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50.42.31\Ortak\Aktüerya Ve Maliye\Dönemlik Raporlamalar\Üç Aylık\Hesap Özetleri\2026\2026Q1\Web\Şirket Bazında Mali ve Teknik Tablolar (2026-1)\"/>
    </mc:Choice>
  </mc:AlternateContent>
  <xr:revisionPtr revIDLastSave="0" documentId="13_ncr:1_{DB164153-B27E-4F49-BE7D-EA3ECF680AA7}" xr6:coauthVersionLast="47" xr6:coauthVersionMax="47" xr10:uidLastSave="{00000000-0000-0000-0000-000000000000}"/>
  <bookViews>
    <workbookView xWindow="-120" yWindow="-120" windowWidth="29040" windowHeight="17520" tabRatio="838" xr2:uid="{F422AEF0-0B8F-4D05-982C-A02C3DFC6878}"/>
  </bookViews>
  <sheets>
    <sheet name="Gelir Tablosu" sheetId="2" r:id="rId1"/>
    <sheet name="Branş Kırılımlı Analiz" sheetId="3" r:id="rId2"/>
    <sheet name="Hayatdışı Branşlar" sheetId="4" r:id="rId3"/>
    <sheet name="Hayat Branşlar" sheetId="5" r:id="rId4"/>
    <sheet name="HAYATDISI" sheetId="6" r:id="rId5"/>
    <sheet name="HAYAT" sheetId="7" r:id="rId6"/>
    <sheet name="EMEKLİLİK" sheetId="8" r:id="rId7"/>
    <sheet name="MALI" sheetId="9" r:id="rId8"/>
    <sheet name="KAZA" sheetId="10" r:id="rId9"/>
    <sheet name="HASTALIK-SAĞLIK" sheetId="11" r:id="rId10"/>
    <sheet name="KARA ARAÇLARI" sheetId="12" r:id="rId11"/>
    <sheet name="KASKO" sheetId="13" r:id="rId12"/>
    <sheet name="RAYLI ARAÇLAR" sheetId="14" r:id="rId13"/>
    <sheet name="HAVA ARAÇLARI" sheetId="15" r:id="rId14"/>
    <sheet name="SU ARAÇLARI" sheetId="16" r:id="rId15"/>
    <sheet name="NAKLİYAT" sheetId="17" r:id="rId16"/>
    <sheet name="YANGIN VE DOĞAL AFETLER" sheetId="18" r:id="rId17"/>
    <sheet name="GENEL ZARARLAR" sheetId="19" r:id="rId18"/>
    <sheet name="KARA ARAÇLARI SORUMLULUK" sheetId="20" r:id="rId19"/>
    <sheet name="TRAFİK" sheetId="21" r:id="rId20"/>
    <sheet name="HAVA ARAÇLARI SORUMLULUK" sheetId="22" r:id="rId21"/>
    <sheet name="SU ARAÇLARI SORUMLULUK" sheetId="23" r:id="rId22"/>
    <sheet name="GENEL SORUMLULUK" sheetId="24" r:id="rId23"/>
    <sheet name="KREDİ" sheetId="25" r:id="rId24"/>
    <sheet name="KEFALET" sheetId="26" r:id="rId25"/>
    <sheet name="FİNANSAL KAYIPLAR" sheetId="27" r:id="rId26"/>
    <sheet name="HUKUKSAL KORUMA" sheetId="28" r:id="rId27"/>
    <sheet name="DESTEK" sheetId="29" r:id="rId28"/>
    <sheet name="DEV. DEST. TARIM SİGORTALARI" sheetId="30" r:id="rId29"/>
    <sheet name="MÜHENDİSLİK SİGORTALARI" sheetId="31" r:id="rId30"/>
    <sheet name="HAYAT TOPLAM" sheetId="32" r:id="rId31"/>
    <sheet name="H-HASTALIK SAĞLIK" sheetId="33" r:id="rId32"/>
    <sheet name="HAYAT GRUBU TOPLAM" sheetId="34" r:id="rId33"/>
  </sheets>
  <externalReferences>
    <externalReference r:id="rId34"/>
    <externalReference r:id="rId35"/>
  </externalReferences>
  <definedNames>
    <definedName name="_1J_INV_INC_REIN_AC____?0?˜?“0000____?0?˜?“0000?_?”?_?“?“__?“?0?”00000">#REF!</definedName>
    <definedName name="_xlnm._FilterDatabase" localSheetId="2" hidden="1">'Hayatdışı Branşlar'!$A$6:$CL$82</definedName>
    <definedName name="AFFCOMM_ALIEN_DIFF">#REF!</definedName>
    <definedName name="AFFCOMM_ALIEN_STMT_TOT_COMM">#REF!</definedName>
    <definedName name="AFFCOMM_ALIEN_TOT_REP">#REF!</definedName>
    <definedName name="AFFCOMM_ASCII_DATA">#REF!</definedName>
    <definedName name="AFFCOMM_ASCII_FORMAT">#REF!</definedName>
    <definedName name="AFFCOMM_INV_SUB_DIFF">#REF!</definedName>
    <definedName name="AFFCOMM_INV_SUB_STMT_TOT_COMM">#REF!</definedName>
    <definedName name="AFFCOMM_INV_SUB_TOT_REP">#REF!</definedName>
    <definedName name="AFFCOMM_LIFE_DIFF">#REF!</definedName>
    <definedName name="AFFCOMM_LIFE_STMT_TOT_COMM">#REF!</definedName>
    <definedName name="AFFCOMM_LIFE_TOT_REP">#REF!</definedName>
    <definedName name="AFFCOMM_NON_INS_DIFF">#REF!</definedName>
    <definedName name="AFFCOMM_NON_INS_STMT_TOT_COMM">#REF!</definedName>
    <definedName name="AFFCOMM_NON_INS_TOT_REP">#REF!</definedName>
    <definedName name="AFFCOMM_OTH_AFFIL_DIFF">#REF!</definedName>
    <definedName name="AFFCOMM_OTH_AFFIL_STMT_TOT_COMM">#REF!</definedName>
    <definedName name="AFFCOMM_OTH_AFFIL_TOT_REP">#REF!</definedName>
    <definedName name="AFFCOMM_PARENT_DIFF">#REF!</definedName>
    <definedName name="AFFCOMM_PARENT_STMT_TOT">#REF!</definedName>
    <definedName name="AFFCOMM_PARENT_TOT_REP">#REF!</definedName>
    <definedName name="AFFCOMM_PC_DIFF">#REF!</definedName>
    <definedName name="AFFCOMM_PC_STMT_TOT_COMM">#REF!</definedName>
    <definedName name="AFFCOMM_PC_TOT_REP">#REF!</definedName>
    <definedName name="AFFCOMM_SUBTOT_DIFF">#REF!</definedName>
    <definedName name="AFFCOMM_SUBTOT_STMT_TOT_COMM">#REF!</definedName>
    <definedName name="AFFCOMM_SUBTOT_TOT_REP">#REF!</definedName>
    <definedName name="AFFPREF_AFFIL_BOND_DIFF">#REF!</definedName>
    <definedName name="AFFPREF_AFFIL_BOND_STMT_TOT_PREF">#REF!</definedName>
    <definedName name="AFFPREF_AFFIL_BOND_TOT_REP">#REF!</definedName>
    <definedName name="AFFPREF_ALIEN_INS_DIFF">#REF!</definedName>
    <definedName name="AFFPREF_ALIEN_INS_STMT_TOT_PREF">#REF!</definedName>
    <definedName name="AFFPREF_ALIEN_INS_TOT_REP">#REF!</definedName>
    <definedName name="AFFPREF_ASCII_DATA">#REF!</definedName>
    <definedName name="AFFPREF_ASCII_FORMAT">#REF!</definedName>
    <definedName name="AFFPREF_INV_SUB_DIFF">#REF!</definedName>
    <definedName name="AFFPREF_INV_SUB_STMT_TOT_PREF">#REF!</definedName>
    <definedName name="AFFPREF_INV_SUB_TOT_REP">#REF!</definedName>
    <definedName name="AFFPREF_LIFE_DIFF">#REF!</definedName>
    <definedName name="AFFPREF_LIFE_STMT_TOT_PREF">#REF!</definedName>
    <definedName name="AFFPREF_LIFE_TOT_REP">#REF!</definedName>
    <definedName name="AFFPREF_NON_INS_DIFF">#REF!</definedName>
    <definedName name="AFFPREF_NON_INS_STMT_TOT_PREF">#REF!</definedName>
    <definedName name="AFFPREF_NON_INS_TOT_REP">#REF!</definedName>
    <definedName name="AFFPREF_OTH_AFFIL_DIFF">#REF!</definedName>
    <definedName name="AFFPREF_OTH_AFFIL_STMT_TOT_PREF">#REF!</definedName>
    <definedName name="AFFPREF_OTH_AFFIL_TOT_REP">#REF!</definedName>
    <definedName name="AFFPREF_PARENT_DIFF">#REF!</definedName>
    <definedName name="AFFPREF_PARENT_STMT_TOT_PREF">#REF!</definedName>
    <definedName name="AFFPREF_PARENT_TOT_REP">#REF!</definedName>
    <definedName name="AFFPREF_PC_DIFF">#REF!</definedName>
    <definedName name="AFFPREF_PC_STMT_TOT_PREF">#REF!</definedName>
    <definedName name="AFFPREF_PC_TOT_REP">#REF!</definedName>
    <definedName name="AFFPREF_SUBTOT_DIFF">#REF!</definedName>
    <definedName name="AFFPREF_SUBTOT_STMT_TOT_PREF">#REF!</definedName>
    <definedName name="AFFPREF_SUBTOT_TOT_REP">#REF!</definedName>
    <definedName name="AFFSUM_ASCII_DATA">#REF!</definedName>
    <definedName name="AFFSUM_ASCII_FORMAT">#REF!</definedName>
    <definedName name="AFFSUM_DIR_LIFE_REQ">#REF!</definedName>
    <definedName name="AFFSUM_DIR_LIFE_REQ_AFFIL_PREF">#REF!</definedName>
    <definedName name="AFFSUM_DIR_LIFE_REQ_COM_STK">#REF!</definedName>
    <definedName name="AFFSUM_DIR_LIFE_TOT_REQ">#REF!</definedName>
    <definedName name="AFFSUM_DIR_PC_REQ">#REF!</definedName>
    <definedName name="AFFSUM_DIR_PC_REQ_AFFIL_PREF">#REF!</definedName>
    <definedName name="AFFSUM_DIR_PC_REQ_COM_STK">#REF!</definedName>
    <definedName name="AFFSUM_DIR_PC_TOT_REQ">#REF!</definedName>
    <definedName name="AFFSUM_TOT_REQ">#REF!</definedName>
    <definedName name="AFFSUM_TOT_REQ_AFFIL_PREF">#REF!</definedName>
    <definedName name="AltBranslar">'[1]Branş Kırılımlı Analiz'!$BF$3:$BF$52</definedName>
    <definedName name="AnaBranşlar">'Branş Kırılımlı Analiz'!$BD$3:$BD$29</definedName>
    <definedName name="ap">#REF!</definedName>
    <definedName name="ASST_CONC_EQUITY">[2]PR010!#REF!</definedName>
    <definedName name="Banka_Listesi">#REF!</definedName>
    <definedName name="CCK_ENTRY_REIN_ADJ">[2]PROTH!#REF!</definedName>
    <definedName name="CCK_ENTRY_REIN_ADJ_0799">[2]PROTH!#REF!</definedName>
    <definedName name="CCK_ENTRY_REIN_ADJ_1699">[2]PROTH!#REF!</definedName>
    <definedName name="CCK_ENTRY_UW_EXPEN">[2]PROTH!#REF!</definedName>
    <definedName name="CCK_MED_DISC_AUTO">[2]PROTH!#REF!</definedName>
    <definedName name="CCK_MED_DISC_CA_LIAB">[2]PROTH!#REF!</definedName>
    <definedName name="CCK_MED_DISC_COM_MP">[2]PROTH!#REF!</definedName>
    <definedName name="CCK_MED_DISC_FG_MG">[2]PROTH!#REF!</definedName>
    <definedName name="CCK_MED_DISC_FID_SURE">[2]PROTH!#REF!</definedName>
    <definedName name="CCK_MED_DISC_HO_FO">[2]PROTH!#REF!</definedName>
    <definedName name="CCK_MED_DISC_INTL">[2]PROTH!#REF!</definedName>
    <definedName name="CCK_MED_DISC_MM_CM">[2]PROTH!#REF!</definedName>
    <definedName name="CCK_MED_DISC_MM_OCCR">[2]PROTH!#REF!</definedName>
    <definedName name="CCK_MED_DISC_OL_CM">[2]PROTH!#REF!</definedName>
    <definedName name="CCK_MED_DISC_OL_OCC">[2]PROTH!#REF!</definedName>
    <definedName name="CCK_MED_DISC_OTHER">[2]PROTH!#REF!</definedName>
    <definedName name="CCK_MED_DISC_PL_CM">[2]PROTH!#REF!</definedName>
    <definedName name="CCK_MED_DISC_PL_OCC">[2]PROTH!#REF!</definedName>
    <definedName name="CCK_MED_DISC_PPA_LIAB">[2]PROTH!#REF!</definedName>
    <definedName name="CCK_MED_DISC_REIN_A">[2]PROTH!#REF!</definedName>
    <definedName name="CCK_MED_DISC_REIN_B">[2]PROTH!#REF!</definedName>
    <definedName name="CCK_MED_DISC_REIN_C">[2]PROTH!#REF!</definedName>
    <definedName name="CCK_MED_DISC_SP">[2]PROTH!#REF!</definedName>
    <definedName name="CCK_MED_DISC_SPEC_LIAB">[2]PROTH!#REF!</definedName>
    <definedName name="CCK_MED_DISC_TOTAL">[2]PROTH!#REF!</definedName>
    <definedName name="CCK_MED_DISC_WC">[2]PROTH!#REF!</definedName>
    <definedName name="COV18_ASCII_DATA">[2]PR025!#REF!</definedName>
    <definedName name="COV18_ASCII_FORMAT">[2]PR025!#REF!</definedName>
    <definedName name="COV19_ASCII_DATA">[2]PR025!#REF!</definedName>
    <definedName name="COV19_ASCII_FORMAT">[2]PR025!#REF!</definedName>
    <definedName name="COVELMT_AFFIL_MCO_COMM">[2]PR025!#REF!</definedName>
    <definedName name="COVELMT_AFFIL_MCO_PREF">[2]PR025!#REF!</definedName>
    <definedName name="COVELMT_AFT_COVARIANCE">[2]PR025!#REF!</definedName>
    <definedName name="COVELMT_AGG_WI_AMT">[2]PR025!#REF!</definedName>
    <definedName name="COVELMT_AH_CLM_LCF_AMT">[2]PR025!#REF!</definedName>
    <definedName name="COVELMT_AH_PREM_ADJ_PCF_AMT\">[2]PR025!#REF!</definedName>
    <definedName name="COVELMT_ASST_CON_EQTY_AMT">[2]PR025!#REF!</definedName>
    <definedName name="COVELMT_AUTH_CONT_AMT">[2]PR025!#REF!</definedName>
    <definedName name="COVELMT_COMM_LIFE_NOT_AMT">[2]PR025!#REF!</definedName>
    <definedName name="COVELMT_COMM_NON_AMT">[2]PR025!#REF!</definedName>
    <definedName name="COVELMT_COMM_PC_NOT_AMT">[2]PR025!#REF!</definedName>
    <definedName name="COVELMT_EXC_GRW_LSS_LAE_AMT">[2]PR025!#REF!</definedName>
    <definedName name="COVELMT_EXC_GRW_WTN_PREM_AMT">[2]PR025!#REF!</definedName>
    <definedName name="COVELMT_HALF_CRED_AMT">[2]PR025!#REF!</definedName>
    <definedName name="COVELMT_HALF_REIN_CRED_AMT">[2]PR025!#REF!</definedName>
    <definedName name="COVELMT_HEALTH_CREDIT">[2]PR025!#REF!</definedName>
    <definedName name="COVELMT_HOLD_AMT">[2]PR025!#REF!</definedName>
    <definedName name="COVELMT_INV_PARENT_AMT">[2]PR025!#REF!</definedName>
    <definedName name="COVELMT_INV_SUB_AMT">[2]PR025!#REF!</definedName>
    <definedName name="COVELMT_ONE_CRED_AMT">[2]PR025!#REF!</definedName>
    <definedName name="COVELMT_OTH_HALF_REIN_CRED">[2]PR025!#REF!</definedName>
    <definedName name="COVELMT_PREF_HOLD_AMT">[2]PR025!#REF!</definedName>
    <definedName name="COVELMT_PREF_INV_AMT">[2]PR025!#REF!</definedName>
    <definedName name="COVELMT_PREF_INV_PARENT_AMT">[2]PR025!#REF!</definedName>
    <definedName name="COVELMT_PREF_LIFE_NOT_SUBJ_AMT">[2]PR025!#REF!</definedName>
    <definedName name="COVELMT_PREF_NON_INS_AMT">[2]PR025!#REF!</definedName>
    <definedName name="COVELMT_PREF_PC_NOT_SUBJ_AMT">[2]PR025!#REF!</definedName>
    <definedName name="COVELMT_R2">[2]PR025!#REF!</definedName>
    <definedName name="COVELMT_R3">[2]PR025!#REF!</definedName>
    <definedName name="COVELMT_R4">[2]PR025!#REF!</definedName>
    <definedName name="COVELMT_R5">[2]PR025!#REF!</definedName>
    <definedName name="COVELMT_REAL_EST_AMT">[2]PR025!#REF!</definedName>
    <definedName name="COVELMT_REC_SEC_AMT">[2]PR025!#REF!</definedName>
    <definedName name="COVELMT_SCH_BA_AMT">[2]PR025!#REF!</definedName>
    <definedName name="COVELMT_STABIL_RESERVE">[2]PR025!#REF!</definedName>
    <definedName name="COVELMT_TOT_AFT_COV_AMT">[2]PR025!#REF!</definedName>
    <definedName name="COVELMT_TOT_NWP_AMT">[2]PR025!#REF!</definedName>
    <definedName name="COVELMT_TOT_R2_AMT">[2]PR025!#REF!</definedName>
    <definedName name="COVELMT_TOT_R3_AMT">[2]PR025!#REF!</definedName>
    <definedName name="COVELMT_TOT_R4_AMT">[2]PR025!#REF!</definedName>
    <definedName name="COVELMT_TOT_R5_AMT">[2]PR025!#REF!</definedName>
    <definedName name="COVELMT_TOT_UNPD_LLAE_AMT">[2]PR025!#REF!</definedName>
    <definedName name="COVELMT_UNAFFIL_COMM_AMT">[2]PR025!#REF!</definedName>
    <definedName name="COVELMT_UNAFFIL_PREF_AMT">[2]PR025!#REF!</definedName>
    <definedName name="Difference">#REF!</definedName>
    <definedName name="HAnaBranşlar">'Hayat Branşlar'!$GC$1:$GC$4</definedName>
    <definedName name="HayatBranslar">'[1]Hayat Branşlar'!$KS$1:$KS$10</definedName>
    <definedName name="HDAnaBranşlar">'Hayatdışı Branşlar'!$HL$2:$HL$22</definedName>
    <definedName name="HDBranslar">'[1]Hayatdışı Branşlar'!$KV$1:$KV$74</definedName>
    <definedName name="HEALTH_DIS_GRP_CRED_REQ">[2]PR017!#REF!</definedName>
    <definedName name="HEALTH_DIS_INC_GRP_CRD_EARN_PREM">[2]PR017!#REF!</definedName>
    <definedName name="HEALTH_LSS_CONFACT_REQ">[2]PR017!#REF!</definedName>
    <definedName name="HEALTH_MAJ_DENT_REQ">[2]PR017!#REF!</definedName>
    <definedName name="HEALTH_MED_SUP_EARN_PREM">[2]PR017!#REF!</definedName>
    <definedName name="HEALTH_MED_SUP_OTH_BNFT_REQ">[2]PR017!#REF!</definedName>
    <definedName name="HEALTH_MED_SUP_OTHER_EARN_PREM">[2]PR017!#REF!</definedName>
    <definedName name="HEALTH_USUAL_CUST_DENT_EARN_PREM">[2]PR017!#REF!</definedName>
    <definedName name="Hesaplama">'[1]Branş Kırılımlı Analiz'!$BH$3:$BH$15</definedName>
    <definedName name="HTML_CodePage" hidden="1">9</definedName>
    <definedName name="HTML_Control" hidden="1">{"'Sheet1'!$A$2:$Q$16"}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"C:\Web98\Web\ExcelHTML\INGBransaGorePrimGel.htm"</definedName>
    <definedName name="HTML_Title" hidden="1">""</definedName>
    <definedName name="PPT1_1989_LSS_INC_NET">#REF!</definedName>
    <definedName name="PPT1_1989_PRE_EARN_NET">#REF!</definedName>
    <definedName name="PPT1_1990_LSS_INC_NET">#REF!</definedName>
    <definedName name="PPT1_1990_PRE_EARN_NET">#REF!</definedName>
    <definedName name="PPT1_1991_LSS_INC_NET">#REF!</definedName>
    <definedName name="PPT1_1991_PRE_EARN_NET">#REF!</definedName>
    <definedName name="PPT1_1992_LSS_INC_NET">#REF!</definedName>
    <definedName name="PPT1_1992_PRE_EARN_NET">#REF!</definedName>
    <definedName name="PPT1_1993_LSS_INC_NET">#REF!</definedName>
    <definedName name="PPT1_1993_PRE_EARN_NET">#REF!</definedName>
    <definedName name="PPT1_1994_LSS_INC_NET">#REF!</definedName>
    <definedName name="PPT1_1994_PRE_EARN_NET">#REF!</definedName>
    <definedName name="PPT1_1995_LSS_INC_NET">#REF!</definedName>
    <definedName name="PPT1_1995_PRE_EARN_NET">#REF!</definedName>
    <definedName name="PPT1_1996_LSS_INC_NET">#REF!</definedName>
    <definedName name="PPT1_1996_PRE_EARN_NET">#REF!</definedName>
    <definedName name="PPT1_1997_LSS_INC_NET">#REF!</definedName>
    <definedName name="PPT1_1997_PRE_EARN_NET">#REF!</definedName>
    <definedName name="PPT1_1998_LSS_INC_NET">#REF!</definedName>
    <definedName name="PPT1_1998_PRE_EARN_NET">#REF!</definedName>
    <definedName name="PPT1_ASCII_DATA">#REF!</definedName>
    <definedName name="PPT1_ASCII_FORMAT">#REF!</definedName>
    <definedName name="PPT1_TOTALS_LSS_UNPD">#REF!</definedName>
    <definedName name="PPT1_TOTALS_NONTAB_DSC_LSS">#REF!</definedName>
    <definedName name="PPT1_TOTALS_NONTAB_DSC_LSS_EXP">#REF!</definedName>
    <definedName name="PPT1RS1_1988_LSS_INC_NET">[2]PR119!#REF!</definedName>
    <definedName name="PPT2_1989_11">#REF!</definedName>
    <definedName name="PPT2_1989_2">#REF!</definedName>
    <definedName name="PPT2_1989_3">#REF!</definedName>
    <definedName name="PPT2_1990_11">#REF!</definedName>
    <definedName name="PPT2_1990_3">#REF!</definedName>
    <definedName name="PPT2_1990_4">#REF!</definedName>
    <definedName name="PPT2_1991_11">#REF!</definedName>
    <definedName name="PPT2_1991_4">#REF!</definedName>
    <definedName name="PPT2_1991_5">#REF!</definedName>
    <definedName name="PPT2_1992_11">#REF!</definedName>
    <definedName name="PPT2_1992_5">#REF!</definedName>
    <definedName name="PPT2_1992_6">#REF!</definedName>
    <definedName name="PPT2_1993_11">#REF!</definedName>
    <definedName name="PPT2_1993_7">#REF!</definedName>
    <definedName name="PPT2_1994_11">#REF!</definedName>
    <definedName name="PPT2_1994_7">#REF!</definedName>
    <definedName name="PPT2_1994_8">#REF!</definedName>
    <definedName name="PPT2_1995_11">#REF!</definedName>
    <definedName name="PPT2_1995_8">#REF!</definedName>
    <definedName name="PPT2_1995_9">#REF!</definedName>
    <definedName name="PPT2_1996_10">#REF!</definedName>
    <definedName name="PPT2_1996_11">#REF!</definedName>
    <definedName name="PPT2_1996_9">#REF!</definedName>
    <definedName name="PPT2_1997_10">#REF!</definedName>
    <definedName name="PPT2_1997_11">#REF!</definedName>
    <definedName name="PPT2_ASCII_DATA">#REF!</definedName>
    <definedName name="PPT2_ASCII_FORMAT">#REF!</definedName>
    <definedName name="PPT7BS1_REIN_D_LSS_LAE_UNPD">[2]PR701!#REF!</definedName>
    <definedName name="PR017_19_prnt2">[2]PR025!#REF!</definedName>
    <definedName name="PR017_19_prnt3">[2]PR025!#REF!</definedName>
    <definedName name="PR017_19_prnt4">[2]PR025!#REF!</definedName>
    <definedName name="PR017_19_prnt5">[2]PR025!#REF!</definedName>
    <definedName name="PR100_prnt1">#REF!</definedName>
    <definedName name="PR200_prnt1">#REF!</definedName>
    <definedName name="Print_Area_MI">#REF!</definedName>
    <definedName name="Satış_Kanalı">'[1]Genel(4)'!$DH$1:$DH$92</definedName>
    <definedName name="sirket">#REF!</definedName>
    <definedName name="şirk">#REF!</definedName>
    <definedName name="şirket">#REF!</definedName>
    <definedName name="Şirketler">'Gelir Tablosu'!$BC$3:$BC$78</definedName>
    <definedName name="Tahviller">#REF!</definedName>
    <definedName name="varlis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P16" i="3" l="1"/>
  <c r="BO16" i="3"/>
  <c r="BN16" i="3"/>
  <c r="BM16" i="3"/>
  <c r="BL16" i="3"/>
  <c r="BK16" i="3"/>
  <c r="BJ16" i="3"/>
  <c r="BI16" i="3"/>
  <c r="BH16" i="3"/>
  <c r="BG16" i="3"/>
  <c r="BF16" i="3"/>
  <c r="E172" i="2"/>
  <c r="B172" i="2"/>
  <c r="E4" i="2"/>
  <c r="F51" i="2" l="1"/>
  <c r="C83" i="2"/>
  <c r="C111" i="2"/>
  <c r="F44" i="2"/>
  <c r="F38" i="2"/>
  <c r="C37" i="2"/>
  <c r="C99" i="2"/>
  <c r="C160" i="2"/>
  <c r="C110" i="2"/>
  <c r="C44" i="2"/>
  <c r="F163" i="2"/>
  <c r="C56" i="2"/>
  <c r="F92" i="2"/>
  <c r="C89" i="2"/>
  <c r="C116" i="2"/>
  <c r="V81" i="5"/>
  <c r="R76" i="5"/>
  <c r="BN80" i="5"/>
  <c r="AM75" i="5"/>
  <c r="F23" i="2"/>
  <c r="C36" i="2"/>
  <c r="C68" i="2"/>
  <c r="C90" i="2"/>
  <c r="C98" i="2"/>
  <c r="F159" i="2"/>
  <c r="F95" i="2"/>
  <c r="F146" i="2"/>
  <c r="F30" i="2"/>
  <c r="C74" i="2"/>
  <c r="C103" i="2"/>
  <c r="CR80" i="5"/>
  <c r="CN75" i="5"/>
  <c r="AQ80" i="5"/>
  <c r="P75" i="5"/>
  <c r="D70" i="5"/>
  <c r="CR64" i="5"/>
  <c r="BQ79" i="5"/>
  <c r="AP74" i="5"/>
  <c r="AG69" i="5"/>
  <c r="AC64" i="5"/>
  <c r="Y59" i="5"/>
  <c r="CM79" i="5"/>
  <c r="BL74" i="5"/>
  <c r="BB69" i="5"/>
  <c r="AX64" i="5"/>
  <c r="AE82" i="5"/>
  <c r="D77" i="5"/>
  <c r="CB71" i="5"/>
  <c r="BX66" i="5"/>
  <c r="BT61" i="5"/>
  <c r="V78" i="5"/>
  <c r="CO72" i="5"/>
  <c r="CK67" i="5"/>
  <c r="CG62" i="5"/>
  <c r="CC57" i="5"/>
  <c r="BO78" i="5"/>
  <c r="AN73" i="5"/>
  <c r="AJ68" i="5"/>
  <c r="AF63" i="5"/>
  <c r="AB58" i="5"/>
  <c r="BM78" i="5"/>
  <c r="AL73" i="5"/>
  <c r="AH68" i="5"/>
  <c r="AD63" i="5"/>
  <c r="CF79" i="5"/>
  <c r="BE74" i="5"/>
  <c r="AU69" i="5"/>
  <c r="AQ64" i="5"/>
  <c r="AM59" i="5"/>
  <c r="Q78" i="5"/>
  <c r="CJ72" i="5"/>
  <c r="CF67" i="5"/>
  <c r="CB62" i="5"/>
  <c r="M78" i="5"/>
  <c r="CF72" i="5"/>
  <c r="CB67" i="5"/>
  <c r="BX62" i="5"/>
  <c r="BT57" i="5"/>
  <c r="BF78" i="5"/>
  <c r="AE73" i="5"/>
  <c r="AA68" i="5"/>
  <c r="W63" i="5"/>
  <c r="S58" i="5"/>
  <c r="G79" i="5"/>
  <c r="BX73" i="5"/>
  <c r="S72" i="5"/>
  <c r="X62" i="5"/>
  <c r="BO55" i="5"/>
  <c r="BK50" i="5"/>
  <c r="BG45" i="5"/>
  <c r="BR76" i="5"/>
  <c r="T66" i="5"/>
  <c r="CL57" i="5"/>
  <c r="BP52" i="5"/>
  <c r="X77" i="5"/>
  <c r="BK66" i="5"/>
  <c r="V58" i="5"/>
  <c r="CQ81" i="5"/>
  <c r="BV70" i="5"/>
  <c r="F61" i="5"/>
  <c r="CP54" i="5"/>
  <c r="CL49" i="5"/>
  <c r="CL81" i="5"/>
  <c r="BT70" i="5"/>
  <c r="CT60" i="5"/>
  <c r="CN54" i="5"/>
  <c r="CJ49" i="5"/>
  <c r="CU72" i="5"/>
  <c r="CM62" i="5"/>
  <c r="I56" i="5"/>
  <c r="E51" i="5"/>
  <c r="CS45" i="5"/>
  <c r="BL77" i="5"/>
  <c r="CU66" i="5"/>
  <c r="AR58" i="5"/>
  <c r="J53" i="5"/>
  <c r="Y80" i="5"/>
  <c r="AA69" i="5"/>
  <c r="CP59" i="5"/>
  <c r="W54" i="5"/>
  <c r="S49" i="5"/>
  <c r="BI78" i="5"/>
  <c r="CD67" i="5"/>
  <c r="CS58" i="5"/>
  <c r="AY53" i="5"/>
  <c r="V80" i="5"/>
  <c r="U69" i="5"/>
  <c r="CL59" i="5"/>
  <c r="CS77" i="5"/>
  <c r="AE67" i="5"/>
  <c r="BI58" i="5"/>
  <c r="X53" i="5"/>
  <c r="T48" i="5"/>
  <c r="BM81" i="5"/>
  <c r="AX70" i="5"/>
  <c r="CF60" i="5"/>
  <c r="CC54" i="5"/>
  <c r="BY49" i="5"/>
  <c r="H78" i="5"/>
  <c r="AN57" i="5"/>
  <c r="P48" i="5"/>
  <c r="O42" i="5"/>
  <c r="K37" i="5"/>
  <c r="G32" i="5"/>
  <c r="AO70" i="5"/>
  <c r="CR53" i="5"/>
  <c r="F149" i="2"/>
  <c r="C48" i="2"/>
  <c r="C20" i="2"/>
  <c r="F104" i="2"/>
  <c r="C78" i="2"/>
  <c r="F123" i="2"/>
  <c r="F17" i="2"/>
  <c r="C88" i="2"/>
  <c r="F160" i="2"/>
  <c r="F158" i="2"/>
  <c r="F157" i="2"/>
  <c r="H80" i="5"/>
  <c r="D75" i="5"/>
  <c r="AU79" i="5"/>
  <c r="T74" i="5"/>
  <c r="L69" i="5"/>
  <c r="H64" i="5"/>
  <c r="BU78" i="5"/>
  <c r="AT73" i="5"/>
  <c r="AO68" i="5"/>
  <c r="AK63" i="5"/>
  <c r="AG58" i="5"/>
  <c r="CQ78" i="5"/>
  <c r="BP73" i="5"/>
  <c r="BJ68" i="5"/>
  <c r="BF63" i="5"/>
  <c r="AI81" i="5"/>
  <c r="H76" i="5"/>
  <c r="CJ70" i="5"/>
  <c r="CF65" i="5"/>
  <c r="BA82" i="5"/>
  <c r="Z77" i="5"/>
  <c r="E72" i="5"/>
  <c r="CS66" i="5"/>
  <c r="F45" i="2"/>
  <c r="F111" i="2"/>
  <c r="F76" i="2"/>
  <c r="C166" i="2"/>
  <c r="C75" i="2"/>
  <c r="F33" i="2"/>
  <c r="F71" i="2"/>
  <c r="C57" i="2"/>
  <c r="F145" i="2"/>
  <c r="AJ82" i="5"/>
  <c r="BJ76" i="5"/>
  <c r="CO79" i="5"/>
  <c r="BR73" i="5"/>
  <c r="T68" i="5"/>
  <c r="BE82" i="5"/>
  <c r="CB76" i="5"/>
  <c r="Q71" i="5"/>
  <c r="BM65" i="5"/>
  <c r="Q60" i="5"/>
  <c r="AO80" i="5"/>
  <c r="AO74" i="5"/>
  <c r="CF68" i="5"/>
  <c r="N63" i="5"/>
  <c r="AM80" i="5"/>
  <c r="BJ74" i="5"/>
  <c r="H69" i="5"/>
  <c r="BD63" i="5"/>
  <c r="BM79" i="5"/>
  <c r="CJ73" i="5"/>
  <c r="AK68" i="5"/>
  <c r="BK62" i="5"/>
  <c r="AK57" i="5"/>
  <c r="CP77" i="5"/>
  <c r="AV72" i="5"/>
  <c r="V67" i="5"/>
  <c r="CN61" i="5"/>
  <c r="AA82" i="5"/>
  <c r="BU76" i="5"/>
  <c r="AF71" i="5"/>
  <c r="F66" i="5"/>
  <c r="AW82" i="5"/>
  <c r="CQ76" i="5"/>
  <c r="BA71" i="5"/>
  <c r="AA66" i="5"/>
  <c r="CS60" i="5"/>
  <c r="BG79" i="5"/>
  <c r="I74" i="5"/>
  <c r="BX68" i="5"/>
  <c r="AX63" i="5"/>
  <c r="BG78" i="5"/>
  <c r="J73" i="5"/>
  <c r="BF67" i="5"/>
  <c r="AF62" i="5"/>
  <c r="F57" i="5"/>
  <c r="BJ77" i="5"/>
  <c r="Q72" i="5"/>
  <c r="CI66" i="5"/>
  <c r="BI61" i="5"/>
  <c r="AP82" i="5"/>
  <c r="CJ76" i="5"/>
  <c r="AG78" i="5"/>
  <c r="O67" i="5"/>
  <c r="X58" i="5"/>
  <c r="BQ52" i="5"/>
  <c r="C119" i="2"/>
  <c r="F99" i="2"/>
  <c r="F14" i="2"/>
  <c r="C154" i="2"/>
  <c r="F165" i="2"/>
  <c r="C151" i="2"/>
  <c r="F9" i="2"/>
  <c r="C13" i="2"/>
  <c r="F102" i="2"/>
  <c r="N82" i="5"/>
  <c r="AN76" i="5"/>
  <c r="BR79" i="5"/>
  <c r="AU73" i="5"/>
  <c r="CP67" i="5"/>
  <c r="AH82" i="5"/>
  <c r="BE76" i="5"/>
  <c r="CM70" i="5"/>
  <c r="AQ65" i="5"/>
  <c r="CM59" i="5"/>
  <c r="R80" i="5"/>
  <c r="R74" i="5"/>
  <c r="AN68" i="5"/>
  <c r="CJ62" i="5"/>
  <c r="P80" i="5"/>
  <c r="AM74" i="5"/>
  <c r="CD68" i="5"/>
  <c r="AH63" i="5"/>
  <c r="AP79" i="5"/>
  <c r="BM73" i="5"/>
  <c r="O68" i="5"/>
  <c r="AO62" i="5"/>
  <c r="O57" i="5"/>
  <c r="BS77" i="5"/>
  <c r="Z72" i="5"/>
  <c r="CR66" i="5"/>
  <c r="BR61" i="5"/>
  <c r="D82" i="5"/>
  <c r="AX76" i="5"/>
  <c r="J71" i="5"/>
  <c r="CB65" i="5"/>
  <c r="Z82" i="5"/>
  <c r="BT76" i="5"/>
  <c r="AE71" i="5"/>
  <c r="E66" i="5"/>
  <c r="BW60" i="5"/>
  <c r="AJ79" i="5"/>
  <c r="CD73" i="5"/>
  <c r="BB68" i="5"/>
  <c r="AB63" i="5"/>
  <c r="AJ78" i="5"/>
  <c r="BJ72" i="5"/>
  <c r="AJ67" i="5"/>
  <c r="J62" i="5"/>
  <c r="CK82" i="5"/>
  <c r="AM77" i="5"/>
  <c r="CM71" i="5"/>
  <c r="BM66" i="5"/>
  <c r="AM61" i="5"/>
  <c r="S82" i="5"/>
  <c r="BM76" i="5"/>
  <c r="CC77" i="5"/>
  <c r="BO66" i="5"/>
  <c r="CM57" i="5"/>
  <c r="AU52" i="5"/>
  <c r="U47" i="5"/>
  <c r="CL79" i="5"/>
  <c r="AV68" i="5"/>
  <c r="M59" i="5"/>
  <c r="AL53" i="5"/>
  <c r="AE78" i="5"/>
  <c r="K67" i="5"/>
  <c r="CK57" i="5"/>
  <c r="CM80" i="5"/>
  <c r="AL69" i="5"/>
  <c r="BS59" i="5"/>
  <c r="CB53" i="5"/>
  <c r="BB48" i="5"/>
  <c r="Y78" i="5"/>
  <c r="H67" i="5"/>
  <c r="Q58" i="5"/>
  <c r="BL52" i="5"/>
  <c r="BW78" i="5"/>
  <c r="AY67" i="5"/>
  <c r="AS58" i="5"/>
  <c r="C30" i="2"/>
  <c r="F83" i="2"/>
  <c r="C137" i="2"/>
  <c r="C141" i="2"/>
  <c r="F152" i="2"/>
  <c r="C139" i="2"/>
  <c r="C127" i="2"/>
  <c r="F135" i="2"/>
  <c r="F24" i="2"/>
  <c r="CJ81" i="5"/>
  <c r="BR75" i="5"/>
  <c r="X79" i="5"/>
  <c r="X73" i="5"/>
  <c r="BT67" i="5"/>
  <c r="K82" i="5"/>
  <c r="AH76" i="5"/>
  <c r="BQ70" i="5"/>
  <c r="U65" i="5"/>
  <c r="BQ59" i="5"/>
  <c r="BP79" i="5"/>
  <c r="CM73" i="5"/>
  <c r="R68" i="5"/>
  <c r="BN62" i="5"/>
  <c r="CK79" i="5"/>
  <c r="P74" i="5"/>
  <c r="BH68" i="5"/>
  <c r="L63" i="5"/>
  <c r="S79" i="5"/>
  <c r="AO73" i="5"/>
  <c r="BO67" i="5"/>
  <c r="S62" i="5"/>
  <c r="CT82" i="5"/>
  <c r="AV77" i="5"/>
  <c r="D72" i="5"/>
  <c r="BV66" i="5"/>
  <c r="AV61" i="5"/>
  <c r="BY81" i="5"/>
  <c r="AA76" i="5"/>
  <c r="CF70" i="5"/>
  <c r="BF65" i="5"/>
  <c r="CU81" i="5"/>
  <c r="AW76" i="5"/>
  <c r="I71" i="5"/>
  <c r="CA65" i="5"/>
  <c r="BA60" i="5"/>
  <c r="M79" i="5"/>
  <c r="BG73" i="5"/>
  <c r="AF68" i="5"/>
  <c r="F63" i="5"/>
  <c r="CH77" i="5"/>
  <c r="AN72" i="5"/>
  <c r="N67" i="5"/>
  <c r="CF61" i="5"/>
  <c r="BN82" i="5"/>
  <c r="P77" i="5"/>
  <c r="BQ71" i="5"/>
  <c r="AQ66" i="5"/>
  <c r="Q61" i="5"/>
  <c r="CN81" i="5"/>
  <c r="AP76" i="5"/>
  <c r="AG77" i="5"/>
  <c r="W66" i="5"/>
  <c r="BL57" i="5"/>
  <c r="Y52" i="5"/>
  <c r="CQ46" i="5"/>
  <c r="AI79" i="5"/>
  <c r="D68" i="5"/>
  <c r="CB58" i="5"/>
  <c r="P53" i="5"/>
  <c r="CA77" i="5"/>
  <c r="S66" i="5"/>
  <c r="BI57" i="5"/>
  <c r="AN80" i="5"/>
  <c r="CL68" i="5"/>
  <c r="AN59" i="5"/>
  <c r="BF53" i="5"/>
  <c r="AF48" i="5"/>
  <c r="BN77" i="5"/>
  <c r="BH66" i="5"/>
  <c r="CH57" i="5"/>
  <c r="AP52" i="5"/>
  <c r="T78" i="5"/>
  <c r="G67" i="5"/>
  <c r="P58" i="5"/>
  <c r="BK52" i="5"/>
  <c r="AK47" i="5"/>
  <c r="AC80" i="5"/>
  <c r="CE68" i="5"/>
  <c r="AI59" i="5"/>
  <c r="BB53" i="5"/>
  <c r="BY80" i="5"/>
  <c r="CA68" i="5"/>
  <c r="AF59" i="5"/>
  <c r="BA53" i="5"/>
  <c r="AA48" i="5"/>
  <c r="CR75" i="5"/>
  <c r="J65" i="5"/>
  <c r="CO56" i="5"/>
  <c r="BO51" i="5"/>
  <c r="AQ75" i="5"/>
  <c r="BI64" i="5"/>
  <c r="BR56" i="5"/>
  <c r="CI71" i="5"/>
  <c r="BD61" i="5"/>
  <c r="H55" i="5"/>
  <c r="BZ49" i="5"/>
  <c r="AZ44" i="5"/>
  <c r="BZ72" i="5"/>
  <c r="AD62" i="5"/>
  <c r="AY55" i="5"/>
  <c r="Y50" i="5"/>
  <c r="AC79" i="5"/>
  <c r="CE56" i="5"/>
  <c r="AZ47" i="5"/>
  <c r="AS41" i="5"/>
  <c r="S36" i="5"/>
  <c r="CK30" i="5"/>
  <c r="AN64" i="5"/>
  <c r="CR50" i="5"/>
  <c r="F44" i="5"/>
  <c r="CL38" i="5"/>
  <c r="CH33" i="5"/>
  <c r="K79" i="5"/>
  <c r="CS57" i="5"/>
  <c r="AR48" i="5"/>
  <c r="AI42" i="5"/>
  <c r="AE37" i="5"/>
  <c r="AA32" i="5"/>
  <c r="AJ70" i="5"/>
  <c r="C168" i="2"/>
  <c r="F68" i="2"/>
  <c r="C76" i="2"/>
  <c r="C124" i="2"/>
  <c r="F140" i="2"/>
  <c r="C108" i="2"/>
  <c r="C86" i="2"/>
  <c r="F74" i="2"/>
  <c r="C145" i="2"/>
  <c r="BN81" i="5"/>
  <c r="AV75" i="5"/>
  <c r="CS78" i="5"/>
  <c r="CT72" i="5"/>
  <c r="AX67" i="5"/>
  <c r="CF81" i="5"/>
  <c r="K76" i="5"/>
  <c r="AU70" i="5"/>
  <c r="CQ64" i="5"/>
  <c r="AU59" i="5"/>
  <c r="AS79" i="5"/>
  <c r="AS73" i="5"/>
  <c r="CN67" i="5"/>
  <c r="AR62" i="5"/>
  <c r="BN79" i="5"/>
  <c r="CK73" i="5"/>
  <c r="AL68" i="5"/>
  <c r="CH62" i="5"/>
  <c r="CN78" i="5"/>
  <c r="S73" i="5"/>
  <c r="AS67" i="5"/>
  <c r="CO61" i="5"/>
  <c r="BW82" i="5"/>
  <c r="Y77" i="5"/>
  <c r="BZ71" i="5"/>
  <c r="AZ66" i="5"/>
  <c r="Z61" i="5"/>
  <c r="BB81" i="5"/>
  <c r="D76" i="5"/>
  <c r="BJ70" i="5"/>
  <c r="AJ65" i="5"/>
  <c r="BX81" i="5"/>
  <c r="Z76" i="5"/>
  <c r="CE70" i="5"/>
  <c r="BE65" i="5"/>
  <c r="AE60" i="5"/>
  <c r="CH78" i="5"/>
  <c r="AJ73" i="5"/>
  <c r="C156" i="2"/>
  <c r="F50" i="2"/>
  <c r="C143" i="2"/>
  <c r="F37" i="2"/>
  <c r="F136" i="2"/>
  <c r="C66" i="2"/>
  <c r="F96" i="2"/>
  <c r="C33" i="2"/>
  <c r="C163" i="2"/>
  <c r="F42" i="2"/>
  <c r="C9" i="2"/>
  <c r="BV80" i="5"/>
  <c r="BZ74" i="5"/>
  <c r="AY78" i="5"/>
  <c r="BB72" i="5"/>
  <c r="F67" i="5"/>
  <c r="AL81" i="5"/>
  <c r="BI75" i="5"/>
  <c r="CU69" i="5"/>
  <c r="AY64" i="5"/>
  <c r="BY58" i="5"/>
  <c r="BT78" i="5"/>
  <c r="CR72" i="5"/>
  <c r="AV67" i="5"/>
  <c r="CR61" i="5"/>
  <c r="T79" i="5"/>
  <c r="AQ73" i="5"/>
  <c r="CL67" i="5"/>
  <c r="AP62" i="5"/>
  <c r="AS78" i="5"/>
  <c r="AW72" i="5"/>
  <c r="BW66" i="5"/>
  <c r="AW61" i="5"/>
  <c r="AC82" i="5"/>
  <c r="BW76" i="5"/>
  <c r="AH71" i="5"/>
  <c r="H66" i="5"/>
  <c r="BZ60" i="5"/>
  <c r="H81" i="5"/>
  <c r="BB75" i="5"/>
  <c r="R70" i="5"/>
  <c r="CJ64" i="5"/>
  <c r="AD81" i="5"/>
  <c r="BX75" i="5"/>
  <c r="AM70" i="5"/>
  <c r="M65" i="5"/>
  <c r="CE59" i="5"/>
  <c r="AN78" i="5"/>
  <c r="BN72" i="5"/>
  <c r="AN67" i="5"/>
  <c r="BO82" i="5"/>
  <c r="Q77" i="5"/>
  <c r="BR71" i="5"/>
  <c r="AR66" i="5"/>
  <c r="R61" i="5"/>
  <c r="CO81" i="5"/>
  <c r="AQ76" i="5"/>
  <c r="CU70" i="5"/>
  <c r="BU65" i="5"/>
  <c r="AU60" i="5"/>
  <c r="W81" i="5"/>
  <c r="BP75" i="5"/>
  <c r="BO75" i="5"/>
  <c r="CE64" i="5"/>
  <c r="CC56" i="5"/>
  <c r="BC51" i="5"/>
  <c r="AC46" i="5"/>
  <c r="CB77" i="5"/>
  <c r="BL66" i="5"/>
  <c r="BJ57" i="5"/>
  <c r="X52" i="5"/>
  <c r="BM75" i="5"/>
  <c r="CA64" i="5"/>
  <c r="CA56" i="5"/>
  <c r="BZ78" i="5"/>
  <c r="BB67" i="5"/>
  <c r="AV58" i="5"/>
  <c r="CJ52" i="5"/>
  <c r="BJ47" i="5"/>
  <c r="N76" i="5"/>
  <c r="X65" i="5"/>
  <c r="CT56" i="5"/>
  <c r="BT51" i="5"/>
  <c r="BI76" i="5"/>
  <c r="BO65" i="5"/>
  <c r="AC57" i="5"/>
  <c r="CO51" i="5"/>
  <c r="BO46" i="5"/>
  <c r="BS78" i="5"/>
  <c r="AU67" i="5"/>
  <c r="O58" i="5"/>
  <c r="BJ52" i="5"/>
  <c r="BN78" i="5"/>
  <c r="AQ67" i="5"/>
  <c r="AQ58" i="5"/>
  <c r="CE52" i="5"/>
  <c r="BE47" i="5"/>
  <c r="AR74" i="5"/>
  <c r="BR63" i="5"/>
  <c r="AA56" i="5"/>
  <c r="CS50" i="5"/>
  <c r="CC73" i="5"/>
  <c r="Y63" i="5"/>
  <c r="V82" i="5"/>
  <c r="AY70" i="5"/>
  <c r="AY60" i="5"/>
  <c r="AL54" i="5"/>
  <c r="L49" i="5"/>
  <c r="CD43" i="5"/>
  <c r="AP71" i="5"/>
  <c r="S61" i="5"/>
  <c r="BG54" i="5"/>
  <c r="AG49" i="5"/>
  <c r="BQ74" i="5"/>
  <c r="AO55" i="5"/>
  <c r="BD46" i="5"/>
  <c r="BW40" i="5"/>
  <c r="AW35" i="5"/>
  <c r="W30" i="5"/>
  <c r="BB61" i="5"/>
  <c r="BW49" i="5"/>
  <c r="AB43" i="5"/>
  <c r="X38" i="5"/>
  <c r="T33" i="5"/>
  <c r="BU75" i="5"/>
  <c r="Z56" i="5"/>
  <c r="AV47" i="5"/>
  <c r="BM41" i="5"/>
  <c r="BI36" i="5"/>
  <c r="C112" i="2"/>
  <c r="C167" i="2"/>
  <c r="C27" i="2"/>
  <c r="F138" i="2"/>
  <c r="F65" i="2"/>
  <c r="F162" i="2"/>
  <c r="C47" i="2"/>
  <c r="C159" i="2"/>
  <c r="C158" i="2"/>
  <c r="AD80" i="5"/>
  <c r="AH74" i="5"/>
  <c r="E78" i="5"/>
  <c r="J72" i="5"/>
  <c r="BF66" i="5"/>
  <c r="CJ80" i="5"/>
  <c r="O75" i="5"/>
  <c r="BC69" i="5"/>
  <c r="CC63" i="5"/>
  <c r="K58" i="5"/>
  <c r="Z78" i="5"/>
  <c r="AZ72" i="5"/>
  <c r="D67" i="5"/>
  <c r="C100" i="2"/>
  <c r="C155" i="2"/>
  <c r="F147" i="2"/>
  <c r="F62" i="2"/>
  <c r="F18" i="2"/>
  <c r="F107" i="2"/>
  <c r="C85" i="2"/>
  <c r="C142" i="2"/>
  <c r="F117" i="2"/>
  <c r="C138" i="2"/>
  <c r="C152" i="2"/>
  <c r="F77" i="2"/>
  <c r="F93" i="2"/>
  <c r="C135" i="2"/>
  <c r="C41" i="2"/>
  <c r="BH79" i="5"/>
  <c r="CH73" i="5"/>
  <c r="BC77" i="5"/>
  <c r="BJ71" i="5"/>
  <c r="N66" i="5"/>
  <c r="AP80" i="5"/>
  <c r="BM74" i="5"/>
  <c r="CG68" i="5"/>
  <c r="O63" i="5"/>
  <c r="BK57" i="5"/>
  <c r="BW77" i="5"/>
  <c r="H72" i="5"/>
  <c r="BD66" i="5"/>
  <c r="H61" i="5"/>
  <c r="W78" i="5"/>
  <c r="AX72" i="5"/>
  <c r="CT66" i="5"/>
  <c r="CU82" i="5"/>
  <c r="CU76" i="5"/>
  <c r="AI71" i="5"/>
  <c r="CE65" i="5"/>
  <c r="BE60" i="5"/>
  <c r="AG81" i="5"/>
  <c r="CA75" i="5"/>
  <c r="AP70" i="5"/>
  <c r="P65" i="5"/>
  <c r="CH59" i="5"/>
  <c r="L80" i="5"/>
  <c r="BF74" i="5"/>
  <c r="Z69" i="5"/>
  <c r="CR63" i="5"/>
  <c r="AH80" i="5"/>
  <c r="CB74" i="5"/>
  <c r="Y69" i="5"/>
  <c r="CQ63" i="5"/>
  <c r="BS82" i="5"/>
  <c r="F156" i="2"/>
  <c r="F143" i="2"/>
  <c r="C23" i="2"/>
  <c r="C49" i="2"/>
  <c r="F141" i="2"/>
  <c r="F58" i="2"/>
  <c r="C18" i="2"/>
  <c r="C93" i="2"/>
  <c r="F137" i="2"/>
  <c r="C12" i="2"/>
  <c r="F53" i="2"/>
  <c r="BP78" i="5"/>
  <c r="BG82" i="5"/>
  <c r="BF76" i="5"/>
  <c r="BR70" i="5"/>
  <c r="V65" i="5"/>
  <c r="W79" i="5"/>
  <c r="F167" i="2"/>
  <c r="F110" i="2"/>
  <c r="C140" i="2"/>
  <c r="C25" i="2"/>
  <c r="F134" i="2"/>
  <c r="AR81" i="5"/>
  <c r="CG81" i="5"/>
  <c r="CF71" i="5"/>
  <c r="BH63" i="5"/>
  <c r="CN73" i="5"/>
  <c r="BE66" i="5"/>
  <c r="AO57" i="5"/>
  <c r="CE75" i="5"/>
  <c r="BZ66" i="5"/>
  <c r="BB82" i="5"/>
  <c r="CG74" i="5"/>
  <c r="AF66" i="5"/>
  <c r="CF80" i="5"/>
  <c r="AA72" i="5"/>
  <c r="CM64" i="5"/>
  <c r="AC58" i="5"/>
  <c r="F76" i="5"/>
  <c r="F69" i="5"/>
  <c r="R62" i="5"/>
  <c r="BJ79" i="5"/>
  <c r="AT72" i="5"/>
  <c r="BN64" i="5"/>
  <c r="N79" i="5"/>
  <c r="W72" i="5"/>
  <c r="U64" i="5"/>
  <c r="AC81" i="5"/>
  <c r="BC74" i="5"/>
  <c r="CN66" i="5"/>
  <c r="Y81" i="5"/>
  <c r="BV74" i="5"/>
  <c r="AX68" i="5"/>
  <c r="AN61" i="5"/>
  <c r="CS80" i="5"/>
  <c r="AX74" i="5"/>
  <c r="E68" i="5"/>
  <c r="CE61" i="5"/>
  <c r="BT80" i="5"/>
  <c r="Z74" i="5"/>
  <c r="AI70" i="5"/>
  <c r="N59" i="5"/>
  <c r="BY51" i="5"/>
  <c r="AK45" i="5"/>
  <c r="H74" i="5"/>
  <c r="U62" i="5"/>
  <c r="BV54" i="5"/>
  <c r="CH79" i="5"/>
  <c r="BS65" i="5"/>
  <c r="AI56" i="5"/>
  <c r="P76" i="5"/>
  <c r="CH63" i="5"/>
  <c r="BL55" i="5"/>
  <c r="AT49" i="5"/>
  <c r="BX78" i="5"/>
  <c r="BX64" i="5"/>
  <c r="J56" i="5"/>
  <c r="N50" i="5"/>
  <c r="S71" i="5"/>
  <c r="CR59" i="5"/>
  <c r="AG53" i="5"/>
  <c r="BG47" i="5"/>
  <c r="Z79" i="5"/>
  <c r="K66" i="5"/>
  <c r="CR56" i="5"/>
  <c r="Z51" i="5"/>
  <c r="AT74" i="5"/>
  <c r="CI62" i="5"/>
  <c r="AK55" i="5"/>
  <c r="BK49" i="5"/>
  <c r="BF77" i="5"/>
  <c r="BB65" i="5"/>
  <c r="AW56" i="5"/>
  <c r="BA50" i="5"/>
  <c r="CO71" i="5"/>
  <c r="CK60" i="5"/>
  <c r="AQ77" i="5"/>
  <c r="AU65" i="5"/>
  <c r="BN56" i="5"/>
  <c r="CN50" i="5"/>
  <c r="V45" i="5"/>
  <c r="Z73" i="5"/>
  <c r="BC61" i="5"/>
  <c r="O54" i="5"/>
  <c r="AO48" i="5"/>
  <c r="AS68" i="5"/>
  <c r="CG51" i="5"/>
  <c r="BZ43" i="5"/>
  <c r="CU37" i="5"/>
  <c r="AC32" i="5"/>
  <c r="AG67" i="5"/>
  <c r="AP51" i="5"/>
  <c r="AZ43" i="5"/>
  <c r="BX37" i="5"/>
  <c r="AB32" i="5"/>
  <c r="AK69" i="5"/>
  <c r="BO52" i="5"/>
  <c r="BD44" i="5"/>
  <c r="CK38" i="5"/>
  <c r="AO33" i="5"/>
  <c r="AS74" i="5"/>
  <c r="AG55" i="5"/>
  <c r="CE46" i="5"/>
  <c r="AC72" i="5"/>
  <c r="CF54" i="5"/>
  <c r="Q69" i="5"/>
  <c r="AU53" i="5"/>
  <c r="BH45" i="5"/>
  <c r="Z40" i="5"/>
  <c r="V35" i="5"/>
  <c r="R30" i="5"/>
  <c r="BC60" i="5"/>
  <c r="BQ49" i="5"/>
  <c r="W43" i="5"/>
  <c r="S38" i="5"/>
  <c r="O33" i="5"/>
  <c r="G71" i="5"/>
  <c r="AI54" i="5"/>
  <c r="Q46" i="5"/>
  <c r="H70" i="5"/>
  <c r="CH53" i="5"/>
  <c r="CE45" i="5"/>
  <c r="AS40" i="5"/>
  <c r="AO35" i="5"/>
  <c r="F155" i="2"/>
  <c r="F98" i="2"/>
  <c r="C96" i="2"/>
  <c r="F142" i="2"/>
  <c r="F125" i="2"/>
  <c r="F66" i="2"/>
  <c r="F151" i="2"/>
  <c r="C121" i="2"/>
  <c r="F54" i="2"/>
  <c r="AL79" i="5"/>
  <c r="P81" i="5"/>
  <c r="CN70" i="5"/>
  <c r="CC82" i="5"/>
  <c r="CS72" i="5"/>
  <c r="CI65" i="5"/>
  <c r="BD82" i="5"/>
  <c r="N75" i="5"/>
  <c r="CH65" i="5"/>
  <c r="BF81" i="5"/>
  <c r="CP72" i="5"/>
  <c r="AN65" i="5"/>
  <c r="O80" i="5"/>
  <c r="M71" i="5"/>
  <c r="Y64" i="5"/>
  <c r="AZ82" i="5"/>
  <c r="J75" i="5"/>
  <c r="N68" i="5"/>
  <c r="AH60" i="5"/>
  <c r="CJ78" i="5"/>
  <c r="BX71" i="5"/>
  <c r="BV63" i="5"/>
  <c r="AO78" i="5"/>
  <c r="BI70" i="5"/>
  <c r="AC63" i="5"/>
  <c r="BD80" i="5"/>
  <c r="AR72" i="5"/>
  <c r="Z66" i="5"/>
  <c r="AY80" i="5"/>
  <c r="E74" i="5"/>
  <c r="CJ66" i="5"/>
  <c r="AV60" i="5"/>
  <c r="AA80" i="5"/>
  <c r="BY73" i="5"/>
  <c r="AI67" i="5"/>
  <c r="Y60" i="5"/>
  <c r="CU79" i="5"/>
  <c r="BH82" i="5"/>
  <c r="CQ68" i="5"/>
  <c r="AI57" i="5"/>
  <c r="CG50" i="5"/>
  <c r="BO44" i="5"/>
  <c r="BH72" i="5"/>
  <c r="J61" i="5"/>
  <c r="H54" i="5"/>
  <c r="BQ76" i="5"/>
  <c r="CI63" i="5"/>
  <c r="BM55" i="5"/>
  <c r="BB74" i="5"/>
  <c r="AZ62" i="5"/>
  <c r="BT54" i="5"/>
  <c r="BX48" i="5"/>
  <c r="BG75" i="5"/>
  <c r="AN63" i="5"/>
  <c r="AN55" i="5"/>
  <c r="CN82" i="5"/>
  <c r="CA69" i="5"/>
  <c r="F59" i="5"/>
  <c r="AO52" i="5"/>
  <c r="AS46" i="5"/>
  <c r="BH76" i="5"/>
  <c r="BS64" i="5"/>
  <c r="AD56" i="5"/>
  <c r="BD50" i="5"/>
  <c r="CM72" i="5"/>
  <c r="BM61" i="5"/>
  <c r="BO54" i="5"/>
  <c r="BS48" i="5"/>
  <c r="AR75" i="5"/>
  <c r="Z63" i="5"/>
  <c r="BE55" i="5"/>
  <c r="CE49" i="5"/>
  <c r="BE70" i="5"/>
  <c r="BG59" i="5"/>
  <c r="CI75" i="5"/>
  <c r="K64" i="5"/>
  <c r="CR55" i="5"/>
  <c r="Z50" i="5"/>
  <c r="AD44" i="5"/>
  <c r="CP70" i="5"/>
  <c r="CD59" i="5"/>
  <c r="AS53" i="5"/>
  <c r="BS47" i="5"/>
  <c r="AO65" i="5"/>
  <c r="BI50" i="5"/>
  <c r="G43" i="5"/>
  <c r="AG37" i="5"/>
  <c r="AK31" i="5"/>
  <c r="AA63" i="5"/>
  <c r="AM49" i="5"/>
  <c r="BF42" i="5"/>
  <c r="J37" i="5"/>
  <c r="BF31" i="5"/>
  <c r="AG66" i="5"/>
  <c r="AO51" i="5"/>
  <c r="BX43" i="5"/>
  <c r="W38" i="5"/>
  <c r="BS32" i="5"/>
  <c r="AG71" i="5"/>
  <c r="CO53" i="5"/>
  <c r="CL45" i="5"/>
  <c r="R69" i="5"/>
  <c r="AV53" i="5"/>
  <c r="X66" i="5"/>
  <c r="U52" i="5"/>
  <c r="BZ44" i="5"/>
  <c r="BD39" i="5"/>
  <c r="F168" i="2"/>
  <c r="F126" i="2"/>
  <c r="C50" i="2"/>
  <c r="F20" i="2"/>
  <c r="C123" i="2"/>
  <c r="C77" i="2"/>
  <c r="C134" i="2"/>
  <c r="AT78" i="5"/>
  <c r="BV78" i="5"/>
  <c r="BZ69" i="5"/>
  <c r="BM80" i="5"/>
  <c r="AE72" i="5"/>
  <c r="BG63" i="5"/>
  <c r="CE81" i="5"/>
  <c r="BV72" i="5"/>
  <c r="T65" i="5"/>
  <c r="BJ80" i="5"/>
  <c r="F69" i="2"/>
  <c r="C63" i="2"/>
  <c r="F161" i="2"/>
  <c r="F47" i="2"/>
  <c r="C58" i="2"/>
  <c r="C72" i="2"/>
  <c r="BB77" i="5"/>
  <c r="H77" i="5"/>
  <c r="BL68" i="5"/>
  <c r="CR78" i="5"/>
  <c r="AM71" i="5"/>
  <c r="W62" i="5"/>
  <c r="CI80" i="5"/>
  <c r="AL71" i="5"/>
  <c r="F64" i="5"/>
  <c r="AU78" i="5"/>
  <c r="BN70" i="5"/>
  <c r="BZ63" i="5"/>
  <c r="BA76" i="5"/>
  <c r="AY69" i="5"/>
  <c r="AA61" i="5"/>
  <c r="AK80" i="5"/>
  <c r="R73" i="5"/>
  <c r="AL65" i="5"/>
  <c r="AX58" i="5"/>
  <c r="CR76" i="5"/>
  <c r="BZ68" i="5"/>
  <c r="CL61" i="5"/>
  <c r="BA75" i="5"/>
  <c r="AG68" i="5"/>
  <c r="BO61" i="5"/>
  <c r="AR77" i="5"/>
  <c r="CD70" i="5"/>
  <c r="BL64" i="5"/>
  <c r="CD78" i="5"/>
  <c r="Z71" i="5"/>
  <c r="H65" i="5"/>
  <c r="CH58" i="5"/>
  <c r="AI78" i="5"/>
  <c r="Y71" i="5"/>
  <c r="CC64" i="5"/>
  <c r="BK58" i="5"/>
  <c r="K78" i="5"/>
  <c r="CF78" i="5"/>
  <c r="CM63" i="5"/>
  <c r="W55" i="5"/>
  <c r="E49" i="5"/>
  <c r="BC82" i="5"/>
  <c r="AN69" i="5"/>
  <c r="W58" i="5"/>
  <c r="BB51" i="5"/>
  <c r="BG72" i="5"/>
  <c r="G61" i="5"/>
  <c r="G54" i="5"/>
  <c r="V71" i="5"/>
  <c r="I59" i="5"/>
  <c r="AR52" i="5"/>
  <c r="AV46" i="5"/>
  <c r="L72" i="5"/>
  <c r="AG60" i="5"/>
  <c r="BD53" i="5"/>
  <c r="AA79" i="5"/>
  <c r="W65" i="5"/>
  <c r="AE56" i="5"/>
  <c r="AI50" i="5"/>
  <c r="BI44" i="5"/>
  <c r="CQ72" i="5"/>
  <c r="BN61" i="5"/>
  <c r="BP54" i="5"/>
  <c r="AM82" i="5"/>
  <c r="BS69" i="5"/>
  <c r="BR58" i="5"/>
  <c r="AM52" i="5"/>
  <c r="BM46" i="5"/>
  <c r="AX71" i="5"/>
  <c r="BG60" i="5"/>
  <c r="CQ53" i="5"/>
  <c r="L79" i="5"/>
  <c r="CK66" i="5"/>
  <c r="AV57" i="5"/>
  <c r="AI72" i="5"/>
  <c r="CG60" i="5"/>
  <c r="CL53" i="5"/>
  <c r="CP47" i="5"/>
  <c r="AZ79" i="5"/>
  <c r="AD67" i="5"/>
  <c r="BR57" i="5"/>
  <c r="C107" i="2"/>
  <c r="F112" i="2"/>
  <c r="C31" i="2"/>
  <c r="F100" i="2"/>
  <c r="F85" i="2"/>
  <c r="C14" i="2"/>
  <c r="F79" i="2"/>
  <c r="F8" i="2"/>
  <c r="F90" i="2"/>
  <c r="C65" i="2"/>
  <c r="C149" i="2"/>
  <c r="F86" i="2"/>
  <c r="BL73" i="5"/>
  <c r="AF72" i="5"/>
  <c r="O81" i="5"/>
  <c r="Y70" i="5"/>
  <c r="I61" i="5"/>
  <c r="BD76" i="5"/>
  <c r="L66" i="5"/>
  <c r="CO78" i="5"/>
  <c r="V70" i="5"/>
  <c r="BX82" i="5"/>
  <c r="BI74" i="5"/>
  <c r="Q65" i="5"/>
  <c r="F82" i="5"/>
  <c r="N74" i="5"/>
  <c r="CL64" i="5"/>
  <c r="CR82" i="5"/>
  <c r="CF73" i="5"/>
  <c r="AB66" i="5"/>
  <c r="BL78" i="5"/>
  <c r="BQ69" i="5"/>
  <c r="CK61" i="5"/>
  <c r="BS76" i="5"/>
  <c r="AT69" i="5"/>
  <c r="CP81" i="5"/>
  <c r="AY74" i="5"/>
  <c r="V66" i="5"/>
  <c r="AH59" i="5"/>
  <c r="CG77" i="5"/>
  <c r="CG69" i="5"/>
  <c r="BW62" i="5"/>
  <c r="CQ80" i="5"/>
  <c r="E82" i="5"/>
  <c r="BW65" i="5"/>
  <c r="CS54" i="5"/>
  <c r="M48" i="5"/>
  <c r="AB77" i="5"/>
  <c r="CR62" i="5"/>
  <c r="AD54" i="5"/>
  <c r="BG74" i="5"/>
  <c r="AL61" i="5"/>
  <c r="AK53" i="5"/>
  <c r="BJ66" i="5"/>
  <c r="AH56" i="5"/>
  <c r="X49" i="5"/>
  <c r="AZ74" i="5"/>
  <c r="AI61" i="5"/>
  <c r="L53" i="5"/>
  <c r="CU74" i="5"/>
  <c r="AH61" i="5"/>
  <c r="BC53" i="5"/>
  <c r="W46" i="5"/>
  <c r="F31" i="2"/>
  <c r="F89" i="2"/>
  <c r="C46" i="2"/>
  <c r="F166" i="2"/>
  <c r="F78" i="2"/>
  <c r="F118" i="2"/>
  <c r="C157" i="2"/>
  <c r="CD82" i="5"/>
  <c r="R71" i="5"/>
  <c r="CN79" i="5"/>
  <c r="K69" i="5"/>
  <c r="BI60" i="5"/>
  <c r="J76" i="5"/>
  <c r="AP65" i="5"/>
  <c r="CR77" i="5"/>
  <c r="BV69" i="5"/>
  <c r="G82" i="5"/>
  <c r="O74" i="5"/>
  <c r="AU64" i="5"/>
  <c r="BD81" i="5"/>
  <c r="BK73" i="5"/>
  <c r="AT64" i="5"/>
  <c r="AX82" i="5"/>
  <c r="P73" i="5"/>
  <c r="AR64" i="5"/>
  <c r="CM77" i="5"/>
  <c r="BY68" i="5"/>
  <c r="W61" i="5"/>
  <c r="Y76" i="5"/>
  <c r="CT68" i="5"/>
  <c r="AV81" i="5"/>
  <c r="BZ73" i="5"/>
  <c r="BV65" i="5"/>
  <c r="BL58" i="5"/>
  <c r="BN76" i="5"/>
  <c r="AO69" i="5"/>
  <c r="AE62" i="5"/>
  <c r="Z80" i="5"/>
  <c r="CP80" i="5"/>
  <c r="AM64" i="5"/>
  <c r="BA54" i="5"/>
  <c r="BM47" i="5"/>
  <c r="BN75" i="5"/>
  <c r="CA61" i="5"/>
  <c r="BH53" i="5"/>
  <c r="AZ73" i="5"/>
  <c r="AN60" i="5"/>
  <c r="AQ81" i="5"/>
  <c r="BR65" i="5"/>
  <c r="CH55" i="5"/>
  <c r="J48" i="5"/>
  <c r="AW73" i="5"/>
  <c r="CS59" i="5"/>
  <c r="T52" i="5"/>
  <c r="CR73" i="5"/>
  <c r="BM60" i="5"/>
  <c r="CG52" i="5"/>
  <c r="BA45" i="5"/>
  <c r="AR73" i="5"/>
  <c r="BL60" i="5"/>
  <c r="CF52" i="5"/>
  <c r="E76" i="5"/>
  <c r="AU62" i="5"/>
  <c r="CS53" i="5"/>
  <c r="M47" i="5"/>
  <c r="BF70" i="5"/>
  <c r="BP58" i="5"/>
  <c r="CK51" i="5"/>
  <c r="AO72" i="5"/>
  <c r="AC59" i="5"/>
  <c r="BV73" i="5"/>
  <c r="T60" i="5"/>
  <c r="BX52" i="5"/>
  <c r="AJ46" i="5"/>
  <c r="Y74" i="5"/>
  <c r="S60" i="5"/>
  <c r="BW52" i="5"/>
  <c r="BE46" i="5"/>
  <c r="AL59" i="5"/>
  <c r="CH46" i="5"/>
  <c r="CE39" i="5"/>
  <c r="BM33" i="5"/>
  <c r="AK72" i="5"/>
  <c r="AB52" i="5"/>
  <c r="F43" i="5"/>
  <c r="CF36" i="5"/>
  <c r="CJ30" i="5"/>
  <c r="AY61" i="5"/>
  <c r="BV48" i="5"/>
  <c r="U41" i="5"/>
  <c r="Y35" i="5"/>
  <c r="AY81" i="5"/>
  <c r="AJ57" i="5"/>
  <c r="AU47" i="5"/>
  <c r="AC71" i="5"/>
  <c r="E53" i="5"/>
  <c r="Q63" i="5"/>
  <c r="H50" i="5"/>
  <c r="CT42" i="5"/>
  <c r="AX37" i="5"/>
  <c r="X32" i="5"/>
  <c r="Q68" i="5"/>
  <c r="BE52" i="5"/>
  <c r="BY44" i="5"/>
  <c r="AG39" i="5"/>
  <c r="G34" i="5"/>
  <c r="X74" i="5"/>
  <c r="AA55" i="5"/>
  <c r="AU46" i="5"/>
  <c r="I69" i="5"/>
  <c r="CQ52" i="5"/>
  <c r="D45" i="5"/>
  <c r="BA39" i="5"/>
  <c r="AA34" i="5"/>
  <c r="CS79" i="5"/>
  <c r="AN58" i="5"/>
  <c r="BM48" i="5"/>
  <c r="AX42" i="5"/>
  <c r="AO76" i="5"/>
  <c r="BI56" i="5"/>
  <c r="CE62" i="5"/>
  <c r="CT73" i="5"/>
  <c r="BF55" i="5"/>
  <c r="CC70" i="5"/>
  <c r="S54" i="5"/>
  <c r="H46" i="5"/>
  <c r="BI40" i="5"/>
  <c r="BE35" i="5"/>
  <c r="I82" i="5"/>
  <c r="C126" i="2"/>
  <c r="F154" i="2"/>
  <c r="C79" i="2"/>
  <c r="F75" i="2"/>
  <c r="C51" i="2"/>
  <c r="F82" i="2"/>
  <c r="F63" i="2"/>
  <c r="C148" i="2"/>
  <c r="C53" i="2"/>
  <c r="BJ81" i="5"/>
  <c r="BD69" i="5"/>
  <c r="AA78" i="5"/>
  <c r="CO67" i="5"/>
  <c r="BC58" i="5"/>
  <c r="C8" i="2"/>
  <c r="F34" i="2"/>
  <c r="C82" i="2"/>
  <c r="F46" i="2"/>
  <c r="F12" i="2"/>
  <c r="BF82" i="5"/>
  <c r="T80" i="5"/>
  <c r="AP68" i="5"/>
  <c r="BA77" i="5"/>
  <c r="AA67" i="5"/>
  <c r="CA82" i="5"/>
  <c r="CD71" i="5"/>
  <c r="F48" i="2"/>
  <c r="C69" i="2"/>
  <c r="F57" i="2"/>
  <c r="F27" i="2"/>
  <c r="C38" i="2"/>
  <c r="F13" i="2"/>
  <c r="C105" i="2"/>
  <c r="P79" i="5"/>
  <c r="CG75" i="5"/>
  <c r="AL63" i="5"/>
  <c r="BK68" i="5"/>
  <c r="AG82" i="5"/>
  <c r="BP70" i="5"/>
  <c r="AL60" i="5"/>
  <c r="AB72" i="5"/>
  <c r="BL62" i="5"/>
  <c r="K75" i="5"/>
  <c r="BQ64" i="5"/>
  <c r="CE80" i="5"/>
  <c r="L71" i="5"/>
  <c r="CF62" i="5"/>
  <c r="AP78" i="5"/>
  <c r="D69" i="5"/>
  <c r="BA81" i="5"/>
  <c r="BO72" i="5"/>
  <c r="CC62" i="5"/>
  <c r="U77" i="5"/>
  <c r="X69" i="5"/>
  <c r="BW80" i="5"/>
  <c r="CN71" i="5"/>
  <c r="P64" i="5"/>
  <c r="BR81" i="5"/>
  <c r="BB73" i="5"/>
  <c r="G65" i="5"/>
  <c r="AA57" i="5"/>
  <c r="BT74" i="5"/>
  <c r="G68" i="5"/>
  <c r="BW54" i="5"/>
  <c r="BU46" i="5"/>
  <c r="H73" i="5"/>
  <c r="AR59" i="5"/>
  <c r="BJ50" i="5"/>
  <c r="AU68" i="5"/>
  <c r="AQ55" i="5"/>
  <c r="BN71" i="5"/>
  <c r="AF57" i="5"/>
  <c r="P50" i="5"/>
  <c r="CS73" i="5"/>
  <c r="AK59" i="5"/>
  <c r="F51" i="5"/>
  <c r="AA70" i="5"/>
  <c r="BW56" i="5"/>
  <c r="AQ49" i="5"/>
  <c r="AJ81" i="5"/>
  <c r="S65" i="5"/>
  <c r="AL55" i="5"/>
  <c r="AF81" i="5"/>
  <c r="BG65" i="5"/>
  <c r="CC55" i="5"/>
  <c r="AW48" i="5"/>
  <c r="AP72" i="5"/>
  <c r="BH59" i="5"/>
  <c r="O52" i="5"/>
  <c r="AW71" i="5"/>
  <c r="BO58" i="5"/>
  <c r="AQ71" i="5"/>
  <c r="CL58" i="5"/>
  <c r="BJ51" i="5"/>
  <c r="BV44" i="5"/>
  <c r="BN68" i="5"/>
  <c r="P57" i="5"/>
  <c r="BQ50" i="5"/>
  <c r="AL72" i="5"/>
  <c r="AC52" i="5"/>
  <c r="CC42" i="5"/>
  <c r="CO35" i="5"/>
  <c r="BG81" i="5"/>
  <c r="CB55" i="5"/>
  <c r="AL45" i="5"/>
  <c r="BP38" i="5"/>
  <c r="F32" i="5"/>
  <c r="AG64" i="5"/>
  <c r="AL49" i="5"/>
  <c r="AQ41" i="5"/>
  <c r="CU34" i="5"/>
  <c r="J79" i="5"/>
  <c r="BY55" i="5"/>
  <c r="BJ45" i="5"/>
  <c r="Y65" i="5"/>
  <c r="BI82" i="5"/>
  <c r="CN57" i="5"/>
  <c r="AS47" i="5"/>
  <c r="CN40" i="5"/>
  <c r="CR34" i="5"/>
  <c r="M80" i="5"/>
  <c r="U57" i="5"/>
  <c r="AR47" i="5"/>
  <c r="Q41" i="5"/>
  <c r="BM35" i="5"/>
  <c r="T81" i="5"/>
  <c r="CA57" i="5"/>
  <c r="BU47" i="5"/>
  <c r="M73" i="5"/>
  <c r="AH54" i="5"/>
  <c r="AC45" i="5"/>
  <c r="AE39" i="5"/>
  <c r="CA33" i="5"/>
  <c r="AS76" i="5"/>
  <c r="Q56" i="5"/>
  <c r="I47" i="5"/>
  <c r="N41" i="5"/>
  <c r="CS68" i="5"/>
  <c r="AY77" i="5"/>
  <c r="BH56" i="5"/>
  <c r="CG63" i="5"/>
  <c r="BX50" i="5"/>
  <c r="BF59" i="5"/>
  <c r="CJ48" i="5"/>
  <c r="AS42" i="5"/>
  <c r="C165" i="2"/>
  <c r="C136" i="2"/>
  <c r="F56" i="2"/>
  <c r="CL78" i="5"/>
  <c r="BJ75" i="5"/>
  <c r="P63" i="5"/>
  <c r="S68" i="5"/>
  <c r="J82" i="5"/>
  <c r="AT70" i="5"/>
  <c r="P60" i="5"/>
  <c r="F72" i="5"/>
  <c r="T62" i="5"/>
  <c r="CF74" i="5"/>
  <c r="CU63" i="5"/>
  <c r="BH80" i="5"/>
  <c r="CH70" i="5"/>
  <c r="BJ62" i="5"/>
  <c r="S78" i="5"/>
  <c r="BD68" i="5"/>
  <c r="G81" i="5"/>
  <c r="AS72" i="5"/>
  <c r="BG62" i="5"/>
  <c r="CP76" i="5"/>
  <c r="J68" i="5"/>
  <c r="AB80" i="5"/>
  <c r="AV71" i="5"/>
  <c r="CL63" i="5"/>
  <c r="AU81" i="5"/>
  <c r="I73" i="5"/>
  <c r="BG64" i="5"/>
  <c r="E57" i="5"/>
  <c r="AW74" i="5"/>
  <c r="BG67" i="5"/>
  <c r="AE54" i="5"/>
  <c r="AY46" i="5"/>
  <c r="P72" i="5"/>
  <c r="AZ58" i="5"/>
  <c r="AN50" i="5"/>
  <c r="CU67" i="5"/>
  <c r="U55" i="5"/>
  <c r="AD70" i="5"/>
  <c r="D57" i="5"/>
  <c r="BP49" i="5"/>
  <c r="D73" i="5"/>
  <c r="G59" i="5"/>
  <c r="CB50" i="5"/>
  <c r="AI69" i="5"/>
  <c r="BA56" i="5"/>
  <c r="U49" i="5"/>
  <c r="BZ80" i="5"/>
  <c r="AA64" i="5"/>
  <c r="P55" i="5"/>
  <c r="BU79" i="5"/>
  <c r="O65" i="5"/>
  <c r="BG55" i="5"/>
  <c r="E48" i="5"/>
  <c r="CP71" i="5"/>
  <c r="AD59" i="5"/>
  <c r="AS51" i="5"/>
  <c r="E71" i="5"/>
  <c r="AL58" i="5"/>
  <c r="CQ70" i="5"/>
  <c r="AH58" i="5"/>
  <c r="AN51" i="5"/>
  <c r="H44" i="5"/>
  <c r="V68" i="5"/>
  <c r="CI56" i="5"/>
  <c r="AU50" i="5"/>
  <c r="AR71" i="5"/>
  <c r="AQ51" i="5"/>
  <c r="BG42" i="5"/>
  <c r="BS35" i="5"/>
  <c r="AU80" i="5"/>
  <c r="AJ55" i="5"/>
  <c r="L45" i="5"/>
  <c r="AT38" i="5"/>
  <c r="CB31" i="5"/>
  <c r="V63" i="5"/>
  <c r="H49" i="5"/>
  <c r="CQ40" i="5"/>
  <c r="BY34" i="5"/>
  <c r="CK77" i="5"/>
  <c r="CG54" i="5"/>
  <c r="AI45" i="5"/>
  <c r="N64" i="5"/>
  <c r="AB81" i="5"/>
  <c r="X57" i="5"/>
  <c r="N47" i="5"/>
  <c r="BR40" i="5"/>
  <c r="BV34" i="5"/>
  <c r="CT78" i="5"/>
  <c r="BO56" i="5"/>
  <c r="L47" i="5"/>
  <c r="CM40" i="5"/>
  <c r="AQ35" i="5"/>
  <c r="F80" i="5"/>
  <c r="T57" i="5"/>
  <c r="AP47" i="5"/>
  <c r="M72" i="5"/>
  <c r="AP53" i="5"/>
  <c r="BW44" i="5"/>
  <c r="I39" i="5"/>
  <c r="BE33" i="5"/>
  <c r="AB75" i="5"/>
  <c r="BQ55" i="5"/>
  <c r="BW46" i="5"/>
  <c r="CJ40" i="5"/>
  <c r="CS67" i="5"/>
  <c r="AK76" i="5"/>
  <c r="K56" i="5"/>
  <c r="BY62" i="5"/>
  <c r="M82" i="5"/>
  <c r="CM58" i="5"/>
  <c r="BF48" i="5"/>
  <c r="W42" i="5"/>
  <c r="CO36" i="5"/>
  <c r="BO31" i="5"/>
  <c r="BR62" i="5"/>
  <c r="BT50" i="5"/>
  <c r="CH43" i="5"/>
  <c r="BX38" i="5"/>
  <c r="BT33" i="5"/>
  <c r="BL61" i="5"/>
  <c r="X50" i="5"/>
  <c r="BE43" i="5"/>
  <c r="AX38" i="5"/>
  <c r="BP68" i="5"/>
  <c r="BI48" i="5"/>
  <c r="BH44" i="5"/>
  <c r="BM71" i="5"/>
  <c r="BC42" i="5"/>
  <c r="I58" i="5"/>
  <c r="CB40" i="5"/>
  <c r="BE63" i="5"/>
  <c r="BK41" i="5"/>
  <c r="BG70" i="5"/>
  <c r="AT42" i="5"/>
  <c r="AQ78" i="5"/>
  <c r="AD43" i="5"/>
  <c r="CE82" i="5"/>
  <c r="CB43" i="5"/>
  <c r="C109" i="2"/>
  <c r="F109" i="2"/>
  <c r="C147" i="2"/>
  <c r="X78" i="5"/>
  <c r="CK74" i="5"/>
  <c r="BI81" i="5"/>
  <c r="BS67" i="5"/>
  <c r="BH81" i="5"/>
  <c r="X70" i="5"/>
  <c r="BY82" i="5"/>
  <c r="BF71" i="5"/>
  <c r="CP61" i="5"/>
  <c r="AL74" i="5"/>
  <c r="BY63" i="5"/>
  <c r="N80" i="5"/>
  <c r="BL70" i="5"/>
  <c r="AN62" i="5"/>
  <c r="CN77" i="5"/>
  <c r="L68" i="5"/>
  <c r="CB80" i="5"/>
  <c r="CS71" i="5"/>
  <c r="AK62" i="5"/>
  <c r="AV76" i="5"/>
  <c r="BJ67" i="5"/>
  <c r="E80" i="5"/>
  <c r="D71" i="5"/>
  <c r="BP63" i="5"/>
  <c r="X81" i="5"/>
  <c r="CE72" i="5"/>
  <c r="AK64" i="5"/>
  <c r="CJ82" i="5"/>
  <c r="CU73" i="5"/>
  <c r="AE65" i="5"/>
  <c r="I54" i="5"/>
  <c r="G46" i="5"/>
  <c r="BP71" i="5"/>
  <c r="AH57" i="5"/>
  <c r="R50" i="5"/>
  <c r="BC67" i="5"/>
  <c r="CQ54" i="5"/>
  <c r="CD69" i="5"/>
  <c r="BZ56" i="5"/>
  <c r="CT48" i="5"/>
  <c r="BD72" i="5"/>
  <c r="BW58" i="5"/>
  <c r="BF50" i="5"/>
  <c r="CI68" i="5"/>
  <c r="CE55" i="5"/>
  <c r="CQ48" i="5"/>
  <c r="BV79" i="5"/>
  <c r="CA63" i="5"/>
  <c r="CL54" i="5"/>
  <c r="Y79" i="5"/>
  <c r="BO64" i="5"/>
  <c r="O55" i="5"/>
  <c r="CA47" i="5"/>
  <c r="F71" i="5"/>
  <c r="AM58" i="5"/>
  <c r="W51" i="5"/>
  <c r="M70" i="5"/>
  <c r="J58" i="5"/>
  <c r="G70" i="5"/>
  <c r="D58" i="5"/>
  <c r="R51" i="5"/>
  <c r="BQ82" i="5"/>
  <c r="BV67" i="5"/>
  <c r="BM56" i="5"/>
  <c r="CU49" i="5"/>
  <c r="AS70" i="5"/>
  <c r="CT50" i="5"/>
  <c r="AK42" i="5"/>
  <c r="AA35" i="5"/>
  <c r="U79" i="5"/>
  <c r="CJ54" i="5"/>
  <c r="CD44" i="5"/>
  <c r="CT37" i="5"/>
  <c r="AJ31" i="5"/>
  <c r="AH62" i="5"/>
  <c r="N48" i="5"/>
  <c r="BU40" i="5"/>
  <c r="BC34" i="5"/>
  <c r="CE76" i="5"/>
  <c r="AO54" i="5"/>
  <c r="J45" i="5"/>
  <c r="T63" i="5"/>
  <c r="Q80" i="5"/>
  <c r="BP56" i="5"/>
  <c r="CC46" i="5"/>
  <c r="AV40" i="5"/>
  <c r="AZ34" i="5"/>
  <c r="CE77" i="5"/>
  <c r="T56" i="5"/>
  <c r="BZ46" i="5"/>
  <c r="BQ40" i="5"/>
  <c r="U35" i="5"/>
  <c r="CP78" i="5"/>
  <c r="BL56" i="5"/>
  <c r="K47" i="5"/>
  <c r="CT70" i="5"/>
  <c r="BC52" i="5"/>
  <c r="AW44" i="5"/>
  <c r="CE38" i="5"/>
  <c r="AI33" i="5"/>
  <c r="V74" i="5"/>
  <c r="Y55" i="5"/>
  <c r="AR46" i="5"/>
  <c r="BN40" i="5"/>
  <c r="CH66" i="5"/>
  <c r="Y75" i="5"/>
  <c r="BK55" i="5"/>
  <c r="CQ61" i="5"/>
  <c r="CL80" i="5"/>
  <c r="AD58" i="5"/>
  <c r="Z48" i="5"/>
  <c r="CS41" i="5"/>
  <c r="BS36" i="5"/>
  <c r="AS31" i="5"/>
  <c r="CG61" i="5"/>
  <c r="AD50" i="5"/>
  <c r="BI43" i="5"/>
  <c r="BB38" i="5"/>
  <c r="AX33" i="5"/>
  <c r="CI60" i="5"/>
  <c r="CC49" i="5"/>
  <c r="AG43" i="5"/>
  <c r="AB38" i="5"/>
  <c r="AS65" i="5"/>
  <c r="F21" i="2"/>
  <c r="F108" i="2"/>
  <c r="C104" i="2"/>
  <c r="CT77" i="5"/>
  <c r="BN74" i="5"/>
  <c r="S80" i="5"/>
  <c r="AW67" i="5"/>
  <c r="AK81" i="5"/>
  <c r="CT69" i="5"/>
  <c r="H82" i="5"/>
  <c r="AJ71" i="5"/>
  <c r="AX61" i="5"/>
  <c r="BS72" i="5"/>
  <c r="BC63" i="5"/>
  <c r="CI79" i="5"/>
  <c r="T70" i="5"/>
  <c r="D61" i="5"/>
  <c r="BQ77" i="5"/>
  <c r="CH67" i="5"/>
  <c r="BE80" i="5"/>
  <c r="BW71" i="5"/>
  <c r="O62" i="5"/>
  <c r="CT75" i="5"/>
  <c r="R67" i="5"/>
  <c r="BZ79" i="5"/>
  <c r="BZ70" i="5"/>
  <c r="AT63" i="5"/>
  <c r="BU80" i="5"/>
  <c r="BI72" i="5"/>
  <c r="O64" i="5"/>
  <c r="BM82" i="5"/>
  <c r="BA73" i="5"/>
  <c r="AU63" i="5"/>
  <c r="CE53" i="5"/>
  <c r="CC45" i="5"/>
  <c r="X71" i="5"/>
  <c r="H57" i="5"/>
  <c r="AY82" i="5"/>
  <c r="AA65" i="5"/>
  <c r="BU54" i="5"/>
  <c r="AT68" i="5"/>
  <c r="BD56" i="5"/>
  <c r="CF47" i="5"/>
  <c r="BL71" i="5"/>
  <c r="AT58" i="5"/>
  <c r="AJ50" i="5"/>
  <c r="AQ68" i="5"/>
  <c r="BI55" i="5"/>
  <c r="BU48" i="5"/>
  <c r="P78" i="5"/>
  <c r="AI63" i="5"/>
  <c r="AT54" i="5"/>
  <c r="O78" i="5"/>
  <c r="W64" i="5"/>
  <c r="CK54" i="5"/>
  <c r="AI47" i="5"/>
  <c r="N70" i="5"/>
  <c r="L58" i="5"/>
  <c r="BW50" i="5"/>
  <c r="BM69" i="5"/>
  <c r="BY57" i="5"/>
  <c r="BG69" i="5"/>
  <c r="BU57" i="5"/>
  <c r="BR50" i="5"/>
  <c r="R82" i="5"/>
  <c r="C125" i="2"/>
  <c r="C34" i="2"/>
  <c r="C42" i="2"/>
  <c r="C21" i="2"/>
  <c r="C95" i="2"/>
  <c r="C26" i="2"/>
  <c r="F121" i="2"/>
  <c r="C17" i="2"/>
  <c r="F103" i="2"/>
  <c r="J77" i="5"/>
  <c r="BX72" i="5"/>
  <c r="D78" i="5"/>
  <c r="AI66" i="5"/>
  <c r="V79" i="5"/>
  <c r="J69" i="5"/>
  <c r="CG80" i="5"/>
  <c r="CR69" i="5"/>
  <c r="BE81" i="5"/>
  <c r="CI70" i="5"/>
  <c r="BS61" i="5"/>
  <c r="R79" i="5"/>
  <c r="AX69" i="5"/>
  <c r="BL59" i="5"/>
  <c r="BY75" i="5"/>
  <c r="T67" i="5"/>
  <c r="AK79" i="5"/>
  <c r="CU68" i="5"/>
  <c r="BI59" i="5"/>
  <c r="AC75" i="5"/>
  <c r="D66" i="5"/>
  <c r="F16" i="2"/>
  <c r="C120" i="2"/>
  <c r="F41" i="2"/>
  <c r="Z75" i="5"/>
  <c r="AV70" i="5"/>
  <c r="AD77" i="5"/>
  <c r="BU64" i="5"/>
  <c r="CU77" i="5"/>
  <c r="Z67" i="5"/>
  <c r="BR78" i="5"/>
  <c r="AD69" i="5"/>
  <c r="K81" i="5"/>
  <c r="AQ70" i="5"/>
  <c r="CA60" i="5"/>
  <c r="AR78" i="5"/>
  <c r="CB68" i="5"/>
  <c r="T59" i="5"/>
  <c r="H75" i="5"/>
  <c r="BT66" i="5"/>
  <c r="R78" i="5"/>
  <c r="K68" i="5"/>
  <c r="CP82" i="5"/>
  <c r="CA74" i="5"/>
  <c r="BD65" i="5"/>
  <c r="AN77" i="5"/>
  <c r="BL69" i="5"/>
  <c r="CN60" i="5"/>
  <c r="AE79" i="5"/>
  <c r="AG70" i="5"/>
  <c r="BA62" i="5"/>
  <c r="BA79" i="5"/>
  <c r="BV76" i="5"/>
  <c r="K61" i="5"/>
  <c r="CU51" i="5"/>
  <c r="CS43" i="5"/>
  <c r="BD67" i="5"/>
  <c r="CJ55" i="5"/>
  <c r="F49" i="2"/>
  <c r="C117" i="2"/>
  <c r="C71" i="2"/>
  <c r="AP73" i="5"/>
  <c r="CH68" i="5"/>
  <c r="AL75" i="5"/>
  <c r="BO62" i="5"/>
  <c r="F77" i="5"/>
  <c r="CP64" i="5"/>
  <c r="C106" i="2"/>
  <c r="F150" i="2"/>
  <c r="F120" i="2"/>
  <c r="F88" i="2"/>
  <c r="AB78" i="5"/>
  <c r="AX78" i="5"/>
  <c r="BA61" i="5"/>
  <c r="BX69" i="5"/>
  <c r="BB76" i="5"/>
  <c r="AV64" i="5"/>
  <c r="U70" i="5"/>
  <c r="CQ58" i="5"/>
  <c r="BD71" i="5"/>
  <c r="F58" i="5"/>
  <c r="BB71" i="5"/>
  <c r="BI79" i="5"/>
  <c r="CO66" i="5"/>
  <c r="BK78" i="5"/>
  <c r="AH65" i="5"/>
  <c r="BS75" i="5"/>
  <c r="CD64" i="5"/>
  <c r="BY79" i="5"/>
  <c r="CO68" i="5"/>
  <c r="CG58" i="5"/>
  <c r="AX81" i="5"/>
  <c r="AP60" i="5"/>
  <c r="AW49" i="5"/>
  <c r="BK74" i="5"/>
  <c r="N56" i="5"/>
  <c r="G74" i="5"/>
  <c r="AW58" i="5"/>
  <c r="BF72" i="5"/>
  <c r="T55" i="5"/>
  <c r="BZ45" i="5"/>
  <c r="AF64" i="5"/>
  <c r="CH52" i="5"/>
  <c r="CQ67" i="5"/>
  <c r="AU54" i="5"/>
  <c r="I45" i="5"/>
  <c r="BW69" i="5"/>
  <c r="CD55" i="5"/>
  <c r="BG76" i="5"/>
  <c r="AC60" i="5"/>
  <c r="CU50" i="5"/>
  <c r="CN74" i="5"/>
  <c r="BZ57" i="5"/>
  <c r="BV81" i="5"/>
  <c r="Q64" i="5"/>
  <c r="AM76" i="5"/>
  <c r="BA59" i="5"/>
  <c r="BD49" i="5"/>
  <c r="AP77" i="5"/>
  <c r="CJ61" i="5"/>
  <c r="I52" i="5"/>
  <c r="CN76" i="5"/>
  <c r="U50" i="5"/>
  <c r="CS40" i="5"/>
  <c r="AQ33" i="5"/>
  <c r="AK65" i="5"/>
  <c r="AY47" i="5"/>
  <c r="CD39" i="5"/>
  <c r="AX32" i="5"/>
  <c r="AB59" i="5"/>
  <c r="CM45" i="5"/>
  <c r="AS38" i="5"/>
  <c r="M31" i="5"/>
  <c r="AA59" i="5"/>
  <c r="BA46" i="5"/>
  <c r="AR61" i="5"/>
  <c r="AE74" i="5"/>
  <c r="BF52" i="5"/>
  <c r="X43" i="5"/>
  <c r="BF36" i="5"/>
  <c r="AN30" i="5"/>
  <c r="BT55" i="5"/>
  <c r="BF45" i="5"/>
  <c r="CG38" i="5"/>
  <c r="AS32" i="5"/>
  <c r="I63" i="5"/>
  <c r="CS48" i="5"/>
  <c r="W74" i="5"/>
  <c r="AE51" i="5"/>
  <c r="CQ42" i="5"/>
  <c r="BY36" i="5"/>
  <c r="BG30" i="5"/>
  <c r="CA59" i="5"/>
  <c r="BQ47" i="5"/>
  <c r="V40" i="5"/>
  <c r="CU61" i="5"/>
  <c r="CG66" i="5"/>
  <c r="CD72" i="5"/>
  <c r="AD53" i="5"/>
  <c r="CH61" i="5"/>
  <c r="CN47" i="5"/>
  <c r="I41" i="5"/>
  <c r="M35" i="5"/>
  <c r="X76" i="5"/>
  <c r="BB55" i="5"/>
  <c r="AK46" i="5"/>
  <c r="AL40" i="5"/>
  <c r="CH34" i="5"/>
  <c r="BA64" i="5"/>
  <c r="BN50" i="5"/>
  <c r="CF42" i="5"/>
  <c r="AJ37" i="5"/>
  <c r="AL52" i="5"/>
  <c r="AE58" i="5"/>
  <c r="AT40" i="5"/>
  <c r="CQ49" i="5"/>
  <c r="CR37" i="5"/>
  <c r="BP45" i="5"/>
  <c r="BH35" i="5"/>
  <c r="BO45" i="5"/>
  <c r="BG35" i="5"/>
  <c r="BI45" i="5"/>
  <c r="BF35" i="5"/>
  <c r="AZ45" i="5"/>
  <c r="BC35" i="5"/>
  <c r="CP44" i="5"/>
  <c r="F119" i="2"/>
  <c r="F116" i="2"/>
  <c r="BZ77" i="5"/>
  <c r="BY77" i="5"/>
  <c r="AE61" i="5"/>
  <c r="AF69" i="5"/>
  <c r="AE76" i="5"/>
  <c r="Z64" i="5"/>
  <c r="CQ69" i="5"/>
  <c r="BU58" i="5"/>
  <c r="CP69" i="5"/>
  <c r="CB57" i="5"/>
  <c r="AN70" i="5"/>
  <c r="CI78" i="5"/>
  <c r="BS66" i="5"/>
  <c r="CL77" i="5"/>
  <c r="L65" i="5"/>
  <c r="AU75" i="5"/>
  <c r="BH64" i="5"/>
  <c r="BB79" i="5"/>
  <c r="BS68" i="5"/>
  <c r="AO58" i="5"/>
  <c r="AT80" i="5"/>
  <c r="H60" i="5"/>
  <c r="AA49" i="5"/>
  <c r="BD73" i="5"/>
  <c r="BN55" i="5"/>
  <c r="G73" i="5"/>
  <c r="AG57" i="5"/>
  <c r="N72" i="5"/>
  <c r="AX54" i="5"/>
  <c r="BD45" i="5"/>
  <c r="CF63" i="5"/>
  <c r="CP51" i="5"/>
  <c r="BG66" i="5"/>
  <c r="Y54" i="5"/>
  <c r="CE44" i="5"/>
  <c r="AE69" i="5"/>
  <c r="BH55" i="5"/>
  <c r="AX75" i="5"/>
  <c r="BK59" i="5"/>
  <c r="BY50" i="5"/>
  <c r="CG73" i="5"/>
  <c r="AY57" i="5"/>
  <c r="Z81" i="5"/>
  <c r="BQ63" i="5"/>
  <c r="AJ75" i="5"/>
  <c r="X59" i="5"/>
  <c r="AH49" i="5"/>
  <c r="CI76" i="5"/>
  <c r="AX60" i="5"/>
  <c r="CE51" i="5"/>
  <c r="BZ75" i="5"/>
  <c r="BX49" i="5"/>
  <c r="BA40" i="5"/>
  <c r="U33" i="5"/>
  <c r="AI62" i="5"/>
  <c r="T47" i="5"/>
  <c r="BH39" i="5"/>
  <c r="N31" i="5"/>
  <c r="BJ58" i="5"/>
  <c r="BK45" i="5"/>
  <c r="CS37" i="5"/>
  <c r="CI30" i="5"/>
  <c r="BG58" i="5"/>
  <c r="V46" i="5"/>
  <c r="BO60" i="5"/>
  <c r="Y73" i="5"/>
  <c r="BZ51" i="5"/>
  <c r="BX42" i="5"/>
  <c r="AJ36" i="5"/>
  <c r="AT82" i="5"/>
  <c r="AB55" i="5"/>
  <c r="AF45" i="5"/>
  <c r="BK38" i="5"/>
  <c r="W32" i="5"/>
  <c r="Y62" i="5"/>
  <c r="BO48" i="5"/>
  <c r="I68" i="5"/>
  <c r="CI50" i="5"/>
  <c r="BU42" i="5"/>
  <c r="BC36" i="5"/>
  <c r="AK30" i="5"/>
  <c r="O59" i="5"/>
  <c r="AM47" i="5"/>
  <c r="CR39" i="5"/>
  <c r="U61" i="5"/>
  <c r="CK65" i="5"/>
  <c r="CJ71" i="5"/>
  <c r="CK52" i="5"/>
  <c r="M61" i="5"/>
  <c r="BK47" i="5"/>
  <c r="CE40" i="5"/>
  <c r="CI34" i="5"/>
  <c r="CO74" i="5"/>
  <c r="J55" i="5"/>
  <c r="F46" i="5"/>
  <c r="P40" i="5"/>
  <c r="BL34" i="5"/>
  <c r="BA63" i="5"/>
  <c r="AV49" i="5"/>
  <c r="BJ42" i="5"/>
  <c r="N37" i="5"/>
  <c r="BP80" i="5"/>
  <c r="AM56" i="5"/>
  <c r="F40" i="5"/>
  <c r="R49" i="5"/>
  <c r="BH37" i="5"/>
  <c r="H45" i="5"/>
  <c r="W35" i="5"/>
  <c r="CT44" i="5"/>
  <c r="T35" i="5"/>
  <c r="CS44" i="5"/>
  <c r="R35" i="5"/>
  <c r="CQ44" i="5"/>
  <c r="Q35" i="5"/>
  <c r="AL44" i="5"/>
  <c r="BW34" i="5"/>
  <c r="X48" i="5"/>
  <c r="AS37" i="5"/>
  <c r="AX55" i="5"/>
  <c r="AB40" i="5"/>
  <c r="CL31" i="5"/>
  <c r="AB26" i="5"/>
  <c r="X21" i="5"/>
  <c r="T16" i="5"/>
  <c r="AH42" i="5"/>
  <c r="F124" i="2"/>
  <c r="C54" i="2"/>
  <c r="AE77" i="5"/>
  <c r="G77" i="5"/>
  <c r="CE60" i="5"/>
  <c r="BR67" i="5"/>
  <c r="CC75" i="5"/>
  <c r="D64" i="5"/>
  <c r="BU69" i="5"/>
  <c r="AY58" i="5"/>
  <c r="BT69" i="5"/>
  <c r="BF57" i="5"/>
  <c r="CN69" i="5"/>
  <c r="BP77" i="5"/>
  <c r="AW66" i="5"/>
  <c r="BO77" i="5"/>
  <c r="CH64" i="5"/>
  <c r="X75" i="5"/>
  <c r="AL64" i="5"/>
  <c r="H79" i="5"/>
  <c r="AW68" i="5"/>
  <c r="CO57" i="5"/>
  <c r="CP79" i="5"/>
  <c r="BV59" i="5"/>
  <c r="CA48" i="5"/>
  <c r="BX70" i="5"/>
  <c r="AR55" i="5"/>
  <c r="O72" i="5"/>
  <c r="G57" i="5"/>
  <c r="CT67" i="5"/>
  <c r="AB54" i="5"/>
  <c r="CO82" i="5"/>
  <c r="CN62" i="5"/>
  <c r="AX51" i="5"/>
  <c r="O66" i="5"/>
  <c r="CU53" i="5"/>
  <c r="AM44" i="5"/>
  <c r="AM68" i="5"/>
  <c r="X54" i="5"/>
  <c r="CP74" i="5"/>
  <c r="D59" i="5"/>
  <c r="BC50" i="5"/>
  <c r="AH73" i="5"/>
  <c r="W57" i="5"/>
  <c r="BR80" i="5"/>
  <c r="BZ62" i="5"/>
  <c r="BY74" i="5"/>
  <c r="AR57" i="5"/>
  <c r="CH48" i="5"/>
  <c r="AL76" i="5"/>
  <c r="AZ59" i="5"/>
  <c r="BI51" i="5"/>
  <c r="AX73" i="5"/>
  <c r="AN49" i="5"/>
  <c r="AE40" i="5"/>
  <c r="CQ32" i="5"/>
  <c r="BY60" i="5"/>
  <c r="CG46" i="5"/>
  <c r="AL39" i="5"/>
  <c r="BN30" i="5"/>
  <c r="AL57" i="5"/>
  <c r="AJ45" i="5"/>
  <c r="BW37" i="5"/>
  <c r="BM30" i="5"/>
  <c r="CR57" i="5"/>
  <c r="CB44" i="5"/>
  <c r="CK59" i="5"/>
  <c r="Y72" i="5"/>
  <c r="AJ51" i="5"/>
  <c r="BB42" i="5"/>
  <c r="N36" i="5"/>
  <c r="U81" i="5"/>
  <c r="CB54" i="5"/>
  <c r="F45" i="5"/>
  <c r="AO38" i="5"/>
  <c r="CS31" i="5"/>
  <c r="AC61" i="5"/>
  <c r="AK48" i="5"/>
  <c r="I67" i="5"/>
  <c r="AS50" i="5"/>
  <c r="AY42" i="5"/>
  <c r="AG36" i="5"/>
  <c r="O30" i="5"/>
  <c r="BW57" i="5"/>
  <c r="O46" i="5"/>
  <c r="BV39" i="5"/>
  <c r="AT60" i="5"/>
  <c r="CK64" i="5"/>
  <c r="CK70" i="5"/>
  <c r="AW52" i="5"/>
  <c r="AJ60" i="5"/>
  <c r="AF47" i="5"/>
  <c r="AM40" i="5"/>
  <c r="BM34" i="5"/>
  <c r="CA73" i="5"/>
  <c r="BJ54" i="5"/>
  <c r="BU45" i="5"/>
  <c r="CL39" i="5"/>
  <c r="AP34" i="5"/>
  <c r="BI62" i="5"/>
  <c r="O49" i="5"/>
  <c r="AN42" i="5"/>
  <c r="CJ36" i="5"/>
  <c r="AF76" i="5"/>
  <c r="BI54" i="5"/>
  <c r="BK39" i="5"/>
  <c r="AZ48" i="5"/>
  <c r="V37" i="5"/>
  <c r="AT44" i="5"/>
  <c r="CE34" i="5"/>
  <c r="AR44" i="5"/>
  <c r="CC34" i="5"/>
  <c r="AQ44" i="5"/>
  <c r="CB34" i="5"/>
  <c r="AN44" i="5"/>
  <c r="BX34" i="5"/>
  <c r="Z43" i="5"/>
  <c r="AM34" i="5"/>
  <c r="F36" i="2"/>
  <c r="F10" i="2"/>
  <c r="CC76" i="5"/>
  <c r="CF75" i="5"/>
  <c r="AM60" i="5"/>
  <c r="AH66" i="5"/>
  <c r="BF75" i="5"/>
  <c r="AD82" i="5"/>
  <c r="AC69" i="5"/>
  <c r="G58" i="5"/>
  <c r="AB69" i="5"/>
  <c r="BU82" i="5"/>
  <c r="BR69" i="5"/>
  <c r="AS77" i="5"/>
  <c r="AI65" i="5"/>
  <c r="BW75" i="5"/>
  <c r="AP64" i="5"/>
  <c r="CS74" i="5"/>
  <c r="X63" i="5"/>
  <c r="CC78" i="5"/>
  <c r="CA67" i="5"/>
  <c r="BS57" i="5"/>
  <c r="AN79" i="5"/>
  <c r="AS59" i="5"/>
  <c r="BE48" i="5"/>
  <c r="AF70" i="5"/>
  <c r="V55" i="5"/>
  <c r="BO71" i="5"/>
  <c r="BE56" i="5"/>
  <c r="J67" i="5"/>
  <c r="F54" i="5"/>
  <c r="AS82" i="5"/>
  <c r="AX62" i="5"/>
  <c r="AB51" i="5"/>
  <c r="BW64" i="5"/>
  <c r="BY53" i="5"/>
  <c r="Q44" i="5"/>
  <c r="CM67" i="5"/>
  <c r="CT53" i="5"/>
  <c r="CP73" i="5"/>
  <c r="N58" i="5"/>
  <c r="AG50" i="5"/>
  <c r="F139" i="2"/>
  <c r="C10" i="2"/>
  <c r="C62" i="2"/>
  <c r="F115" i="2"/>
  <c r="L76" i="5"/>
  <c r="S74" i="5"/>
  <c r="CG57" i="5"/>
  <c r="BT64" i="5"/>
  <c r="L75" i="5"/>
  <c r="AH81" i="5"/>
  <c r="CC68" i="5"/>
  <c r="CA81" i="5"/>
  <c r="CJ67" i="5"/>
  <c r="CC80" i="5"/>
  <c r="BL67" i="5"/>
  <c r="CU75" i="5"/>
  <c r="BM64" i="5"/>
  <c r="F75" i="5"/>
  <c r="CP63" i="5"/>
  <c r="BC73" i="5"/>
  <c r="BB62" i="5"/>
  <c r="CK76" i="5"/>
  <c r="M67" i="5"/>
  <c r="BQ81" i="5"/>
  <c r="S75" i="5"/>
  <c r="BA58" i="5"/>
  <c r="CI47" i="5"/>
  <c r="CN68" i="5"/>
  <c r="AZ54" i="5"/>
  <c r="BW70" i="5"/>
  <c r="CI55" i="5"/>
  <c r="Z65" i="5"/>
  <c r="N53" i="5"/>
  <c r="CH80" i="5"/>
  <c r="BU61" i="5"/>
  <c r="AR49" i="5"/>
  <c r="CE63" i="5"/>
  <c r="S52" i="5"/>
  <c r="BQ43" i="5"/>
  <c r="BK65" i="5"/>
  <c r="AF53" i="5"/>
  <c r="AU72" i="5"/>
  <c r="BA57" i="5"/>
  <c r="CG49" i="5"/>
  <c r="V69" i="5"/>
  <c r="CA55" i="5"/>
  <c r="I78" i="5"/>
  <c r="BH61" i="5"/>
  <c r="CA72" i="5"/>
  <c r="AR56" i="5"/>
  <c r="BT47" i="5"/>
  <c r="BX74" i="5"/>
  <c r="BH58" i="5"/>
  <c r="CM50" i="5"/>
  <c r="AN66" i="5"/>
  <c r="AT48" i="5"/>
  <c r="AM39" i="5"/>
  <c r="CC31" i="5"/>
  <c r="BM58" i="5"/>
  <c r="CN45" i="5"/>
  <c r="AF37" i="5"/>
  <c r="CR29" i="5"/>
  <c r="AH55" i="5"/>
  <c r="AE44" i="5"/>
  <c r="CE36" i="5"/>
  <c r="CQ29" i="5"/>
  <c r="AW53" i="5"/>
  <c r="D44" i="5"/>
  <c r="CQ57" i="5"/>
  <c r="U68" i="5"/>
  <c r="BR49" i="5"/>
  <c r="CF41" i="5"/>
  <c r="AR35" i="5"/>
  <c r="AD74" i="5"/>
  <c r="AR53" i="5"/>
  <c r="CR43" i="5"/>
  <c r="AW37" i="5"/>
  <c r="AE31" i="5"/>
  <c r="R59" i="5"/>
  <c r="CF45" i="5"/>
  <c r="E64" i="5"/>
  <c r="AD49" i="5"/>
  <c r="CC41" i="5"/>
  <c r="BK35" i="5"/>
  <c r="M81" i="5"/>
  <c r="BY54" i="5"/>
  <c r="AB45" i="5"/>
  <c r="H39" i="5"/>
  <c r="AK58" i="5"/>
  <c r="P61" i="5"/>
  <c r="BZ67" i="5"/>
  <c r="U51" i="5"/>
  <c r="AU56" i="5"/>
  <c r="AL46" i="5"/>
  <c r="BQ39" i="5"/>
  <c r="CQ33" i="5"/>
  <c r="CB70" i="5"/>
  <c r="Z53" i="5"/>
  <c r="CN44" i="5"/>
  <c r="X39" i="5"/>
  <c r="CH82" i="5"/>
  <c r="CD58" i="5"/>
  <c r="U48" i="5"/>
  <c r="BR41" i="5"/>
  <c r="V36" i="5"/>
  <c r="CF64" i="5"/>
  <c r="I51" i="5"/>
  <c r="AL38" i="5"/>
  <c r="AN46" i="5"/>
  <c r="C161" i="2"/>
  <c r="C115" i="2"/>
  <c r="CO73" i="5"/>
  <c r="W73" i="5"/>
  <c r="N81" i="5"/>
  <c r="CB63" i="5"/>
  <c r="T73" i="5"/>
  <c r="AL80" i="5"/>
  <c r="W67" i="5"/>
  <c r="BL79" i="5"/>
  <c r="AR67" i="5"/>
  <c r="AI80" i="5"/>
  <c r="CP66" i="5"/>
  <c r="G75" i="5"/>
  <c r="AY63" i="5"/>
  <c r="C45" i="2"/>
  <c r="C102" i="2"/>
  <c r="AN71" i="5"/>
  <c r="BW72" i="5"/>
  <c r="BL80" i="5"/>
  <c r="AJ63" i="5"/>
  <c r="BT72" i="5"/>
  <c r="CJ79" i="5"/>
  <c r="BA66" i="5"/>
  <c r="AO79" i="5"/>
  <c r="AD66" i="5"/>
  <c r="CG79" i="5"/>
  <c r="AX66" i="5"/>
  <c r="AG74" i="5"/>
  <c r="G63" i="5"/>
  <c r="F148" i="2"/>
  <c r="C118" i="2"/>
  <c r="F26" i="2"/>
  <c r="F25" i="2"/>
  <c r="F106" i="2"/>
  <c r="AM81" i="5"/>
  <c r="BI71" i="5"/>
  <c r="BH71" i="5"/>
  <c r="AZ69" i="5"/>
  <c r="AH75" i="5"/>
  <c r="U78" i="5"/>
  <c r="BD60" i="5"/>
  <c r="N65" i="5"/>
  <c r="CM69" i="5"/>
  <c r="AF74" i="5"/>
  <c r="BS81" i="5"/>
  <c r="AB68" i="5"/>
  <c r="D80" i="5"/>
  <c r="AC65" i="5"/>
  <c r="BI77" i="5"/>
  <c r="CB61" i="5"/>
  <c r="O45" i="5"/>
  <c r="AR63" i="5"/>
  <c r="AR80" i="5"/>
  <c r="M56" i="5"/>
  <c r="N62" i="5"/>
  <c r="AL50" i="5"/>
  <c r="P66" i="5"/>
  <c r="AN81" i="5"/>
  <c r="AJ59" i="5"/>
  <c r="O47" i="5"/>
  <c r="CL62" i="5"/>
  <c r="D51" i="5"/>
  <c r="BW63" i="5"/>
  <c r="Y51" i="5"/>
  <c r="AL67" i="5"/>
  <c r="BU53" i="5"/>
  <c r="CC67" i="5"/>
  <c r="BA78" i="5"/>
  <c r="V56" i="5"/>
  <c r="BF46" i="5"/>
  <c r="CL65" i="5"/>
  <c r="W53" i="5"/>
  <c r="AS69" i="5"/>
  <c r="AA46" i="5"/>
  <c r="BC37" i="5"/>
  <c r="BP74" i="5"/>
  <c r="O48" i="5"/>
  <c r="BJ36" i="5"/>
  <c r="F78" i="5"/>
  <c r="BB50" i="5"/>
  <c r="BG39" i="5"/>
  <c r="AQ30" i="5"/>
  <c r="Z52" i="5"/>
  <c r="CJ77" i="5"/>
  <c r="AK51" i="5"/>
  <c r="CM53" i="5"/>
  <c r="BJ41" i="5"/>
  <c r="AL33" i="5"/>
  <c r="L64" i="5"/>
  <c r="BV47" i="5"/>
  <c r="CO37" i="5"/>
  <c r="BI30" i="5"/>
  <c r="CR52" i="5"/>
  <c r="S81" i="5"/>
  <c r="M52" i="5"/>
  <c r="BG41" i="5"/>
  <c r="E34" i="5"/>
  <c r="CM66" i="5"/>
  <c r="AC49" i="5"/>
  <c r="AZ39" i="5"/>
  <c r="P56" i="5"/>
  <c r="S55" i="5"/>
  <c r="BC56" i="5"/>
  <c r="BN63" i="5"/>
  <c r="BV45" i="5"/>
  <c r="BC38" i="5"/>
  <c r="CK31" i="5"/>
  <c r="BM57" i="5"/>
  <c r="AU45" i="5"/>
  <c r="J38" i="5"/>
  <c r="BW74" i="5"/>
  <c r="T53" i="5"/>
  <c r="CC43" i="5"/>
  <c r="CR35" i="5"/>
  <c r="BK53" i="5"/>
  <c r="CU43" i="5"/>
  <c r="BF54" i="5"/>
  <c r="CC36" i="5"/>
  <c r="AV42" i="5"/>
  <c r="W60" i="5"/>
  <c r="AY39" i="5"/>
  <c r="BP50" i="5"/>
  <c r="O37" i="5"/>
  <c r="AB46" i="5"/>
  <c r="AZ70" i="5"/>
  <c r="BT40" i="5"/>
  <c r="BW73" i="5"/>
  <c r="AO42" i="5"/>
  <c r="AB33" i="5"/>
  <c r="CL44" i="5"/>
  <c r="N35" i="5"/>
  <c r="L28" i="5"/>
  <c r="CD22" i="5"/>
  <c r="BD17" i="5"/>
  <c r="Z47" i="5"/>
  <c r="I32" i="5"/>
  <c r="N26" i="5"/>
  <c r="CE20" i="5"/>
  <c r="CQ45" i="5"/>
  <c r="H32" i="5"/>
  <c r="M26" i="5"/>
  <c r="CD20" i="5"/>
  <c r="BC15" i="5"/>
  <c r="CG44" i="5"/>
  <c r="BN31" i="5"/>
  <c r="CG25" i="5"/>
  <c r="BF20" i="5"/>
  <c r="AE15" i="5"/>
  <c r="CK43" i="5"/>
  <c r="AD31" i="5"/>
  <c r="BI25" i="5"/>
  <c r="AH20" i="5"/>
  <c r="G15" i="5"/>
  <c r="AN53" i="5"/>
  <c r="CK33" i="5"/>
  <c r="AB27" i="5"/>
  <c r="CS21" i="5"/>
  <c r="BR16" i="5"/>
  <c r="BC11" i="5"/>
  <c r="BR44" i="5"/>
  <c r="BJ31" i="5"/>
  <c r="CC25" i="5"/>
  <c r="BA20" i="5"/>
  <c r="Z15" i="5"/>
  <c r="K40" i="5"/>
  <c r="BL29" i="5"/>
  <c r="AK24" i="5"/>
  <c r="J19" i="5"/>
  <c r="BB44" i="5"/>
  <c r="AX31" i="5"/>
  <c r="BW25" i="5"/>
  <c r="AV20" i="5"/>
  <c r="U15" i="5"/>
  <c r="BC43" i="5"/>
  <c r="R31" i="5"/>
  <c r="AY25" i="5"/>
  <c r="X20" i="5"/>
  <c r="CO14" i="5"/>
  <c r="CH9" i="5"/>
  <c r="CA39" i="5"/>
  <c r="BF29" i="5"/>
  <c r="AE24" i="5"/>
  <c r="D19" i="5"/>
  <c r="CD48" i="5"/>
  <c r="CJ32" i="5"/>
  <c r="BP26" i="5"/>
  <c r="AO21" i="5"/>
  <c r="N16" i="5"/>
  <c r="AM43" i="5"/>
  <c r="L31" i="5"/>
  <c r="AV25" i="5"/>
  <c r="U20" i="5"/>
  <c r="CL14" i="5"/>
  <c r="AA50" i="5"/>
  <c r="AE33" i="5"/>
  <c r="BH48" i="5"/>
  <c r="CD32" i="5"/>
  <c r="BK26" i="5"/>
  <c r="AJ21" i="5"/>
  <c r="BD33" i="5"/>
  <c r="X19" i="5"/>
  <c r="CJ10" i="5"/>
  <c r="AV81" i="4"/>
  <c r="CH75" i="4"/>
  <c r="CE50" i="5"/>
  <c r="AQ50" i="5"/>
  <c r="BJ23" i="5"/>
  <c r="I13" i="5"/>
  <c r="AT7" i="5"/>
  <c r="CF77" i="4"/>
  <c r="AI72" i="4"/>
  <c r="AB31" i="5"/>
  <c r="K18" i="5"/>
  <c r="AG10" i="5"/>
  <c r="CH80" i="4"/>
  <c r="AK75" i="4"/>
  <c r="CL74" i="5"/>
  <c r="BU24" i="5"/>
  <c r="BS13" i="5"/>
  <c r="CJ7" i="5"/>
  <c r="AM78" i="4"/>
  <c r="AT34" i="5"/>
  <c r="BM19" i="5"/>
  <c r="BG37" i="5"/>
  <c r="BJ20" i="5"/>
  <c r="BF11" i="5"/>
  <c r="Q82" i="4"/>
  <c r="BC76" i="4"/>
  <c r="P34" i="5"/>
  <c r="BA19" i="5"/>
  <c r="CU10" i="5"/>
  <c r="BG81" i="4"/>
  <c r="J76" i="4"/>
  <c r="D33" i="5"/>
  <c r="CQ18" i="5"/>
  <c r="BV10" i="5"/>
  <c r="AJ81" i="4"/>
  <c r="BV75" i="4"/>
  <c r="Y70" i="4"/>
  <c r="CJ26" i="5"/>
  <c r="P15" i="5"/>
  <c r="BU8" i="5"/>
  <c r="AG79" i="4"/>
  <c r="BS73" i="4"/>
  <c r="BI42" i="5"/>
  <c r="CJ13" i="5"/>
  <c r="BY80" i="4"/>
  <c r="AX72" i="4"/>
  <c r="BS31" i="5"/>
  <c r="AG12" i="5"/>
  <c r="BI79" i="4"/>
  <c r="BB71" i="4"/>
  <c r="CT21" i="5"/>
  <c r="BN8" i="5"/>
  <c r="G76" i="4"/>
  <c r="CF68" i="4"/>
  <c r="CN19" i="5"/>
  <c r="CM7" i="5"/>
  <c r="X75" i="4"/>
  <c r="AK68" i="4"/>
  <c r="J46" i="5"/>
  <c r="AB14" i="5"/>
  <c r="L81" i="4"/>
  <c r="BN72" i="4"/>
  <c r="BA66" i="4"/>
  <c r="D61" i="4"/>
  <c r="BX29" i="5"/>
  <c r="BU11" i="5"/>
  <c r="O79" i="4"/>
  <c r="R71" i="4"/>
  <c r="AC65" i="4"/>
  <c r="BO59" i="4"/>
  <c r="AX24" i="5"/>
  <c r="BO9" i="5"/>
  <c r="N77" i="4"/>
  <c r="BE22" i="5"/>
  <c r="CI8" i="5"/>
  <c r="AB76" i="4"/>
  <c r="AX20" i="5"/>
  <c r="Q8" i="5"/>
  <c r="AT75" i="4"/>
  <c r="AY68" i="4"/>
  <c r="CK62" i="4"/>
  <c r="BV18" i="5"/>
  <c r="AO7" i="5"/>
  <c r="BN74" i="4"/>
  <c r="F68" i="4"/>
  <c r="AR62" i="4"/>
  <c r="F105" i="2"/>
  <c r="CK80" i="5"/>
  <c r="BY69" i="5"/>
  <c r="P71" i="5"/>
  <c r="P68" i="5"/>
  <c r="CA71" i="5"/>
  <c r="CT76" i="5"/>
  <c r="L60" i="5"/>
  <c r="V64" i="5"/>
  <c r="BC68" i="5"/>
  <c r="N73" i="5"/>
  <c r="CT80" i="5"/>
  <c r="F68" i="5"/>
  <c r="L78" i="5"/>
  <c r="CK63" i="5"/>
  <c r="AL77" i="5"/>
  <c r="AP61" i="5"/>
  <c r="CK44" i="5"/>
  <c r="BD62" i="5"/>
  <c r="AH79" i="5"/>
  <c r="AY54" i="5"/>
  <c r="BY61" i="5"/>
  <c r="AN47" i="5"/>
  <c r="BP65" i="5"/>
  <c r="CD80" i="5"/>
  <c r="BV58" i="5"/>
  <c r="CK46" i="5"/>
  <c r="AV62" i="5"/>
  <c r="BZ50" i="5"/>
  <c r="AE63" i="5"/>
  <c r="K50" i="5"/>
  <c r="CL66" i="5"/>
  <c r="AC53" i="5"/>
  <c r="AK67" i="5"/>
  <c r="CM76" i="5"/>
  <c r="BV55" i="5"/>
  <c r="N46" i="5"/>
  <c r="AT65" i="5"/>
  <c r="CS52" i="5"/>
  <c r="AH67" i="5"/>
  <c r="CO45" i="5"/>
  <c r="CG36" i="5"/>
  <c r="AI73" i="5"/>
  <c r="CB47" i="5"/>
  <c r="AN36" i="5"/>
  <c r="CG76" i="5"/>
  <c r="Q50" i="5"/>
  <c r="AK39" i="5"/>
  <c r="U30" i="5"/>
  <c r="CB51" i="5"/>
  <c r="CD76" i="5"/>
  <c r="CO50" i="5"/>
  <c r="D53" i="5"/>
  <c r="AN41" i="5"/>
  <c r="P33" i="5"/>
  <c r="M63" i="5"/>
  <c r="AW46" i="5"/>
  <c r="BS37" i="5"/>
  <c r="AL82" i="5"/>
  <c r="BD52" i="5"/>
  <c r="CT79" i="5"/>
  <c r="BP51" i="5"/>
  <c r="AK41" i="5"/>
  <c r="M33" i="5"/>
  <c r="CO65" i="5"/>
  <c r="CP48" i="5"/>
  <c r="AD39" i="5"/>
  <c r="BP55" i="5"/>
  <c r="BS54" i="5"/>
  <c r="F56" i="5"/>
  <c r="BU62" i="5"/>
  <c r="AV45" i="5"/>
  <c r="AG38" i="5"/>
  <c r="W31" i="5"/>
  <c r="CP56" i="5"/>
  <c r="U45" i="5"/>
  <c r="CF37" i="5"/>
  <c r="BO73" i="5"/>
  <c r="BV52" i="5"/>
  <c r="J43" i="5"/>
  <c r="BV35" i="5"/>
  <c r="AJ52" i="5"/>
  <c r="AO43" i="5"/>
  <c r="Y53" i="5"/>
  <c r="AS36" i="5"/>
  <c r="H42" i="5"/>
  <c r="H58" i="5"/>
  <c r="M39" i="5"/>
  <c r="CB49" i="5"/>
  <c r="BU36" i="5"/>
  <c r="CE43" i="5"/>
  <c r="BP66" i="5"/>
  <c r="AG40" i="5"/>
  <c r="AW70" i="5"/>
  <c r="CQ41" i="5"/>
  <c r="CN32" i="5"/>
  <c r="AI44" i="5"/>
  <c r="BR34" i="5"/>
  <c r="CH27" i="5"/>
  <c r="BH22" i="5"/>
  <c r="AH17" i="5"/>
  <c r="CT45" i="5"/>
  <c r="BQ31" i="5"/>
  <c r="CI25" i="5"/>
  <c r="BH20" i="5"/>
  <c r="CH44" i="5"/>
  <c r="BP31" i="5"/>
  <c r="CH25" i="5"/>
  <c r="BG20" i="5"/>
  <c r="AF15" i="5"/>
  <c r="CL43" i="5"/>
  <c r="AG31" i="5"/>
  <c r="BJ25" i="5"/>
  <c r="AI20" i="5"/>
  <c r="H15" i="5"/>
  <c r="H43" i="5"/>
  <c r="CP30" i="5"/>
  <c r="AL25" i="5"/>
  <c r="K20" i="5"/>
  <c r="CA14" i="5"/>
  <c r="O51" i="5"/>
  <c r="AV33" i="5"/>
  <c r="E27" i="5"/>
  <c r="BV21" i="5"/>
  <c r="AU16" i="5"/>
  <c r="AG11" i="5"/>
  <c r="BL43" i="5"/>
  <c r="Z31" i="5"/>
  <c r="BE25" i="5"/>
  <c r="AD20" i="5"/>
  <c r="CU14" i="5"/>
  <c r="AF39" i="5"/>
  <c r="AO29" i="5"/>
  <c r="N24" i="5"/>
  <c r="CE18" i="5"/>
  <c r="BD43" i="5"/>
  <c r="S31" i="5"/>
  <c r="AZ25" i="5"/>
  <c r="Y20" i="5"/>
  <c r="CP14" i="5"/>
  <c r="BQ42" i="5"/>
  <c r="BZ30" i="5"/>
  <c r="AB25" i="5"/>
  <c r="CS19" i="5"/>
  <c r="BR14" i="5"/>
  <c r="BL9" i="5"/>
  <c r="S39" i="5"/>
  <c r="AI29" i="5"/>
  <c r="H24" i="5"/>
  <c r="BY18" i="5"/>
  <c r="BA47" i="5"/>
  <c r="BB32" i="5"/>
  <c r="AS26" i="5"/>
  <c r="R21" i="5"/>
  <c r="CI15" i="5"/>
  <c r="BL42" i="5"/>
  <c r="BV30" i="5"/>
  <c r="Y25" i="5"/>
  <c r="CP19" i="5"/>
  <c r="BO14" i="5"/>
  <c r="BZ48" i="5"/>
  <c r="CG32" i="5"/>
  <c r="AG47" i="5"/>
  <c r="AR32" i="5"/>
  <c r="AN26" i="5"/>
  <c r="CM81" i="5"/>
  <c r="AU32" i="5"/>
  <c r="BT18" i="5"/>
  <c r="BL10" i="5"/>
  <c r="Z81" i="4"/>
  <c r="BL75" i="4"/>
  <c r="AC47" i="5"/>
  <c r="BQ46" i="5"/>
  <c r="F23" i="5"/>
  <c r="BX12" i="5"/>
  <c r="X7" i="5"/>
  <c r="BJ77" i="4"/>
  <c r="M72" i="4"/>
  <c r="AI30" i="5"/>
  <c r="BB17" i="5"/>
  <c r="I10" i="5"/>
  <c r="BL80" i="4"/>
  <c r="O75" i="4"/>
  <c r="J57" i="5"/>
  <c r="Q24" i="5"/>
  <c r="AL13" i="5"/>
  <c r="BN7" i="5"/>
  <c r="Q78" i="4"/>
  <c r="W33" i="5"/>
  <c r="I19" i="5"/>
  <c r="BW35" i="5"/>
  <c r="I20" i="5"/>
  <c r="AD11" i="5"/>
  <c r="CD81" i="4"/>
  <c r="AG76" i="4"/>
  <c r="E33" i="5"/>
  <c r="CR18" i="5"/>
  <c r="BW10" i="5"/>
  <c r="AK81" i="4"/>
  <c r="BW75" i="4"/>
  <c r="CM31" i="5"/>
  <c r="AT18" i="5"/>
  <c r="AX10" i="5"/>
  <c r="N81" i="4"/>
  <c r="AZ75" i="4"/>
  <c r="CL69" i="4"/>
  <c r="AG26" i="5"/>
  <c r="BV14" i="5"/>
  <c r="AY8" i="5"/>
  <c r="K79" i="4"/>
  <c r="AW73" i="4"/>
  <c r="BN37" i="5"/>
  <c r="AA13" i="5"/>
  <c r="AT80" i="4"/>
  <c r="V72" i="4"/>
  <c r="T30" i="5"/>
  <c r="CI11" i="5"/>
  <c r="AA79" i="4"/>
  <c r="AB71" i="4"/>
  <c r="CQ20" i="5"/>
  <c r="AB8" i="5"/>
  <c r="BK75" i="4"/>
  <c r="BI68" i="4"/>
  <c r="U19" i="5"/>
  <c r="BB7" i="5"/>
  <c r="CA74" i="4"/>
  <c r="O68" i="4"/>
  <c r="BL40" i="5"/>
  <c r="BP13" i="5"/>
  <c r="BP80" i="4"/>
  <c r="AN72" i="4"/>
  <c r="AE66" i="4"/>
  <c r="BQ60" i="4"/>
  <c r="BE28" i="5"/>
  <c r="AE11" i="5"/>
  <c r="BP78" i="4"/>
  <c r="CA70" i="4"/>
  <c r="G65" i="4"/>
  <c r="AS59" i="4"/>
  <c r="BK23" i="5"/>
  <c r="AD9" i="5"/>
  <c r="BO76" i="4"/>
  <c r="AZ21" i="5"/>
  <c r="AW8" i="5"/>
  <c r="CF75" i="4"/>
  <c r="BR19" i="5"/>
  <c r="BX7" i="5"/>
  <c r="M75" i="4"/>
  <c r="AC68" i="4"/>
  <c r="BO62" i="4"/>
  <c r="BY17" i="5"/>
  <c r="G7" i="5"/>
  <c r="AH74" i="4"/>
  <c r="BS67" i="4"/>
  <c r="C162" i="2"/>
  <c r="AI76" i="5"/>
  <c r="E67" i="5"/>
  <c r="CL70" i="5"/>
  <c r="BP67" i="5"/>
  <c r="BE71" i="5"/>
  <c r="AZ76" i="5"/>
  <c r="AP59" i="5"/>
  <c r="AZ63" i="5"/>
  <c r="CG67" i="5"/>
  <c r="V72" i="5"/>
  <c r="BC79" i="5"/>
  <c r="BN66" i="5"/>
  <c r="T76" i="5"/>
  <c r="BO63" i="5"/>
  <c r="O77" i="5"/>
  <c r="BU60" i="5"/>
  <c r="AS44" i="5"/>
  <c r="AO61" i="5"/>
  <c r="CA78" i="5"/>
  <c r="AC54" i="5"/>
  <c r="AK61" i="5"/>
  <c r="R47" i="5"/>
  <c r="L62" i="5"/>
  <c r="AE80" i="5"/>
  <c r="CF57" i="5"/>
  <c r="BW45" i="5"/>
  <c r="H62" i="5"/>
  <c r="AH50" i="5"/>
  <c r="G62" i="5"/>
  <c r="AO49" i="5"/>
  <c r="AT66" i="5"/>
  <c r="G53" i="5"/>
  <c r="AS66" i="5"/>
  <c r="AC74" i="5"/>
  <c r="AZ55" i="5"/>
  <c r="CJ45" i="5"/>
  <c r="CT64" i="5"/>
  <c r="BA52" i="5"/>
  <c r="AO64" i="5"/>
  <c r="BM45" i="5"/>
  <c r="BK36" i="5"/>
  <c r="AO71" i="5"/>
  <c r="BC46" i="5"/>
  <c r="R36" i="5"/>
  <c r="BA74" i="5"/>
  <c r="BV49" i="5"/>
  <c r="O39" i="5"/>
  <c r="BK82" i="5"/>
  <c r="AL51" i="5"/>
  <c r="BK75" i="5"/>
  <c r="CU78" i="5"/>
  <c r="CL50" i="5"/>
  <c r="R41" i="5"/>
  <c r="CL32" i="5"/>
  <c r="Z62" i="5"/>
  <c r="R46" i="5"/>
  <c r="AA37" i="5"/>
  <c r="CD77" i="5"/>
  <c r="N52" i="5"/>
  <c r="CK78" i="5"/>
  <c r="E50" i="5"/>
  <c r="O41" i="5"/>
  <c r="CI32" i="5"/>
  <c r="CS64" i="5"/>
  <c r="AH48" i="5"/>
  <c r="CD38" i="5"/>
  <c r="X55" i="5"/>
  <c r="AA54" i="5"/>
  <c r="N55" i="5"/>
  <c r="BN57" i="5"/>
  <c r="W45" i="5"/>
  <c r="K38" i="5"/>
  <c r="CS30" i="5"/>
  <c r="AT56" i="5"/>
  <c r="BN44" i="5"/>
  <c r="BJ37" i="5"/>
  <c r="BL72" i="5"/>
  <c r="AH52" i="5"/>
  <c r="R42" i="5"/>
  <c r="AZ35" i="5"/>
  <c r="T51" i="5"/>
  <c r="CR42" i="5"/>
  <c r="H52" i="5"/>
  <c r="AV79" i="5"/>
  <c r="BL41" i="5"/>
  <c r="CO55" i="5"/>
  <c r="BR38" i="5"/>
  <c r="F49" i="5"/>
  <c r="AH36" i="5"/>
  <c r="CG42" i="5"/>
  <c r="BV62" i="5"/>
  <c r="CJ39" i="5"/>
  <c r="BI66" i="5"/>
  <c r="BC41" i="5"/>
  <c r="BH32" i="5"/>
  <c r="BU43" i="5"/>
  <c r="AJ34" i="5"/>
  <c r="BL27" i="5"/>
  <c r="AL22" i="5"/>
  <c r="L17" i="5"/>
  <c r="CJ44" i="5"/>
  <c r="AL31" i="5"/>
  <c r="BL25" i="5"/>
  <c r="AK20" i="5"/>
  <c r="I44" i="5"/>
  <c r="AH31" i="5"/>
  <c r="BK25" i="5"/>
  <c r="AJ20" i="5"/>
  <c r="I15" i="5"/>
  <c r="I43" i="5"/>
  <c r="CQ30" i="5"/>
  <c r="AM25" i="5"/>
  <c r="L20" i="5"/>
  <c r="CC14" i="5"/>
  <c r="AA42" i="5"/>
  <c r="BF30" i="5"/>
  <c r="O25" i="5"/>
  <c r="CE19" i="5"/>
  <c r="BD14" i="5"/>
  <c r="AU49" i="5"/>
  <c r="J33" i="5"/>
  <c r="BZ26" i="5"/>
  <c r="AY21" i="5"/>
  <c r="X16" i="5"/>
  <c r="K11" i="5"/>
  <c r="CN42" i="5"/>
  <c r="CL30" i="5"/>
  <c r="AH25" i="5"/>
  <c r="G20" i="5"/>
  <c r="BX14" i="5"/>
  <c r="BE38" i="5"/>
  <c r="R29" i="5"/>
  <c r="CI23" i="5"/>
  <c r="BH18" i="5"/>
  <c r="BR42" i="5"/>
  <c r="CA30" i="5"/>
  <c r="AC25" i="5"/>
  <c r="CT19" i="5"/>
  <c r="BS14" i="5"/>
  <c r="CO41" i="5"/>
  <c r="AV30" i="5"/>
  <c r="E25" i="5"/>
  <c r="BV19" i="5"/>
  <c r="AU14" i="5"/>
  <c r="AP9" i="5"/>
  <c r="AV38" i="5"/>
  <c r="L29" i="5"/>
  <c r="CC23" i="5"/>
  <c r="BB18" i="5"/>
  <c r="AZ46" i="5"/>
  <c r="R32" i="5"/>
  <c r="V26" i="5"/>
  <c r="CM20" i="5"/>
  <c r="BL15" i="5"/>
  <c r="CH41" i="5"/>
  <c r="AP30" i="5"/>
  <c r="CT24" i="5"/>
  <c r="BS19" i="5"/>
  <c r="AR14" i="5"/>
  <c r="AL47" i="5"/>
  <c r="AZ32" i="5"/>
  <c r="I46" i="5"/>
  <c r="L32" i="5"/>
  <c r="Q26" i="5"/>
  <c r="BF61" i="5"/>
  <c r="AZ31" i="5"/>
  <c r="W18" i="5"/>
  <c r="AM10" i="5"/>
  <c r="D81" i="4"/>
  <c r="AP75" i="4"/>
  <c r="R44" i="5"/>
  <c r="L44" i="5"/>
  <c r="AR22" i="5"/>
  <c r="AX12" i="5"/>
  <c r="CK82" i="4"/>
  <c r="AN77" i="4"/>
  <c r="BZ71" i="4"/>
  <c r="BB29" i="5"/>
  <c r="H17" i="5"/>
  <c r="CC9" i="5"/>
  <c r="AP80" i="4"/>
  <c r="CB74" i="4"/>
  <c r="J50" i="5"/>
  <c r="BC23" i="5"/>
  <c r="F13" i="5"/>
  <c r="AR7" i="5"/>
  <c r="CD77" i="4"/>
  <c r="N32" i="5"/>
  <c r="BE18" i="5"/>
  <c r="Y34" i="5"/>
  <c r="BB19" i="5"/>
  <c r="E11" i="5"/>
  <c r="BH81" i="4"/>
  <c r="K76" i="4"/>
  <c r="CR31" i="5"/>
  <c r="AU18" i="5"/>
  <c r="AY10" i="5"/>
  <c r="O81" i="4"/>
  <c r="BA75" i="4"/>
  <c r="CU30" i="5"/>
  <c r="CL17" i="5"/>
  <c r="Z10" i="5"/>
  <c r="CA80" i="4"/>
  <c r="AD75" i="4"/>
  <c r="BP69" i="4"/>
  <c r="BR25" i="5"/>
  <c r="AL14" i="5"/>
  <c r="AC8" i="5"/>
  <c r="BX78" i="4"/>
  <c r="AA73" i="4"/>
  <c r="CE33" i="5"/>
  <c r="CA12" i="5"/>
  <c r="I80" i="4"/>
  <c r="CE71" i="4"/>
  <c r="E29" i="5"/>
  <c r="AT11" i="5"/>
  <c r="CB78" i="4"/>
  <c r="CI70" i="4"/>
  <c r="O20" i="5"/>
  <c r="CO7" i="5"/>
  <c r="Z75" i="4"/>
  <c r="AM68" i="4"/>
  <c r="Y18" i="5"/>
  <c r="T7" i="5"/>
  <c r="AT74" i="4"/>
  <c r="CB67" i="4"/>
  <c r="BG36" i="5"/>
  <c r="N13" i="5"/>
  <c r="AE80" i="4"/>
  <c r="N72" i="4"/>
  <c r="I66" i="4"/>
  <c r="AU60" i="4"/>
  <c r="BH27" i="5"/>
  <c r="CK10" i="5"/>
  <c r="AD78" i="4"/>
  <c r="AY70" i="4"/>
  <c r="BT64" i="4"/>
  <c r="W59" i="4"/>
  <c r="BF22" i="5"/>
  <c r="CJ8" i="5"/>
  <c r="AC76" i="4"/>
  <c r="BK20" i="5"/>
  <c r="R8" i="5"/>
  <c r="AU75" i="4"/>
  <c r="CB18" i="5"/>
  <c r="AP7" i="5"/>
  <c r="BO74" i="4"/>
  <c r="G68" i="4"/>
  <c r="AS62" i="4"/>
  <c r="E17" i="5"/>
  <c r="BD82" i="4"/>
  <c r="F72" i="2"/>
  <c r="AQ74" i="5"/>
  <c r="CA66" i="5"/>
  <c r="BL65" i="5"/>
  <c r="AT67" i="5"/>
  <c r="BM70" i="5"/>
  <c r="AC76" i="5"/>
  <c r="CP58" i="5"/>
  <c r="H63" i="5"/>
  <c r="BK67" i="5"/>
  <c r="CR71" i="5"/>
  <c r="AF79" i="5"/>
  <c r="CR65" i="5"/>
  <c r="CO75" i="5"/>
  <c r="AS63" i="5"/>
  <c r="S76" i="5"/>
  <c r="CC58" i="5"/>
  <c r="W44" i="5"/>
  <c r="BT60" i="5"/>
  <c r="Q76" i="5"/>
  <c r="CC53" i="5"/>
  <c r="BP60" i="5"/>
  <c r="CN46" i="5"/>
  <c r="BN60" i="5"/>
  <c r="BW79" i="5"/>
  <c r="BC57" i="5"/>
  <c r="AE45" i="5"/>
  <c r="AG61" i="5"/>
  <c r="L50" i="5"/>
  <c r="AF61" i="5"/>
  <c r="CO48" i="5"/>
  <c r="CT65" i="5"/>
  <c r="CC52" i="5"/>
  <c r="CS65" i="5"/>
  <c r="AA73" i="5"/>
  <c r="AD55" i="5"/>
  <c r="BN45" i="5"/>
  <c r="BB64" i="5"/>
  <c r="AE52" i="5"/>
  <c r="AO63" i="5"/>
  <c r="AM45" i="5"/>
  <c r="AO36" i="5"/>
  <c r="AR69" i="5"/>
  <c r="Y46" i="5"/>
  <c r="CN35" i="5"/>
  <c r="AD73" i="5"/>
  <c r="BZ47" i="5"/>
  <c r="BO38" i="5"/>
  <c r="X80" i="5"/>
  <c r="CP50" i="5"/>
  <c r="AJ74" i="5"/>
  <c r="CI77" i="5"/>
  <c r="AX50" i="5"/>
  <c r="D40" i="5"/>
  <c r="BP32" i="5"/>
  <c r="AJ61" i="5"/>
  <c r="CG45" i="5"/>
  <c r="E37" i="5"/>
  <c r="BC76" i="5"/>
  <c r="BU51" i="5"/>
  <c r="BR77" i="5"/>
  <c r="BJ49" i="5"/>
  <c r="CK40" i="5"/>
  <c r="BM32" i="5"/>
  <c r="CS63" i="5"/>
  <c r="CU47" i="5"/>
  <c r="W82" i="5"/>
  <c r="Q82" i="5"/>
  <c r="P82" i="5"/>
  <c r="BN54" i="5"/>
  <c r="CU56" i="5"/>
  <c r="CO44" i="5"/>
  <c r="CG37" i="5"/>
  <c r="BW30" i="5"/>
  <c r="CT55" i="5"/>
  <c r="AO44" i="5"/>
  <c r="AN37" i="5"/>
  <c r="AY71" i="5"/>
  <c r="CJ51" i="5"/>
  <c r="CN41" i="5"/>
  <c r="AD35" i="5"/>
  <c r="W50" i="5"/>
  <c r="BD42" i="5"/>
  <c r="G51" i="5"/>
  <c r="CH74" i="5"/>
  <c r="Y41" i="5"/>
  <c r="AF54" i="5"/>
  <c r="AE38" i="5"/>
  <c r="AE48" i="5"/>
  <c r="CQ35" i="5"/>
  <c r="AQ42" i="5"/>
  <c r="O60" i="5"/>
  <c r="AV39" i="5"/>
  <c r="BQ62" i="5"/>
  <c r="M41" i="5"/>
  <c r="O82" i="5"/>
  <c r="V43" i="5"/>
  <c r="CR33" i="5"/>
  <c r="AP27" i="5"/>
  <c r="P22" i="5"/>
  <c r="CH16" i="5"/>
  <c r="J44" i="5"/>
  <c r="CT30" i="5"/>
  <c r="AO25" i="5"/>
  <c r="N20" i="5"/>
  <c r="K43" i="5"/>
  <c r="CR30" i="5"/>
  <c r="AN25" i="5"/>
  <c r="M20" i="5"/>
  <c r="CD14" i="5"/>
  <c r="AD42" i="5"/>
  <c r="BH30" i="5"/>
  <c r="P25" i="5"/>
  <c r="CG19" i="5"/>
  <c r="BE14" i="5"/>
  <c r="AY41" i="5"/>
  <c r="AD30" i="5"/>
  <c r="CI24" i="5"/>
  <c r="BH19" i="5"/>
  <c r="AG14" i="5"/>
  <c r="K48" i="5"/>
  <c r="BR32" i="5"/>
  <c r="BC26" i="5"/>
  <c r="AB21" i="5"/>
  <c r="CS15" i="5"/>
  <c r="CG10" i="5"/>
  <c r="X42" i="5"/>
  <c r="BB30" i="5"/>
  <c r="K25" i="5"/>
  <c r="CB19" i="5"/>
  <c r="BA14" i="5"/>
  <c r="E38" i="5"/>
  <c r="CM28" i="5"/>
  <c r="BL23" i="5"/>
  <c r="AK18" i="5"/>
  <c r="K42" i="5"/>
  <c r="AW30" i="5"/>
  <c r="F25" i="5"/>
  <c r="BW19" i="5"/>
  <c r="AV14" i="5"/>
  <c r="AH41" i="5"/>
  <c r="P30" i="5"/>
  <c r="BZ24" i="5"/>
  <c r="AY19" i="5"/>
  <c r="X14" i="5"/>
  <c r="T9" i="5"/>
  <c r="BV37" i="5"/>
  <c r="CG28" i="5"/>
  <c r="BF23" i="5"/>
  <c r="AE18" i="5"/>
  <c r="AH45" i="5"/>
  <c r="CE31" i="5"/>
  <c r="CQ25" i="5"/>
  <c r="BP20" i="5"/>
  <c r="AO15" i="5"/>
  <c r="AA41" i="5"/>
  <c r="L30" i="5"/>
  <c r="BW24" i="5"/>
  <c r="AV19" i="5"/>
  <c r="U14" i="5"/>
  <c r="AM46" i="5"/>
  <c r="P32" i="5"/>
  <c r="T45" i="5"/>
  <c r="BT31" i="5"/>
  <c r="CL25" i="5"/>
  <c r="BE51" i="5"/>
  <c r="AZ30" i="5"/>
  <c r="BS17" i="5"/>
  <c r="O10" i="5"/>
  <c r="BQ80" i="4"/>
  <c r="T75" i="4"/>
  <c r="L42" i="5"/>
  <c r="CA41" i="5"/>
  <c r="CF21" i="5"/>
  <c r="C146" i="2"/>
  <c r="F127" i="2"/>
  <c r="AH69" i="5"/>
  <c r="G64" i="5"/>
  <c r="V62" i="5"/>
  <c r="BB66" i="5"/>
  <c r="BG68" i="5"/>
  <c r="AG75" i="5"/>
  <c r="AE81" i="5"/>
  <c r="BH62" i="5"/>
  <c r="S67" i="5"/>
  <c r="AZ71" i="5"/>
  <c r="BK77" i="5"/>
  <c r="AD65" i="5"/>
  <c r="AT75" i="5"/>
  <c r="I62" i="5"/>
  <c r="AS75" i="5"/>
  <c r="BG56" i="5"/>
  <c r="BA43" i="5"/>
  <c r="G60" i="5"/>
  <c r="W71" i="5"/>
  <c r="AU82" i="5"/>
  <c r="E60" i="5"/>
  <c r="Z46" i="5"/>
  <c r="BD57" i="5"/>
  <c r="N77" i="5"/>
  <c r="AM55" i="5"/>
  <c r="AU43" i="5"/>
  <c r="AD60" i="5"/>
  <c r="BL49" i="5"/>
  <c r="BK60" i="5"/>
  <c r="AQ46" i="5"/>
  <c r="R64" i="5"/>
  <c r="AK52" i="5"/>
  <c r="I65" i="5"/>
  <c r="BO68" i="5"/>
  <c r="BH54" i="5"/>
  <c r="CR44" i="5"/>
  <c r="BJ63" i="5"/>
  <c r="Q51" i="5"/>
  <c r="BE61" i="5"/>
  <c r="CF44" i="5"/>
  <c r="CA34" i="5"/>
  <c r="AK66" i="5"/>
  <c r="BE44" i="5"/>
  <c r="AV35" i="5"/>
  <c r="AK71" i="5"/>
  <c r="CF46" i="5"/>
  <c r="I37" i="5"/>
  <c r="AC73" i="5"/>
  <c r="O50" i="5"/>
  <c r="AC70" i="5"/>
  <c r="AW75" i="5"/>
  <c r="D49" i="5"/>
  <c r="AH39" i="5"/>
  <c r="CT31" i="5"/>
  <c r="S59" i="5"/>
  <c r="Z44" i="5"/>
  <c r="BE36" i="5"/>
  <c r="Q73" i="5"/>
  <c r="CJ50" i="5"/>
  <c r="AN75" i="5"/>
  <c r="BN48" i="5"/>
  <c r="W40" i="5"/>
  <c r="U32" i="5"/>
  <c r="F62" i="5"/>
  <c r="BB45" i="5"/>
  <c r="CR79" i="5"/>
  <c r="CQ79" i="5"/>
  <c r="CB79" i="5"/>
  <c r="BV53" i="5"/>
  <c r="BC55" i="5"/>
  <c r="AP44" i="5"/>
  <c r="AO37" i="5"/>
  <c r="BF79" i="5"/>
  <c r="BR53" i="5"/>
  <c r="AK43" i="5"/>
  <c r="CN36" i="5"/>
  <c r="BE69" i="5"/>
  <c r="L51" i="5"/>
  <c r="Z41" i="5"/>
  <c r="CD34" i="5"/>
  <c r="CQ47" i="5"/>
  <c r="BT41" i="5"/>
  <c r="H47" i="5"/>
  <c r="BA67" i="5"/>
  <c r="CP39" i="5"/>
  <c r="CL51" i="5"/>
  <c r="AZ37" i="5"/>
  <c r="CP46" i="5"/>
  <c r="CS82" i="5"/>
  <c r="BE41" i="5"/>
  <c r="BD55" i="5"/>
  <c r="BJ38" i="5"/>
  <c r="AU57" i="5"/>
  <c r="AF40" i="5"/>
  <c r="BT73" i="5"/>
  <c r="AM42" i="5"/>
  <c r="AA33" i="5"/>
  <c r="CP26" i="5"/>
  <c r="BP21" i="5"/>
  <c r="AP16" i="5"/>
  <c r="BU41" i="5"/>
  <c r="AG30" i="5"/>
  <c r="CM24" i="5"/>
  <c r="BL19" i="5"/>
  <c r="BQ41" i="5"/>
  <c r="AF30" i="5"/>
  <c r="CL24" i="5"/>
  <c r="BK19" i="5"/>
  <c r="AI14" i="5"/>
  <c r="CO40" i="5"/>
  <c r="CU29" i="5"/>
  <c r="BM24" i="5"/>
  <c r="AL19" i="5"/>
  <c r="L14" i="5"/>
  <c r="R40" i="5"/>
  <c r="BP29" i="5"/>
  <c r="AO24" i="5"/>
  <c r="N19" i="5"/>
  <c r="CG13" i="5"/>
  <c r="CA45" i="5"/>
  <c r="CP31" i="5"/>
  <c r="I26" i="5"/>
  <c r="BZ20" i="5"/>
  <c r="AY15" i="5"/>
  <c r="AO10" i="5"/>
  <c r="CC40" i="5"/>
  <c r="CM29" i="5"/>
  <c r="BI24" i="5"/>
  <c r="AH19" i="5"/>
  <c r="H14" i="5"/>
  <c r="BH36" i="5"/>
  <c r="AS28" i="5"/>
  <c r="R23" i="5"/>
  <c r="CI17" i="5"/>
  <c r="BG40" i="5"/>
  <c r="CG29" i="5"/>
  <c r="BD24" i="5"/>
  <c r="AC19" i="5"/>
  <c r="CU13" i="5"/>
  <c r="CB39" i="5"/>
  <c r="BG29" i="5"/>
  <c r="AF24" i="5"/>
  <c r="E19" i="5"/>
  <c r="BX13" i="5"/>
  <c r="BL81" i="5"/>
  <c r="AY36" i="5"/>
  <c r="AM28" i="5"/>
  <c r="L23" i="5"/>
  <c r="CC17" i="5"/>
  <c r="AP43" i="5"/>
  <c r="P31" i="5"/>
  <c r="AW25" i="5"/>
  <c r="V20" i="5"/>
  <c r="CM14" i="5"/>
  <c r="BU39" i="5"/>
  <c r="BD29" i="5"/>
  <c r="AC24" i="5"/>
  <c r="CT18" i="5"/>
  <c r="BU13" i="5"/>
  <c r="T44" i="5"/>
  <c r="AR31" i="5"/>
  <c r="Q43" i="5"/>
  <c r="E31" i="5"/>
  <c r="AR25" i="5"/>
  <c r="BL44" i="5"/>
  <c r="G29" i="5"/>
  <c r="BW16" i="5"/>
  <c r="BJ9" i="5"/>
  <c r="Y80" i="4"/>
  <c r="BK74" i="4"/>
  <c r="P38" i="5"/>
  <c r="CQ37" i="5"/>
  <c r="BU20" i="5"/>
  <c r="BL11" i="5"/>
  <c r="W82" i="4"/>
  <c r="BI76" i="4"/>
  <c r="L71" i="4"/>
  <c r="BR27" i="5"/>
  <c r="BS15" i="5"/>
  <c r="I9" i="5"/>
  <c r="BK79" i="4"/>
  <c r="N74" i="4"/>
  <c r="BX41" i="5"/>
  <c r="CC21" i="5"/>
  <c r="T12" i="5"/>
  <c r="BM82" i="4"/>
  <c r="P77" i="4"/>
  <c r="AY29" i="5"/>
  <c r="F17" i="5"/>
  <c r="F31" i="5"/>
  <c r="CR17" i="5"/>
  <c r="AB10" i="5"/>
  <c r="CC80" i="4"/>
  <c r="AF75" i="4"/>
  <c r="AM29" i="5"/>
  <c r="CT16" i="5"/>
  <c r="BW9" i="5"/>
  <c r="AJ80" i="4"/>
  <c r="BV74" i="4"/>
  <c r="BO28" i="5"/>
  <c r="AV16" i="5"/>
  <c r="AX9" i="5"/>
  <c r="M80" i="4"/>
  <c r="AY74" i="4"/>
  <c r="J54" i="5"/>
  <c r="CS23" i="5"/>
  <c r="AB13" i="5"/>
  <c r="BG7" i="5"/>
  <c r="J78" i="4"/>
  <c r="AV72" i="4"/>
  <c r="H29" i="5"/>
  <c r="AU11" i="5"/>
  <c r="CC78" i="4"/>
  <c r="CJ70" i="4"/>
  <c r="D26" i="5"/>
  <c r="W10" i="5"/>
  <c r="BL77" i="4"/>
  <c r="G70" i="4"/>
  <c r="AM17" i="5"/>
  <c r="BW82" i="4"/>
  <c r="R74" i="4"/>
  <c r="BH67" i="4"/>
  <c r="CE15" i="5"/>
  <c r="D82" i="4"/>
  <c r="AN73" i="4"/>
  <c r="N67" i="4"/>
  <c r="BZ29" i="5"/>
  <c r="BV11" i="5"/>
  <c r="P79" i="4"/>
  <c r="S71" i="4"/>
  <c r="AD65" i="4"/>
  <c r="BP59" i="4"/>
  <c r="AY24" i="5"/>
  <c r="BP9" i="5"/>
  <c r="O77" i="4"/>
  <c r="BH69" i="4"/>
  <c r="F64" i="4"/>
  <c r="AR58" i="4"/>
  <c r="BZ19" i="5"/>
  <c r="BZ7" i="5"/>
  <c r="Q75" i="4"/>
  <c r="CG17" i="5"/>
  <c r="I7" i="5"/>
  <c r="AL74" i="4"/>
  <c r="AF16" i="5"/>
  <c r="Z82" i="4"/>
  <c r="BH73" i="4"/>
  <c r="AB67" i="4"/>
  <c r="AW55" i="5"/>
  <c r="CF14" i="5"/>
  <c r="AO81" i="4"/>
  <c r="CI72" i="4"/>
  <c r="BR66" i="4"/>
  <c r="AB35" i="5"/>
  <c r="C150" i="2"/>
  <c r="C16" i="2"/>
  <c r="AJ66" i="5"/>
  <c r="C92" i="2"/>
  <c r="CB82" i="5"/>
  <c r="AZ80" i="5"/>
  <c r="C24" i="2"/>
  <c r="CJ74" i="5"/>
  <c r="AB64" i="5"/>
  <c r="BR64" i="5"/>
  <c r="CI59" i="5"/>
  <c r="BB63" i="5"/>
  <c r="BP61" i="5"/>
  <c r="CT81" i="5"/>
  <c r="BF62" i="5"/>
  <c r="CT62" i="5"/>
  <c r="AM72" i="5"/>
  <c r="BX79" i="5"/>
  <c r="BE62" i="5"/>
  <c r="CO80" i="5"/>
  <c r="CT51" i="5"/>
  <c r="AO59" i="5"/>
  <c r="U58" i="5"/>
  <c r="BK76" i="5"/>
  <c r="BZ53" i="5"/>
  <c r="CS56" i="5"/>
  <c r="I76" i="5"/>
  <c r="H56" i="5"/>
  <c r="AY66" i="5"/>
  <c r="AK82" i="5"/>
  <c r="CN59" i="5"/>
  <c r="AG73" i="5"/>
  <c r="W68" i="5"/>
  <c r="AF52" i="5"/>
  <c r="CH71" i="5"/>
  <c r="BO53" i="5"/>
  <c r="E58" i="5"/>
  <c r="I40" i="5"/>
  <c r="G78" i="5"/>
  <c r="BY43" i="5"/>
  <c r="BL33" i="5"/>
  <c r="AX53" i="5"/>
  <c r="BA37" i="5"/>
  <c r="AC66" i="5"/>
  <c r="AC44" i="5"/>
  <c r="W52" i="5"/>
  <c r="I48" i="5"/>
  <c r="AB37" i="5"/>
  <c r="P69" i="5"/>
  <c r="BS43" i="5"/>
  <c r="AY34" i="5"/>
  <c r="BB58" i="5"/>
  <c r="AB82" i="5"/>
  <c r="AO47" i="5"/>
  <c r="Y37" i="5"/>
  <c r="E70" i="5"/>
  <c r="BU44" i="5"/>
  <c r="CR70" i="5"/>
  <c r="BW59" i="5"/>
  <c r="V54" i="5"/>
  <c r="CD52" i="5"/>
  <c r="AE41" i="5"/>
  <c r="AK32" i="5"/>
  <c r="D52" i="5"/>
  <c r="AZ41" i="5"/>
  <c r="AW79" i="5"/>
  <c r="CC48" i="5"/>
  <c r="CH39" i="5"/>
  <c r="BE72" i="5"/>
  <c r="S45" i="5"/>
  <c r="CN43" i="5"/>
  <c r="N49" i="5"/>
  <c r="CD74" i="5"/>
  <c r="BV36" i="5"/>
  <c r="T41" i="5"/>
  <c r="CA49" i="5"/>
  <c r="AZ57" i="5"/>
  <c r="BQ36" i="5"/>
  <c r="L46" i="5"/>
  <c r="CS33" i="5"/>
  <c r="L41" i="5"/>
  <c r="AC30" i="5"/>
  <c r="BV23" i="5"/>
  <c r="CP15" i="5"/>
  <c r="BE37" i="5"/>
  <c r="BD27" i="5"/>
  <c r="J21" i="5"/>
  <c r="CC38" i="5"/>
  <c r="E28" i="5"/>
  <c r="BC21" i="5"/>
  <c r="CI13" i="5"/>
  <c r="P36" i="5"/>
  <c r="H27" i="5"/>
  <c r="BI19" i="5"/>
  <c r="CP12" i="5"/>
  <c r="CM33" i="5"/>
  <c r="K26" i="5"/>
  <c r="AO18" i="5"/>
  <c r="E12" i="5"/>
  <c r="J36" i="5"/>
  <c r="CD25" i="5"/>
  <c r="AI19" i="5"/>
  <c r="CM12" i="5"/>
  <c r="BY45" i="5"/>
  <c r="CN28" i="5"/>
  <c r="AT22" i="5"/>
  <c r="CR15" i="5"/>
  <c r="AP35" i="5"/>
  <c r="BX26" i="5"/>
  <c r="AC20" i="5"/>
  <c r="AI41" i="5"/>
  <c r="BL28" i="5"/>
  <c r="R22" i="5"/>
  <c r="BO15" i="5"/>
  <c r="BZ37" i="5"/>
  <c r="BO27" i="5"/>
  <c r="T21" i="5"/>
  <c r="BB13" i="5"/>
  <c r="AK50" i="5"/>
  <c r="AV31" i="5"/>
  <c r="BB24" i="5"/>
  <c r="CF16" i="5"/>
  <c r="D37" i="5"/>
  <c r="AO27" i="5"/>
  <c r="BT19" i="5"/>
  <c r="BF64" i="5"/>
  <c r="CH32" i="5"/>
  <c r="AZ24" i="5"/>
  <c r="CA17" i="5"/>
  <c r="AS11" i="5"/>
  <c r="Q34" i="5"/>
  <c r="F41" i="5"/>
  <c r="CA28" i="5"/>
  <c r="AF22" i="5"/>
  <c r="AQ28" i="5"/>
  <c r="S14" i="5"/>
  <c r="F7" i="5"/>
  <c r="U76" i="4"/>
  <c r="N78" i="5"/>
  <c r="AG28" i="5"/>
  <c r="O14" i="5"/>
  <c r="AS82" i="4"/>
  <c r="BH75" i="4"/>
  <c r="BL46" i="5"/>
  <c r="BT20" i="5"/>
  <c r="BF10" i="5"/>
  <c r="S79" i="4"/>
  <c r="BD72" i="4"/>
  <c r="CJ28" i="5"/>
  <c r="CI14" i="5"/>
  <c r="CI82" i="4"/>
  <c r="O76" i="4"/>
  <c r="BT24" i="5"/>
  <c r="Z49" i="5"/>
  <c r="N21" i="5"/>
  <c r="BX9" i="5"/>
  <c r="AJ79" i="4"/>
  <c r="Y49" i="5"/>
  <c r="M21" i="5"/>
  <c r="CU9" i="5"/>
  <c r="AI79" i="4"/>
  <c r="BE54" i="5"/>
  <c r="BJ21" i="5"/>
  <c r="CT10" i="5"/>
  <c r="BD79" i="4"/>
  <c r="F73" i="4"/>
  <c r="CJ31" i="5"/>
  <c r="AS16" i="5"/>
  <c r="CC7" i="5"/>
  <c r="I77" i="4"/>
  <c r="AT70" i="4"/>
  <c r="AY17" i="5"/>
  <c r="AB81" i="4"/>
  <c r="AJ70" i="4"/>
  <c r="P20" i="5"/>
  <c r="AP82" i="4"/>
  <c r="AU72" i="4"/>
  <c r="AB18" i="5"/>
  <c r="Y81" i="4"/>
  <c r="BA71" i="4"/>
  <c r="CH24" i="5"/>
  <c r="Z8" i="5"/>
  <c r="BT72" i="4"/>
  <c r="BD65" i="4"/>
  <c r="CJ19" i="5"/>
  <c r="AE82" i="4"/>
  <c r="AS71" i="4"/>
  <c r="AC64" i="4"/>
  <c r="BN57" i="4"/>
  <c r="AA14" i="5"/>
  <c r="AW79" i="4"/>
  <c r="M69" i="4"/>
  <c r="AV62" i="4"/>
  <c r="BV32" i="5"/>
  <c r="CI10" i="5"/>
  <c r="AV75" i="4"/>
  <c r="CN14" i="5"/>
  <c r="CC79" i="4"/>
  <c r="BA25" i="5"/>
  <c r="AV8" i="5"/>
  <c r="CJ72" i="4"/>
  <c r="BR65" i="4"/>
  <c r="AT25" i="5"/>
  <c r="AU8" i="5"/>
  <c r="BG73" i="4"/>
  <c r="Z66" i="4"/>
  <c r="AP28" i="5"/>
  <c r="U11" i="5"/>
  <c r="BG78" i="4"/>
  <c r="BT70" i="4"/>
  <c r="AA26" i="5"/>
  <c r="AN10" i="5"/>
  <c r="BU77" i="4"/>
  <c r="Q70" i="4"/>
  <c r="AR64" i="4"/>
  <c r="AC23" i="5"/>
  <c r="R9" i="5"/>
  <c r="BE76" i="4"/>
  <c r="AC69" i="4"/>
  <c r="BL63" i="4"/>
  <c r="O58" i="4"/>
  <c r="BP18" i="5"/>
  <c r="AG7" i="5"/>
  <c r="BI74" i="4"/>
  <c r="L22" i="5"/>
  <c r="BS8" i="5"/>
  <c r="S76" i="4"/>
  <c r="CL68" i="4"/>
  <c r="CI7" i="5"/>
  <c r="U10" i="5"/>
  <c r="BK66" i="4"/>
  <c r="AF59" i="4"/>
  <c r="AQ53" i="4"/>
  <c r="CC47" i="4"/>
  <c r="CM8" i="5"/>
  <c r="AM11" i="5"/>
  <c r="AK14" i="5"/>
  <c r="CE67" i="4"/>
  <c r="P60" i="4"/>
  <c r="R54" i="4"/>
  <c r="BD48" i="4"/>
  <c r="G43" i="4"/>
  <c r="BC7" i="5"/>
  <c r="CB65" i="4"/>
  <c r="BJ58" i="4"/>
  <c r="CC52" i="4"/>
  <c r="AF47" i="4"/>
  <c r="BR41" i="4"/>
  <c r="W77" i="4"/>
  <c r="CG63" i="4"/>
  <c r="R57" i="4"/>
  <c r="BC51" i="4"/>
  <c r="F46" i="4"/>
  <c r="BG79" i="4"/>
  <c r="BJ64" i="4"/>
  <c r="BQ57" i="4"/>
  <c r="K52" i="4"/>
  <c r="AW46" i="4"/>
  <c r="AD7" i="5"/>
  <c r="BT65" i="4"/>
  <c r="BD58" i="4"/>
  <c r="F40" i="2"/>
  <c r="BQ73" i="5"/>
  <c r="BV61" i="5"/>
  <c r="CB81" i="5"/>
  <c r="BM59" i="5"/>
  <c r="J63" i="5"/>
  <c r="AT61" i="5"/>
  <c r="BW81" i="5"/>
  <c r="CL82" i="5"/>
  <c r="BJ61" i="5"/>
  <c r="AU71" i="5"/>
  <c r="AD79" i="5"/>
  <c r="I57" i="5"/>
  <c r="AS80" i="5"/>
  <c r="BX51" i="5"/>
  <c r="J59" i="5"/>
  <c r="CJ57" i="5"/>
  <c r="E75" i="5"/>
  <c r="AH53" i="5"/>
  <c r="Q55" i="5"/>
  <c r="AY75" i="5"/>
  <c r="BX53" i="5"/>
  <c r="G66" i="5"/>
  <c r="BZ81" i="5"/>
  <c r="BS56" i="5"/>
  <c r="CG72" i="5"/>
  <c r="BW67" i="5"/>
  <c r="J52" i="5"/>
  <c r="F70" i="5"/>
  <c r="AM51" i="5"/>
  <c r="AG56" i="5"/>
  <c r="BI39" i="5"/>
  <c r="CH76" i="5"/>
  <c r="CB42" i="5"/>
  <c r="AP33" i="5"/>
  <c r="H53" i="5"/>
  <c r="AM36" i="5"/>
  <c r="AF65" i="5"/>
  <c r="BV43" i="5"/>
  <c r="CA51" i="5"/>
  <c r="BW47" i="5"/>
  <c r="F37" i="5"/>
  <c r="Q67" i="5"/>
  <c r="AT43" i="5"/>
  <c r="AC34" i="5"/>
  <c r="S56" i="5"/>
  <c r="AT76" i="5"/>
  <c r="J47" i="5"/>
  <c r="CU36" i="5"/>
  <c r="E69" i="5"/>
  <c r="AV44" i="5"/>
  <c r="CS69" i="5"/>
  <c r="CT58" i="5"/>
  <c r="G52" i="5"/>
  <c r="AS52" i="5"/>
  <c r="Q40" i="5"/>
  <c r="O32" i="5"/>
  <c r="BF51" i="5"/>
  <c r="AD41" i="5"/>
  <c r="AK78" i="5"/>
  <c r="AX48" i="5"/>
  <c r="BL39" i="5"/>
  <c r="BM68" i="5"/>
  <c r="Q42" i="5"/>
  <c r="AN43" i="5"/>
  <c r="AN48" i="5"/>
  <c r="BU70" i="5"/>
  <c r="AK36" i="5"/>
  <c r="BY40" i="5"/>
  <c r="CN48" i="5"/>
  <c r="N54" i="5"/>
  <c r="AE36" i="5"/>
  <c r="AX45" i="5"/>
  <c r="BJ33" i="5"/>
  <c r="BP40" i="5"/>
  <c r="CT29" i="5"/>
  <c r="AZ23" i="5"/>
  <c r="BT15" i="5"/>
  <c r="CK36" i="5"/>
  <c r="AG27" i="5"/>
  <c r="CI19" i="5"/>
  <c r="N38" i="5"/>
  <c r="BZ27" i="5"/>
  <c r="AF21" i="5"/>
  <c r="BM13" i="5"/>
  <c r="BJ35" i="5"/>
  <c r="CC26" i="5"/>
  <c r="O19" i="5"/>
  <c r="CS76" i="5"/>
  <c r="AZ33" i="5"/>
  <c r="CF25" i="5"/>
  <c r="R18" i="5"/>
  <c r="CA11" i="5"/>
  <c r="AT35" i="5"/>
  <c r="BG25" i="5"/>
  <c r="L19" i="5"/>
  <c r="BQ12" i="5"/>
  <c r="AU41" i="5"/>
  <c r="BQ28" i="5"/>
  <c r="W22" i="5"/>
  <c r="BU15" i="5"/>
  <c r="CL34" i="5"/>
  <c r="BA26" i="5"/>
  <c r="F20" i="5"/>
  <c r="CF39" i="5"/>
  <c r="AO28" i="5"/>
  <c r="CM21" i="5"/>
  <c r="AR15" i="5"/>
  <c r="U37" i="5"/>
  <c r="AR27" i="5"/>
  <c r="CO20" i="5"/>
  <c r="AF13" i="5"/>
  <c r="CE48" i="5"/>
  <c r="Q31" i="5"/>
  <c r="AI23" i="5"/>
  <c r="BI16" i="5"/>
  <c r="AX36" i="5"/>
  <c r="R27" i="5"/>
  <c r="AW19" i="5"/>
  <c r="CE58" i="5"/>
  <c r="BA32" i="5"/>
  <c r="F24" i="5"/>
  <c r="BC17" i="5"/>
  <c r="BB80" i="5"/>
  <c r="BR33" i="5"/>
  <c r="AO40" i="5"/>
  <c r="BC28" i="5"/>
  <c r="I22" i="5"/>
  <c r="CE27" i="5"/>
  <c r="CB13" i="5"/>
  <c r="BS82" i="4"/>
  <c r="CG74" i="4"/>
  <c r="BQ58" i="5"/>
  <c r="BS27" i="5"/>
  <c r="BV13" i="5"/>
  <c r="CJ81" i="4"/>
  <c r="AL75" i="4"/>
  <c r="BN43" i="5"/>
  <c r="S20" i="5"/>
  <c r="BE9" i="5"/>
  <c r="CF78" i="4"/>
  <c r="AH72" i="4"/>
  <c r="AD28" i="5"/>
  <c r="AW14" i="5"/>
  <c r="AQ82" i="4"/>
  <c r="CB75" i="4"/>
  <c r="M24" i="5"/>
  <c r="CU45" i="5"/>
  <c r="CS18" i="5"/>
  <c r="AZ9" i="5"/>
  <c r="N79" i="4"/>
  <c r="CB45" i="5"/>
  <c r="BI20" i="5"/>
  <c r="AY9" i="5"/>
  <c r="M79" i="4"/>
  <c r="Q49" i="5"/>
  <c r="L21" i="5"/>
  <c r="CT9" i="5"/>
  <c r="AH79" i="4"/>
  <c r="BS72" i="4"/>
  <c r="CO30" i="5"/>
  <c r="F16" i="5"/>
  <c r="AK7" i="5"/>
  <c r="BV76" i="4"/>
  <c r="X70" i="4"/>
  <c r="BX16" i="5"/>
  <c r="BM79" i="4"/>
  <c r="H70" i="4"/>
  <c r="AD19" i="5"/>
  <c r="H82" i="4"/>
  <c r="U72" i="4"/>
  <c r="BO16" i="5"/>
  <c r="BW80" i="4"/>
  <c r="AA71" i="4"/>
  <c r="CF23" i="5"/>
  <c r="BU82" i="4"/>
  <c r="AR72" i="4"/>
  <c r="AH65" i="4"/>
  <c r="CM18" i="5"/>
  <c r="CF81" i="4"/>
  <c r="CB70" i="4"/>
  <c r="G64" i="4"/>
  <c r="AR57" i="4"/>
  <c r="BG13" i="5"/>
  <c r="CH77" i="4"/>
  <c r="BY68" i="4"/>
  <c r="Z62" i="4"/>
  <c r="H31" i="5"/>
  <c r="AT10" i="5"/>
  <c r="BQ74" i="4"/>
  <c r="W14" i="5"/>
  <c r="AU79" i="4"/>
  <c r="AU24" i="5"/>
  <c r="H7" i="5"/>
  <c r="BJ72" i="4"/>
  <c r="AV65" i="4"/>
  <c r="AT24" i="5"/>
  <c r="M8" i="5"/>
  <c r="Z73" i="4"/>
  <c r="D66" i="4"/>
  <c r="AK27" i="5"/>
  <c r="CA10" i="5"/>
  <c r="Y78" i="4"/>
  <c r="AR70" i="4"/>
  <c r="AQ25" i="5"/>
  <c r="CQ9" i="5"/>
  <c r="AP77" i="4"/>
  <c r="BZ69" i="4"/>
  <c r="V64" i="4"/>
  <c r="AG22" i="5"/>
  <c r="BZ8" i="5"/>
  <c r="W76" i="4"/>
  <c r="F69" i="4"/>
  <c r="AP63" i="4"/>
  <c r="CB57" i="4"/>
  <c r="BU17" i="5"/>
  <c r="CH82" i="4"/>
  <c r="Z74" i="4"/>
  <c r="P21" i="5"/>
  <c r="AN8" i="5"/>
  <c r="BQ75" i="4"/>
  <c r="BO68" i="4"/>
  <c r="BR82" i="4"/>
  <c r="CO8" i="5"/>
  <c r="AG66" i="4"/>
  <c r="G59" i="4"/>
  <c r="U53" i="4"/>
  <c r="BG47" i="4"/>
  <c r="BQ7" i="5"/>
  <c r="P10" i="5"/>
  <c r="BL12" i="5"/>
  <c r="AN67" i="4"/>
  <c r="BZ59" i="4"/>
  <c r="CE53" i="4"/>
  <c r="AH48" i="4"/>
  <c r="BT42" i="4"/>
  <c r="AH82" i="4"/>
  <c r="AT65" i="4"/>
  <c r="AJ58" i="4"/>
  <c r="C40" i="2"/>
  <c r="CD79" i="5"/>
  <c r="I72" i="5"/>
  <c r="AD61" i="5"/>
  <c r="BQ78" i="5"/>
  <c r="U59" i="5"/>
  <c r="BF80" i="5"/>
  <c r="BT82" i="5"/>
  <c r="F81" i="5"/>
  <c r="U82" i="5"/>
  <c r="Z60" i="5"/>
  <c r="BC70" i="5"/>
  <c r="BE78" i="5"/>
  <c r="O56" i="5"/>
  <c r="AF78" i="5"/>
  <c r="J51" i="5"/>
  <c r="BG53" i="5"/>
  <c r="L56" i="5"/>
  <c r="AB70" i="5"/>
  <c r="AO82" i="5"/>
  <c r="BQ54" i="5"/>
  <c r="AU74" i="5"/>
  <c r="R52" i="5"/>
  <c r="CD57" i="5"/>
  <c r="BS80" i="5"/>
  <c r="AI55" i="5"/>
  <c r="AC68" i="5"/>
  <c r="AM66" i="5"/>
  <c r="AV50" i="5"/>
  <c r="N69" i="5"/>
  <c r="K49" i="5"/>
  <c r="CO54" i="5"/>
  <c r="CM38" i="5"/>
  <c r="AE68" i="5"/>
  <c r="N42" i="5"/>
  <c r="BT32" i="5"/>
  <c r="CC51" i="5"/>
  <c r="CM35" i="5"/>
  <c r="U63" i="5"/>
  <c r="BJ82" i="5"/>
  <c r="AB71" i="5"/>
  <c r="S46" i="5"/>
  <c r="CJ35" i="5"/>
  <c r="F65" i="5"/>
  <c r="BW42" i="5"/>
  <c r="BG33" i="5"/>
  <c r="CA54" i="5"/>
  <c r="D65" i="5"/>
  <c r="AT46" i="5"/>
  <c r="CG35" i="5"/>
  <c r="D63" i="5"/>
  <c r="CO43" i="5"/>
  <c r="CO64" i="5"/>
  <c r="BQ57" i="5"/>
  <c r="BK79" i="5"/>
  <c r="BG51" i="5"/>
  <c r="AU39" i="5"/>
  <c r="AV78" i="5"/>
  <c r="CM49" i="5"/>
  <c r="CD40" i="5"/>
  <c r="CK75" i="5"/>
  <c r="BC47" i="5"/>
  <c r="T39" i="5"/>
  <c r="CF58" i="5"/>
  <c r="CH40" i="5"/>
  <c r="P42" i="5"/>
  <c r="CU46" i="5"/>
  <c r="R53" i="5"/>
  <c r="AR34" i="5"/>
  <c r="CN39" i="5"/>
  <c r="BH47" i="5"/>
  <c r="BM51" i="5"/>
  <c r="BB35" i="5"/>
  <c r="AK44" i="5"/>
  <c r="CJ69" i="5"/>
  <c r="AR39" i="5"/>
  <c r="AV29" i="5"/>
  <c r="H23" i="5"/>
  <c r="AB15" i="5"/>
  <c r="BO35" i="5"/>
  <c r="CE26" i="5"/>
  <c r="Q19" i="5"/>
  <c r="CI36" i="5"/>
  <c r="AF27" i="5"/>
  <c r="CH19" i="5"/>
  <c r="U13" i="5"/>
  <c r="AV34" i="5"/>
  <c r="AI26" i="5"/>
  <c r="BM18" i="5"/>
  <c r="CC61" i="5"/>
  <c r="BW32" i="5"/>
  <c r="R24" i="5"/>
  <c r="BP17" i="5"/>
  <c r="AI11" i="5"/>
  <c r="AN34" i="5"/>
  <c r="L25" i="5"/>
  <c r="BJ18" i="5"/>
  <c r="Y12" i="5"/>
  <c r="AI39" i="5"/>
  <c r="W28" i="5"/>
  <c r="BU21" i="5"/>
  <c r="AD14" i="5"/>
  <c r="CF33" i="5"/>
  <c r="G26" i="5"/>
  <c r="BD19" i="5"/>
  <c r="AY38" i="5"/>
  <c r="CM27" i="5"/>
  <c r="AR21" i="5"/>
  <c r="BY13" i="5"/>
  <c r="CE35" i="5"/>
  <c r="CO26" i="5"/>
  <c r="AU20" i="5"/>
  <c r="CF12" i="5"/>
  <c r="BG46" i="5"/>
  <c r="AU30" i="5"/>
  <c r="BJ22" i="5"/>
  <c r="O16" i="5"/>
  <c r="AF35" i="5"/>
  <c r="BT25" i="5"/>
  <c r="CU18" i="5"/>
  <c r="AI52" i="5"/>
  <c r="CD31" i="5"/>
  <c r="BD23" i="5"/>
  <c r="I17" i="5"/>
  <c r="BE64" i="5"/>
  <c r="K31" i="5"/>
  <c r="CN38" i="5"/>
  <c r="I28" i="5"/>
  <c r="BG21" i="5"/>
  <c r="BM26" i="5"/>
  <c r="O13" i="5"/>
  <c r="AA82" i="4"/>
  <c r="S74" i="4"/>
  <c r="D47" i="5"/>
  <c r="BD26" i="5"/>
  <c r="V12" i="5"/>
  <c r="AR81" i="4"/>
  <c r="CC74" i="4"/>
  <c r="BS39" i="5"/>
  <c r="S19" i="5"/>
  <c r="CC8" i="5"/>
  <c r="AN78" i="4"/>
  <c r="BY71" i="4"/>
  <c r="L27" i="5"/>
  <c r="BV12" i="5"/>
  <c r="CH81" i="4"/>
  <c r="AJ75" i="4"/>
  <c r="CP22" i="5"/>
  <c r="AL41" i="5"/>
  <c r="BX77" i="5"/>
  <c r="CE71" i="5"/>
  <c r="CD60" i="5"/>
  <c r="CQ77" i="5"/>
  <c r="BG57" i="5"/>
  <c r="AM79" i="5"/>
  <c r="K80" i="5"/>
  <c r="CA80" i="5"/>
  <c r="I79" i="5"/>
  <c r="D60" i="5"/>
  <c r="K70" i="5"/>
  <c r="AH78" i="5"/>
  <c r="CK55" i="5"/>
  <c r="V76" i="5"/>
  <c r="CF50" i="5"/>
  <c r="CC79" i="5"/>
  <c r="AP55" i="5"/>
  <c r="CB69" i="5"/>
  <c r="CK81" i="5"/>
  <c r="K53" i="5"/>
  <c r="CQ73" i="5"/>
  <c r="CN51" i="5"/>
  <c r="Y57" i="5"/>
  <c r="W80" i="5"/>
  <c r="M55" i="5"/>
  <c r="BA65" i="5"/>
  <c r="CM65" i="5"/>
  <c r="D50" i="5"/>
  <c r="CD66" i="5"/>
  <c r="CG48" i="5"/>
  <c r="AW54" i="5"/>
  <c r="BQ38" i="5"/>
  <c r="AF77" i="5"/>
  <c r="M66" i="5"/>
  <c r="BH60" i="5"/>
  <c r="BT77" i="5"/>
  <c r="J81" i="5"/>
  <c r="O79" i="5"/>
  <c r="V77" i="5"/>
  <c r="AG80" i="5"/>
  <c r="CL76" i="5"/>
  <c r="BZ59" i="5"/>
  <c r="BK69" i="5"/>
  <c r="CF77" i="5"/>
  <c r="AS55" i="5"/>
  <c r="R75" i="5"/>
  <c r="CR81" i="5"/>
  <c r="AG79" i="5"/>
  <c r="AJ53" i="5"/>
  <c r="AJ69" i="5"/>
  <c r="BM77" i="5"/>
  <c r="BS51" i="5"/>
  <c r="AY72" i="5"/>
  <c r="BR51" i="5"/>
  <c r="CQ56" i="5"/>
  <c r="BS79" i="5"/>
  <c r="CI54" i="5"/>
  <c r="AM62" i="5"/>
  <c r="CU64" i="5"/>
  <c r="BL48" i="5"/>
  <c r="AL66" i="5"/>
  <c r="BK48" i="5"/>
  <c r="E54" i="5"/>
  <c r="AU38" i="5"/>
  <c r="AE59" i="5"/>
  <c r="BN41" i="5"/>
  <c r="V30" i="5"/>
  <c r="S47" i="5"/>
  <c r="AU35" i="5"/>
  <c r="AU61" i="5"/>
  <c r="U80" i="5"/>
  <c r="U67" i="5"/>
  <c r="AG45" i="5"/>
  <c r="AD34" i="5"/>
  <c r="BD58" i="5"/>
  <c r="AE42" i="5"/>
  <c r="CK32" i="5"/>
  <c r="AQ53" i="5"/>
  <c r="M62" i="5"/>
  <c r="BC45" i="5"/>
  <c r="CO34" i="5"/>
  <c r="AW60" i="5"/>
  <c r="AQ43" i="5"/>
  <c r="CO62" i="5"/>
  <c r="D81" i="5"/>
  <c r="AK77" i="5"/>
  <c r="BU50" i="5"/>
  <c r="CU38" i="5"/>
  <c r="BY72" i="5"/>
  <c r="T49" i="5"/>
  <c r="BP39" i="5"/>
  <c r="BE68" i="5"/>
  <c r="CM46" i="5"/>
  <c r="BT38" i="5"/>
  <c r="CU54" i="5"/>
  <c r="BZ38" i="5"/>
  <c r="AC41" i="5"/>
  <c r="CJ43" i="5"/>
  <c r="CD49" i="5"/>
  <c r="BC78" i="5"/>
  <c r="J39" i="5"/>
  <c r="CU41" i="5"/>
  <c r="BT49" i="5"/>
  <c r="CT33" i="5"/>
  <c r="Y43" i="5"/>
  <c r="BP62" i="5"/>
  <c r="BG38" i="5"/>
  <c r="D29" i="5"/>
  <c r="AT21" i="5"/>
  <c r="CB14" i="5"/>
  <c r="BA34" i="5"/>
  <c r="AK26" i="5"/>
  <c r="BO18" i="5"/>
  <c r="BL35" i="5"/>
  <c r="CD26" i="5"/>
  <c r="P19" i="5"/>
  <c r="S77" i="5"/>
  <c r="BA33" i="5"/>
  <c r="CK24" i="5"/>
  <c r="S18" i="5"/>
  <c r="BN53" i="5"/>
  <c r="CU31" i="5"/>
  <c r="BP23" i="5"/>
  <c r="V17" i="5"/>
  <c r="CS75" i="5"/>
  <c r="BK31" i="5"/>
  <c r="BJ24" i="5"/>
  <c r="P18" i="5"/>
  <c r="BY11" i="5"/>
  <c r="G38" i="5"/>
  <c r="BU27" i="5"/>
  <c r="AA21" i="5"/>
  <c r="BM67" i="5"/>
  <c r="H33" i="5"/>
  <c r="BD25" i="5"/>
  <c r="N18" i="5"/>
  <c r="X37" i="5"/>
  <c r="AS27" i="5"/>
  <c r="CP20" i="5"/>
  <c r="AG13" i="5"/>
  <c r="BQ34" i="5"/>
  <c r="AU26" i="5"/>
  <c r="BZ18" i="5"/>
  <c r="AN12" i="5"/>
  <c r="AH44" i="5"/>
  <c r="CE29" i="5"/>
  <c r="O22" i="5"/>
  <c r="BM15" i="5"/>
  <c r="S34" i="5"/>
  <c r="CU24" i="5"/>
  <c r="BA18" i="5"/>
  <c r="CB48" i="5"/>
  <c r="CC29" i="5"/>
  <c r="J23" i="5"/>
  <c r="BG16" i="5"/>
  <c r="BX54" i="5"/>
  <c r="AO30" i="5"/>
  <c r="BM37" i="5"/>
  <c r="BG27" i="5"/>
  <c r="Z42" i="5"/>
  <c r="AU25" i="5"/>
  <c r="BB12" i="5"/>
  <c r="BR81" i="4"/>
  <c r="BA80" i="5"/>
  <c r="CD41" i="5"/>
  <c r="AP25" i="5"/>
  <c r="AL11" i="5"/>
  <c r="CI80" i="4"/>
  <c r="AK74" i="4"/>
  <c r="L36" i="5"/>
  <c r="BF16" i="5"/>
  <c r="AK8" i="5"/>
  <c r="CE77" i="4"/>
  <c r="AG71" i="4"/>
  <c r="CM25" i="5"/>
  <c r="CJ11" i="5"/>
  <c r="AP81" i="4"/>
  <c r="AS56" i="5"/>
  <c r="CB21" i="5"/>
  <c r="F33" i="5"/>
  <c r="BA16" i="5"/>
  <c r="BB8" i="5"/>
  <c r="M78" i="4"/>
  <c r="AL37" i="5"/>
  <c r="AZ16" i="5"/>
  <c r="BA8" i="5"/>
  <c r="L78" i="4"/>
  <c r="AA39" i="5"/>
  <c r="AR17" i="5"/>
  <c r="BV8" i="5"/>
  <c r="AG78" i="4"/>
  <c r="BR71" i="4"/>
  <c r="J28" i="5"/>
  <c r="CN12" i="5"/>
  <c r="AJ82" i="4"/>
  <c r="BU75" i="4"/>
  <c r="W69" i="4"/>
  <c r="AH12" i="5"/>
  <c r="BM77" i="4"/>
  <c r="CH68" i="4"/>
  <c r="CM15" i="5"/>
  <c r="AS80" i="4"/>
  <c r="BR69" i="4"/>
  <c r="CD13" i="5"/>
  <c r="Z79" i="4"/>
  <c r="F70" i="4"/>
  <c r="AE17" i="5"/>
  <c r="BU80" i="4"/>
  <c r="W71" i="4"/>
  <c r="AG64" i="4"/>
  <c r="BP15" i="5"/>
  <c r="BQ78" i="4"/>
  <c r="BI69" i="4"/>
  <c r="F63" i="4"/>
  <c r="BK40" i="5"/>
  <c r="AU10" i="5"/>
  <c r="CI75" i="4"/>
  <c r="BW67" i="4"/>
  <c r="Y61" i="4"/>
  <c r="BJ26" i="5"/>
  <c r="AU7" i="5"/>
  <c r="Y45" i="5"/>
  <c r="P12" i="5"/>
  <c r="CC77" i="4"/>
  <c r="CF17" i="5"/>
  <c r="H81" i="4"/>
  <c r="AO71" i="4"/>
  <c r="AU64" i="4"/>
  <c r="AW20" i="5"/>
  <c r="G81" i="4"/>
  <c r="BN71" i="4"/>
  <c r="CL64" i="4"/>
  <c r="AF23" i="5"/>
  <c r="U9" i="5"/>
  <c r="BJ76" i="4"/>
  <c r="AE69" i="4"/>
  <c r="AM21" i="5"/>
  <c r="AS8" i="5"/>
  <c r="BY75" i="4"/>
  <c r="BS68" i="4"/>
  <c r="U63" i="4"/>
  <c r="BQ18" i="5"/>
  <c r="AH7" i="5"/>
  <c r="BJ74" i="4"/>
  <c r="CL67" i="4"/>
  <c r="AO62" i="4"/>
  <c r="BY52" i="5"/>
  <c r="BN14" i="5"/>
  <c r="AG81" i="4"/>
  <c r="CE72" i="4"/>
  <c r="BO17" i="5"/>
  <c r="CF82" i="4"/>
  <c r="X74" i="4"/>
  <c r="BM67" i="4"/>
  <c r="BO77" i="4"/>
  <c r="K80" i="4"/>
  <c r="BZ64" i="4"/>
  <c r="BZ57" i="4"/>
  <c r="T52" i="4"/>
  <c r="BF46" i="4"/>
  <c r="BT78" i="4"/>
  <c r="X81" i="4"/>
  <c r="BK7" i="5"/>
  <c r="CC65" i="4"/>
  <c r="BK58" i="4"/>
  <c r="CD52" i="4"/>
  <c r="AG47" i="4"/>
  <c r="BS41" i="4"/>
  <c r="AD77" i="4"/>
  <c r="E64" i="4"/>
  <c r="W57" i="4"/>
  <c r="CF76" i="5"/>
  <c r="CK62" i="5"/>
  <c r="CC81" i="5"/>
  <c r="AW77" i="5"/>
  <c r="CM78" i="5"/>
  <c r="AT77" i="5"/>
  <c r="AD75" i="5"/>
  <c r="J80" i="5"/>
  <c r="BO76" i="5"/>
  <c r="BD59" i="5"/>
  <c r="S69" i="5"/>
  <c r="CM75" i="5"/>
  <c r="BI53" i="5"/>
  <c r="CF69" i="5"/>
  <c r="AS81" i="5"/>
  <c r="AD78" i="5"/>
  <c r="BN52" i="5"/>
  <c r="CJ68" i="5"/>
  <c r="M76" i="5"/>
  <c r="AW51" i="5"/>
  <c r="G72" i="5"/>
  <c r="AV51" i="5"/>
  <c r="BU56" i="5"/>
  <c r="Q79" i="5"/>
  <c r="BM54" i="5"/>
  <c r="D62" i="5"/>
  <c r="BC64" i="5"/>
  <c r="AP48" i="5"/>
  <c r="J64" i="5"/>
  <c r="S48" i="5"/>
  <c r="BE53" i="5"/>
  <c r="Y38" i="5"/>
  <c r="CT57" i="5"/>
  <c r="AR41" i="5"/>
  <c r="BV29" i="5"/>
  <c r="BB46" i="5"/>
  <c r="AG34" i="5"/>
  <c r="BV60" i="5"/>
  <c r="F79" i="5"/>
  <c r="K65" i="5"/>
  <c r="G45" i="5"/>
  <c r="H34" i="5"/>
  <c r="CI57" i="5"/>
  <c r="I42" i="5"/>
  <c r="BO32" i="5"/>
  <c r="AH51" i="5"/>
  <c r="X61" i="5"/>
  <c r="X44" i="5"/>
  <c r="BS34" i="5"/>
  <c r="N57" i="5"/>
  <c r="T43" i="5"/>
  <c r="BX59" i="5"/>
  <c r="BD78" i="5"/>
  <c r="AB76" i="5"/>
  <c r="AF50" i="5"/>
  <c r="BY38" i="5"/>
  <c r="BY71" i="5"/>
  <c r="CI48" i="5"/>
  <c r="AT39" i="5"/>
  <c r="BH67" i="5"/>
  <c r="BI46" i="5"/>
  <c r="F38" i="5"/>
  <c r="AJ49" i="5"/>
  <c r="D38" i="5"/>
  <c r="CG40" i="5"/>
  <c r="AI43" i="5"/>
  <c r="M49" i="5"/>
  <c r="BS74" i="5"/>
  <c r="BN38" i="5"/>
  <c r="S41" i="5"/>
  <c r="CM48" i="5"/>
  <c r="BN33" i="5"/>
  <c r="CD42" i="5"/>
  <c r="BJ59" i="5"/>
  <c r="V38" i="5"/>
  <c r="BZ28" i="5"/>
  <c r="CT20" i="5"/>
  <c r="BF14" i="5"/>
  <c r="CU33" i="5"/>
  <c r="R25" i="5"/>
  <c r="AR18" i="5"/>
  <c r="F35" i="5"/>
  <c r="BG26" i="5"/>
  <c r="CK18" i="5"/>
  <c r="AW69" i="5"/>
  <c r="N33" i="5"/>
  <c r="AP24" i="5"/>
  <c r="CN17" i="5"/>
  <c r="X51" i="5"/>
  <c r="BM31" i="5"/>
  <c r="AS23" i="5"/>
  <c r="CQ16" i="5"/>
  <c r="BA68" i="5"/>
  <c r="AA31" i="5"/>
  <c r="AM24" i="5"/>
  <c r="CK17" i="5"/>
  <c r="BK10" i="5"/>
  <c r="AI37" i="5"/>
  <c r="AX27" i="5"/>
  <c r="D21" i="5"/>
  <c r="CH60" i="5"/>
  <c r="BN32" i="5"/>
  <c r="AG25" i="5"/>
  <c r="BL17" i="5"/>
  <c r="BA36" i="5"/>
  <c r="V27" i="5"/>
  <c r="BS20" i="5"/>
  <c r="K13" i="5"/>
  <c r="W34" i="5"/>
  <c r="X26" i="5"/>
  <c r="BC18" i="5"/>
  <c r="R12" i="5"/>
  <c r="AW43" i="5"/>
  <c r="BJ28" i="5"/>
  <c r="CJ21" i="5"/>
  <c r="CU80" i="5"/>
  <c r="BV33" i="5"/>
  <c r="BX24" i="5"/>
  <c r="AD18" i="5"/>
  <c r="AT47" i="5"/>
  <c r="AG29" i="5"/>
  <c r="CE22" i="5"/>
  <c r="AJ16" i="5"/>
  <c r="AG52" i="5"/>
  <c r="K30" i="5"/>
  <c r="CP36" i="5"/>
  <c r="AJ27" i="5"/>
  <c r="AA40" i="5"/>
  <c r="CN24" i="5"/>
  <c r="AB12" i="5"/>
  <c r="AU80" i="4"/>
  <c r="BB59" i="5"/>
  <c r="CT39" i="5"/>
  <c r="CB24" i="5"/>
  <c r="L11" i="5"/>
  <c r="BM80" i="4"/>
  <c r="O74" i="4"/>
  <c r="BF34" i="5"/>
  <c r="S16" i="5"/>
  <c r="O8" i="5"/>
  <c r="BI77" i="4"/>
  <c r="K71" i="4"/>
  <c r="AF25" i="5"/>
  <c r="BJ11" i="5"/>
  <c r="T81" i="4"/>
  <c r="CP49" i="5"/>
  <c r="V21" i="5"/>
  <c r="J32" i="5"/>
  <c r="I16" i="5"/>
  <c r="AF8" i="5"/>
  <c r="BZ77" i="4"/>
  <c r="BT35" i="5"/>
  <c r="H16" i="5"/>
  <c r="AE8" i="5"/>
  <c r="BY77" i="4"/>
  <c r="AD37" i="5"/>
  <c r="BD74" i="5"/>
  <c r="AS62" i="5"/>
  <c r="L81" i="5"/>
  <c r="BX76" i="5"/>
  <c r="BD75" i="5"/>
  <c r="W77" i="5"/>
  <c r="J74" i="5"/>
  <c r="CE79" i="5"/>
  <c r="AR76" i="5"/>
  <c r="L59" i="5"/>
  <c r="BE67" i="5"/>
  <c r="V75" i="5"/>
  <c r="AM53" i="5"/>
  <c r="L67" i="5"/>
  <c r="CN80" i="5"/>
  <c r="BV77" i="5"/>
  <c r="V52" i="5"/>
  <c r="AR68" i="5"/>
  <c r="BC75" i="5"/>
  <c r="AA51" i="5"/>
  <c r="BG71" i="5"/>
  <c r="CH49" i="5"/>
  <c r="AY56" i="5"/>
  <c r="J78" i="5"/>
  <c r="AQ54" i="5"/>
  <c r="Y61" i="5"/>
  <c r="BK63" i="5"/>
  <c r="AX47" i="5"/>
  <c r="R63" i="5"/>
  <c r="CO47" i="5"/>
  <c r="O53" i="5"/>
  <c r="BY37" i="5"/>
  <c r="AM57" i="5"/>
  <c r="V41" i="5"/>
  <c r="BL82" i="5"/>
  <c r="X46" i="5"/>
  <c r="K34" i="5"/>
  <c r="CO59" i="5"/>
  <c r="AB73" i="5"/>
  <c r="M64" i="5"/>
  <c r="BA44" i="5"/>
  <c r="CD33" i="5"/>
  <c r="AJ54" i="5"/>
  <c r="CE41" i="5"/>
  <c r="BW31" i="5"/>
  <c r="AT50" i="5"/>
  <c r="AZ60" i="5"/>
  <c r="CP43" i="5"/>
  <c r="AW34" i="5"/>
  <c r="BJ56" i="5"/>
  <c r="CP42" i="5"/>
  <c r="H59" i="5"/>
  <c r="AU77" i="5"/>
  <c r="I75" i="5"/>
  <c r="CN49" i="5"/>
  <c r="BK37" i="5"/>
  <c r="BO69" i="5"/>
  <c r="BD48" i="5"/>
  <c r="CT38" i="5"/>
  <c r="AU66" i="5"/>
  <c r="AE46" i="5"/>
  <c r="CB37" i="5"/>
  <c r="BT79" i="5"/>
  <c r="BI37" i="5"/>
  <c r="AQ40" i="5"/>
  <c r="CL42" i="5"/>
  <c r="AG48" i="5"/>
  <c r="CC66" i="5"/>
  <c r="AD38" i="5"/>
  <c r="BX40" i="5"/>
  <c r="AB48" i="5"/>
  <c r="AD33" i="5"/>
  <c r="BS40" i="5"/>
  <c r="AS57" i="5"/>
  <c r="CD37" i="5"/>
  <c r="BD28" i="5"/>
  <c r="BX20" i="5"/>
  <c r="AJ14" i="5"/>
  <c r="BC33" i="5"/>
  <c r="BP24" i="5"/>
  <c r="U18" i="5"/>
  <c r="AX34" i="5"/>
  <c r="AJ26" i="5"/>
  <c r="BN18" i="5"/>
  <c r="CD61" i="5"/>
  <c r="BX32" i="5"/>
  <c r="S24" i="5"/>
  <c r="BQ17" i="5"/>
  <c r="AY49" i="5"/>
  <c r="CP29" i="5"/>
  <c r="V23" i="5"/>
  <c r="BT16" i="5"/>
  <c r="N61" i="5"/>
  <c r="CN30" i="5"/>
  <c r="P24" i="5"/>
  <c r="BN17" i="5"/>
  <c r="S10" i="5"/>
  <c r="BL36" i="5"/>
  <c r="AA27" i="5"/>
  <c r="BY20" i="5"/>
  <c r="D56" i="5"/>
  <c r="AF32" i="5"/>
  <c r="J25" i="5"/>
  <c r="AO17" i="5"/>
  <c r="CF35" i="5"/>
  <c r="CQ26" i="5"/>
  <c r="AZ19" i="5"/>
  <c r="BP81" i="5"/>
  <c r="BX33" i="5"/>
  <c r="L74" i="5"/>
  <c r="CS61" i="5"/>
  <c r="AQ79" i="5"/>
  <c r="AD76" i="5"/>
  <c r="CE74" i="5"/>
  <c r="AE75" i="5"/>
  <c r="CE73" i="5"/>
  <c r="AZ75" i="5"/>
  <c r="U76" i="5"/>
  <c r="AP58" i="5"/>
  <c r="U66" i="5"/>
  <c r="CQ74" i="5"/>
  <c r="Q53" i="5"/>
  <c r="BT65" i="5"/>
  <c r="Q75" i="5"/>
  <c r="T77" i="5"/>
  <c r="CR51" i="5"/>
  <c r="CR67" i="5"/>
  <c r="AV74" i="5"/>
  <c r="CA50" i="5"/>
  <c r="O71" i="5"/>
  <c r="AP49" i="5"/>
  <c r="AC56" i="5"/>
  <c r="I77" i="5"/>
  <c r="U54" i="5"/>
  <c r="BF60" i="5"/>
  <c r="S63" i="5"/>
  <c r="AB47" i="5"/>
  <c r="BS62" i="5"/>
  <c r="AW47" i="5"/>
  <c r="BS52" i="5"/>
  <c r="E35" i="5"/>
  <c r="CD56" i="5"/>
  <c r="CR40" i="5"/>
  <c r="BC81" i="5"/>
  <c r="K45" i="5"/>
  <c r="CG33" i="5"/>
  <c r="BT56" i="5"/>
  <c r="X68" i="5"/>
  <c r="AA62" i="5"/>
  <c r="AA44" i="5"/>
  <c r="BH33" i="5"/>
  <c r="CJ53" i="5"/>
  <c r="BI41" i="5"/>
  <c r="BA31" i="5"/>
  <c r="F50" i="5"/>
  <c r="CB59" i="5"/>
  <c r="BP43" i="5"/>
  <c r="AQ32" i="5"/>
  <c r="AG54" i="5"/>
  <c r="BT42" i="5"/>
  <c r="BV57" i="5"/>
  <c r="AJ76" i="5"/>
  <c r="CB73" i="5"/>
  <c r="BB49" i="5"/>
  <c r="S37" i="5"/>
  <c r="BQ68" i="5"/>
  <c r="Y48" i="5"/>
  <c r="AF38" i="5"/>
  <c r="AW65" i="5"/>
  <c r="CR45" i="5"/>
  <c r="BF37" i="5"/>
  <c r="CJ75" i="5"/>
  <c r="W37" i="5"/>
  <c r="E40" i="5"/>
  <c r="AN40" i="5"/>
  <c r="BN47" i="5"/>
  <c r="AW63" i="5"/>
  <c r="CJ37" i="5"/>
  <c r="AI40" i="5"/>
  <c r="BF47" i="5"/>
  <c r="CR32" i="5"/>
  <c r="CI39" i="5"/>
  <c r="K54" i="5"/>
  <c r="AR37" i="5"/>
  <c r="AH28" i="5"/>
  <c r="BB20" i="5"/>
  <c r="AI77" i="5"/>
  <c r="R33" i="5"/>
  <c r="AS24" i="5"/>
  <c r="CP17" i="5"/>
  <c r="CO33" i="5"/>
  <c r="Q25" i="5"/>
  <c r="AQ18" i="5"/>
  <c r="CK56" i="5"/>
  <c r="AL32" i="5"/>
  <c r="CN23" i="5"/>
  <c r="AT17" i="5"/>
  <c r="R48" i="5"/>
  <c r="AS29" i="5"/>
  <c r="CQ22" i="5"/>
  <c r="AW16" i="5"/>
  <c r="AP56" i="5"/>
  <c r="BC30" i="5"/>
  <c r="CK23" i="5"/>
  <c r="AQ17" i="5"/>
  <c r="CO9" i="5"/>
  <c r="I36" i="5"/>
  <c r="D27" i="5"/>
  <c r="BE19" i="5"/>
  <c r="V53" i="5"/>
  <c r="CN31" i="5"/>
  <c r="CE24" i="5"/>
  <c r="R17" i="5"/>
  <c r="AK35" i="5"/>
  <c r="BS26" i="5"/>
  <c r="F19" i="5"/>
  <c r="CC72" i="5"/>
  <c r="AJ33" i="5"/>
  <c r="AI82" i="5"/>
  <c r="BW61" i="5"/>
  <c r="BU77" i="5"/>
  <c r="G76" i="5"/>
  <c r="BH74" i="5"/>
  <c r="CC74" i="5"/>
  <c r="BH73" i="5"/>
  <c r="BV71" i="5"/>
  <c r="CP75" i="5"/>
  <c r="T58" i="5"/>
  <c r="CQ65" i="5"/>
  <c r="W76" i="5"/>
  <c r="CM52" i="5"/>
  <c r="AB65" i="5"/>
  <c r="AE70" i="5"/>
  <c r="BP76" i="5"/>
  <c r="BV51" i="5"/>
  <c r="AZ67" i="5"/>
  <c r="AV73" i="5"/>
  <c r="BE50" i="5"/>
  <c r="BO70" i="5"/>
  <c r="CI82" i="5"/>
  <c r="G56" i="5"/>
  <c r="AY76" i="5"/>
  <c r="BG52" i="5"/>
  <c r="X60" i="5"/>
  <c r="BT62" i="5"/>
  <c r="F47" i="5"/>
  <c r="W59" i="5"/>
  <c r="AA47" i="5"/>
  <c r="J49" i="5"/>
  <c r="BE34" i="5"/>
  <c r="AB56" i="5"/>
  <c r="BV40" i="5"/>
  <c r="AJ80" i="5"/>
  <c r="CC44" i="5"/>
  <c r="BK33" i="5"/>
  <c r="Y56" i="5"/>
  <c r="Y67" i="5"/>
  <c r="AQ61" i="5"/>
  <c r="CT43" i="5"/>
  <c r="AT32" i="5"/>
  <c r="CU52" i="5"/>
  <c r="AM41" i="5"/>
  <c r="I31" i="5"/>
  <c r="BO49" i="5"/>
  <c r="P59" i="5"/>
  <c r="AR43" i="5"/>
  <c r="CQ31" i="5"/>
  <c r="CG53" i="5"/>
  <c r="AB42" i="5"/>
  <c r="M57" i="5"/>
  <c r="U75" i="5"/>
  <c r="CB72" i="5"/>
  <c r="V49" i="5"/>
  <c r="AW36" i="5"/>
  <c r="BU67" i="5"/>
  <c r="CM47" i="5"/>
  <c r="R37" i="5"/>
  <c r="R60" i="5"/>
  <c r="BQ45" i="5"/>
  <c r="BN36" i="5"/>
  <c r="BT71" i="5"/>
  <c r="CD36" i="5"/>
  <c r="BJ39" i="5"/>
  <c r="BB39" i="5"/>
  <c r="CR46" i="5"/>
  <c r="V60" i="5"/>
  <c r="AY37" i="5"/>
  <c r="CK39" i="5"/>
  <c r="CL46" i="5"/>
  <c r="BI32" i="5"/>
  <c r="AS39" i="5"/>
  <c r="BZ52" i="5"/>
  <c r="G37" i="5"/>
  <c r="T27" i="5"/>
  <c r="AF20" i="5"/>
  <c r="BH69" i="5"/>
  <c r="BZ32" i="5"/>
  <c r="U24" i="5"/>
  <c r="AH77" i="5"/>
  <c r="BB33" i="5"/>
  <c r="BO24" i="5"/>
  <c r="T18" i="5"/>
  <c r="BQ53" i="5"/>
  <c r="D32" i="5"/>
  <c r="BQ23" i="5"/>
  <c r="W17" i="5"/>
  <c r="G47" i="5"/>
  <c r="V29" i="5"/>
  <c r="BT22" i="5"/>
  <c r="Z16" i="5"/>
  <c r="BV46" i="5"/>
  <c r="AB67" i="5"/>
  <c r="BN65" i="5"/>
  <c r="CA76" i="5"/>
  <c r="N71" i="5"/>
  <c r="BI65" i="5"/>
  <c r="BN67" i="5"/>
  <c r="X72" i="5"/>
  <c r="CI64" i="5"/>
  <c r="CL69" i="5"/>
  <c r="L70" i="5"/>
  <c r="AX80" i="5"/>
  <c r="BY59" i="5"/>
  <c r="BS71" i="5"/>
  <c r="BS49" i="5"/>
  <c r="CB56" i="5"/>
  <c r="CQ62" i="5"/>
  <c r="R66" i="5"/>
  <c r="BR46" i="5"/>
  <c r="CF55" i="5"/>
  <c r="AM63" i="5"/>
  <c r="G48" i="5"/>
  <c r="E59" i="5"/>
  <c r="BC71" i="5"/>
  <c r="Q52" i="5"/>
  <c r="CA62" i="5"/>
  <c r="BH78" i="5"/>
  <c r="BO81" i="5"/>
  <c r="CJ56" i="5"/>
  <c r="D79" i="5"/>
  <c r="U56" i="5"/>
  <c r="BV82" i="5"/>
  <c r="AG44" i="5"/>
  <c r="BG31" i="5"/>
  <c r="AD64" i="5"/>
  <c r="CI74" i="5"/>
  <c r="BJ65" i="5"/>
  <c r="E61" i="5"/>
  <c r="X64" i="5"/>
  <c r="CD62" i="5"/>
  <c r="Q59" i="5"/>
  <c r="BZ65" i="5"/>
  <c r="CP68" i="5"/>
  <c r="BU74" i="5"/>
  <c r="AW57" i="5"/>
  <c r="AQ69" i="5"/>
  <c r="AE43" i="5"/>
  <c r="CD53" i="5"/>
  <c r="BS60" i="5"/>
  <c r="CP62" i="5"/>
  <c r="CA79" i="5"/>
  <c r="AV54" i="5"/>
  <c r="CR60" i="5"/>
  <c r="AN82" i="5"/>
  <c r="Z57" i="5"/>
  <c r="AI68" i="5"/>
  <c r="CI46" i="5"/>
  <c r="AB61" i="5"/>
  <c r="CQ75" i="5"/>
  <c r="BD79" i="5"/>
  <c r="L82" i="5"/>
  <c r="AA77" i="5"/>
  <c r="CI73" i="5"/>
  <c r="O73" i="5"/>
  <c r="AF73" i="5"/>
  <c r="CS62" i="5"/>
  <c r="K51" i="5"/>
  <c r="AM69" i="5"/>
  <c r="AD51" i="5"/>
  <c r="K72" i="5"/>
  <c r="BC66" i="5"/>
  <c r="BW53" i="5"/>
  <c r="I50" i="5"/>
  <c r="CM61" i="5"/>
  <c r="BF69" i="5"/>
  <c r="K60" i="5"/>
  <c r="AS30" i="5"/>
  <c r="H40" i="5"/>
  <c r="AP54" i="5"/>
  <c r="CA31" i="5"/>
  <c r="AX43" i="5"/>
  <c r="AE55" i="5"/>
  <c r="BX31" i="5"/>
  <c r="BP48" i="5"/>
  <c r="T72" i="5"/>
  <c r="BR43" i="5"/>
  <c r="CS39" i="5"/>
  <c r="H68" i="5"/>
  <c r="BY78" i="5"/>
  <c r="CK69" i="5"/>
  <c r="K55" i="5"/>
  <c r="CA35" i="5"/>
  <c r="CB52" i="5"/>
  <c r="BZ35" i="5"/>
  <c r="CH47" i="5"/>
  <c r="BM72" i="5"/>
  <c r="AT36" i="5"/>
  <c r="S53" i="5"/>
  <c r="AH43" i="5"/>
  <c r="D42" i="5"/>
  <c r="CI37" i="5"/>
  <c r="CL35" i="5"/>
  <c r="AD36" i="5"/>
  <c r="BO36" i="5"/>
  <c r="BN24" i="5"/>
  <c r="CA53" i="5"/>
  <c r="F28" i="5"/>
  <c r="AT51" i="5"/>
  <c r="BC27" i="5"/>
  <c r="AY16" i="5"/>
  <c r="AE30" i="5"/>
  <c r="BB21" i="5"/>
  <c r="CL40" i="5"/>
  <c r="BE26" i="5"/>
  <c r="K14" i="5"/>
  <c r="CN34" i="5"/>
  <c r="AU22" i="5"/>
  <c r="Q13" i="5"/>
  <c r="AU33" i="5"/>
  <c r="CN22" i="5"/>
  <c r="BS46" i="5"/>
  <c r="AW27" i="5"/>
  <c r="BU81" i="5"/>
  <c r="BH29" i="5"/>
  <c r="BD18" i="5"/>
  <c r="AO45" i="5"/>
  <c r="CS25" i="5"/>
  <c r="M17" i="5"/>
  <c r="BU72" i="5"/>
  <c r="BY30" i="5"/>
  <c r="CN20" i="5"/>
  <c r="CL41" i="5"/>
  <c r="CJ27" i="5"/>
  <c r="CB17" i="5"/>
  <c r="BR37" i="5"/>
  <c r="AR26" i="5"/>
  <c r="CD16" i="5"/>
  <c r="K41" i="5"/>
  <c r="BC54" i="5"/>
  <c r="F29" i="5"/>
  <c r="CP34" i="5"/>
  <c r="AG20" i="5"/>
  <c r="BT7" i="5"/>
  <c r="V51" i="5"/>
  <c r="Y58" i="5"/>
  <c r="U16" i="5"/>
  <c r="BN81" i="4"/>
  <c r="N73" i="4"/>
  <c r="BV24" i="5"/>
  <c r="J11" i="5"/>
  <c r="Q77" i="4"/>
  <c r="BR39" i="5"/>
  <c r="BE16" i="5"/>
  <c r="BL81" i="4"/>
  <c r="BO37" i="5"/>
  <c r="AT14" i="5"/>
  <c r="BR21" i="5"/>
  <c r="J8" i="5"/>
  <c r="BX75" i="4"/>
  <c r="V25" i="5"/>
  <c r="BD11" i="5"/>
  <c r="BD78" i="4"/>
  <c r="I30" i="5"/>
  <c r="CP13" i="5"/>
  <c r="AK82" i="4"/>
  <c r="G74" i="4"/>
  <c r="CF32" i="5"/>
  <c r="BH13" i="5"/>
  <c r="BE81" i="4"/>
  <c r="AB74" i="4"/>
  <c r="CS24" i="5"/>
  <c r="AA7" i="5"/>
  <c r="AC71" i="4"/>
  <c r="AX17" i="5"/>
  <c r="AT78" i="4"/>
  <c r="Z37" i="5"/>
  <c r="V10" i="5"/>
  <c r="AP73" i="4"/>
  <c r="CF27" i="5"/>
  <c r="AI82" i="4"/>
  <c r="CF70" i="4"/>
  <c r="AF63" i="4"/>
  <c r="N10" i="5"/>
  <c r="BS74" i="4"/>
  <c r="AZ65" i="4"/>
  <c r="CJ57" i="4"/>
  <c r="S12" i="5"/>
  <c r="BR74" i="4"/>
  <c r="AD66" i="4"/>
  <c r="CI57" i="4"/>
  <c r="L13" i="5"/>
  <c r="AV77" i="4"/>
  <c r="E13" i="5"/>
  <c r="M77" i="4"/>
  <c r="BD13" i="5"/>
  <c r="CB77" i="4"/>
  <c r="AX67" i="4"/>
  <c r="AR28" i="5"/>
  <c r="BW7" i="5"/>
  <c r="AN71" i="4"/>
  <c r="CK63" i="4"/>
  <c r="D17" i="5"/>
  <c r="AN81" i="4"/>
  <c r="F72" i="4"/>
  <c r="AI27" i="5"/>
  <c r="CA8" i="5"/>
  <c r="BL74" i="4"/>
  <c r="Y67" i="4"/>
  <c r="AO32" i="5"/>
  <c r="S11" i="5"/>
  <c r="AO77" i="4"/>
  <c r="AU68" i="4"/>
  <c r="CF61" i="4"/>
  <c r="BP30" i="5"/>
  <c r="BS10" i="5"/>
  <c r="CL76" i="4"/>
  <c r="I25" i="5"/>
  <c r="CU7" i="5"/>
  <c r="CC73" i="4"/>
  <c r="BL66" i="4"/>
  <c r="BU52" i="5"/>
  <c r="AB70" i="4"/>
  <c r="AV60" i="4"/>
  <c r="BM53" i="4"/>
  <c r="CB46" i="4"/>
  <c r="CL74" i="4"/>
  <c r="BY73" i="4"/>
  <c r="CL72" i="4"/>
  <c r="BE61" i="4"/>
  <c r="BJ54" i="4"/>
  <c r="BY47" i="4"/>
  <c r="AA41" i="4"/>
  <c r="S72" i="4"/>
  <c r="AE61" i="4"/>
  <c r="AM54" i="4"/>
  <c r="BC48" i="4"/>
  <c r="BS42" i="4"/>
  <c r="CE80" i="4"/>
  <c r="BK64" i="4"/>
  <c r="AS57" i="4"/>
  <c r="AG51" i="4"/>
  <c r="AW45" i="4"/>
  <c r="CK75" i="4"/>
  <c r="S63" i="4"/>
  <c r="AK56" i="4"/>
  <c r="BA50" i="4"/>
  <c r="BQ44" i="4"/>
  <c r="AV73" i="4"/>
  <c r="AU62" i="4"/>
  <c r="CA55" i="4"/>
  <c r="AD50" i="4"/>
  <c r="BP44" i="4"/>
  <c r="BP75" i="4"/>
  <c r="AZ63" i="4"/>
  <c r="CA56" i="4"/>
  <c r="AD51" i="4"/>
  <c r="BP45" i="4"/>
  <c r="T78" i="4"/>
  <c r="AA64" i="4"/>
  <c r="AM57" i="4"/>
  <c r="BU51" i="4"/>
  <c r="X46" i="4"/>
  <c r="CG76" i="4"/>
  <c r="CB63" i="4"/>
  <c r="L57" i="4"/>
  <c r="AX51" i="4"/>
  <c r="CJ45" i="4"/>
  <c r="BE75" i="4"/>
  <c r="AU63" i="4"/>
  <c r="BX56" i="4"/>
  <c r="AA51" i="4"/>
  <c r="BM45" i="4"/>
  <c r="CT27" i="5"/>
  <c r="L61" i="4"/>
  <c r="AH50" i="4"/>
  <c r="BU41" i="4"/>
  <c r="AA20" i="5"/>
  <c r="AX60" i="4"/>
  <c r="CB49" i="4"/>
  <c r="AS41" i="4"/>
  <c r="AJ13" i="5"/>
  <c r="CH59" i="4"/>
  <c r="AK49" i="4"/>
  <c r="S41" i="4"/>
  <c r="R10" i="5"/>
  <c r="AI59" i="4"/>
  <c r="CB48" i="4"/>
  <c r="BZ40" i="4"/>
  <c r="Z35" i="4"/>
  <c r="BL29" i="4"/>
  <c r="BX71" i="4"/>
  <c r="BO56" i="4"/>
  <c r="AY46" i="4"/>
  <c r="AY39" i="4"/>
  <c r="CK33" i="4"/>
  <c r="AA65" i="4"/>
  <c r="AO53" i="4"/>
  <c r="BO43" i="4"/>
  <c r="BP37" i="4"/>
  <c r="S32" i="4"/>
  <c r="BE26" i="4"/>
  <c r="BD62" i="4"/>
  <c r="AU51" i="4"/>
  <c r="AZ42" i="4"/>
  <c r="BN36" i="4"/>
  <c r="Q31" i="4"/>
  <c r="M63" i="4"/>
  <c r="CJ51" i="4"/>
  <c r="BX42" i="4"/>
  <c r="CI36" i="4"/>
  <c r="AL31" i="4"/>
  <c r="BU63" i="4"/>
  <c r="AN52" i="4"/>
  <c r="CI31" i="5"/>
  <c r="AG61" i="4"/>
  <c r="AT50" i="4"/>
  <c r="BM8" i="5"/>
  <c r="L59" i="4"/>
  <c r="Z70" i="5"/>
  <c r="BY76" i="5"/>
  <c r="CN72" i="5"/>
  <c r="CK72" i="5"/>
  <c r="R72" i="5"/>
  <c r="CM60" i="5"/>
  <c r="AO50" i="5"/>
  <c r="CM68" i="5"/>
  <c r="H51" i="5"/>
  <c r="BK71" i="5"/>
  <c r="CQ60" i="5"/>
  <c r="AE53" i="5"/>
  <c r="CF82" i="5"/>
  <c r="T61" i="5"/>
  <c r="CK58" i="5"/>
  <c r="BN58" i="5"/>
  <c r="CS29" i="5"/>
  <c r="P39" i="5"/>
  <c r="CP53" i="5"/>
  <c r="BE31" i="5"/>
  <c r="AP81" i="5"/>
  <c r="CE54" i="5"/>
  <c r="BB31" i="5"/>
  <c r="AL48" i="5"/>
  <c r="I70" i="5"/>
  <c r="AS43" i="5"/>
  <c r="BW39" i="5"/>
  <c r="V61" i="5"/>
  <c r="BD77" i="5"/>
  <c r="CK68" i="5"/>
  <c r="BK54" i="5"/>
  <c r="AI35" i="5"/>
  <c r="AQ52" i="5"/>
  <c r="BD35" i="5"/>
  <c r="Y47" i="5"/>
  <c r="BX61" i="5"/>
  <c r="BE79" i="5"/>
  <c r="CQ51" i="5"/>
  <c r="CI42" i="5"/>
  <c r="BH41" i="5"/>
  <c r="AV37" i="5"/>
  <c r="P35" i="5"/>
  <c r="CK35" i="5"/>
  <c r="AC36" i="5"/>
  <c r="AR24" i="5"/>
  <c r="BA51" i="5"/>
  <c r="CA27" i="5"/>
  <c r="BE49" i="5"/>
  <c r="I27" i="5"/>
  <c r="AB16" i="5"/>
  <c r="BQ29" i="5"/>
  <c r="AE21" i="5"/>
  <c r="AO39" i="5"/>
  <c r="AH26" i="5"/>
  <c r="BK13" i="5"/>
  <c r="AH32" i="5"/>
  <c r="X22" i="5"/>
  <c r="AU12" i="5"/>
  <c r="I33" i="5"/>
  <c r="BQ22" i="5"/>
  <c r="BS45" i="5"/>
  <c r="Z27" i="5"/>
  <c r="BF73" i="5"/>
  <c r="AK29" i="5"/>
  <c r="AG18" i="5"/>
  <c r="AU44" i="5"/>
  <c r="BV25" i="5"/>
  <c r="CG16" i="5"/>
  <c r="AX65" i="5"/>
  <c r="N30" i="5"/>
  <c r="BQ20" i="5"/>
  <c r="AB41" i="5"/>
  <c r="BM27" i="5"/>
  <c r="BE17" i="5"/>
  <c r="CT36" i="5"/>
  <c r="U26" i="5"/>
  <c r="M16" i="5"/>
  <c r="AX40" i="5"/>
  <c r="CS51" i="5"/>
  <c r="AF28" i="5"/>
  <c r="BF33" i="5"/>
  <c r="BY19" i="5"/>
  <c r="AX7" i="5"/>
  <c r="AD47" i="5"/>
  <c r="CQ39" i="5"/>
  <c r="BW15" i="5"/>
  <c r="V81" i="4"/>
  <c r="CA72" i="4"/>
  <c r="W24" i="5"/>
  <c r="CD10" i="5"/>
  <c r="CD76" i="4"/>
  <c r="CC37" i="5"/>
  <c r="R16" i="5"/>
  <c r="CG80" i="4"/>
  <c r="F36" i="5"/>
  <c r="G14" i="5"/>
  <c r="AW18" i="5"/>
  <c r="CF7" i="5"/>
  <c r="BB75" i="4"/>
  <c r="BG24" i="5"/>
  <c r="AC11" i="5"/>
  <c r="AH78" i="4"/>
  <c r="AL29" i="5"/>
  <c r="BJ13" i="5"/>
  <c r="O82" i="4"/>
  <c r="BT73" i="4"/>
  <c r="G30" i="5"/>
  <c r="BM12" i="5"/>
  <c r="AI81" i="4"/>
  <c r="F74" i="4"/>
  <c r="CQ23" i="5"/>
  <c r="BY82" i="4"/>
  <c r="BJ70" i="4"/>
  <c r="BS16" i="5"/>
  <c r="H78" i="4"/>
  <c r="BZ33" i="5"/>
  <c r="CE9" i="5"/>
  <c r="O73" i="4"/>
  <c r="CA26" i="5"/>
  <c r="BB81" i="4"/>
  <c r="BF70" i="4"/>
  <c r="BD64" i="5"/>
  <c r="BQ9" i="5"/>
  <c r="AP74" i="4"/>
  <c r="H65" i="4"/>
  <c r="V57" i="4"/>
  <c r="M10" i="5"/>
  <c r="AN74" i="4"/>
  <c r="H66" i="4"/>
  <c r="BM57" i="4"/>
  <c r="BF12" i="5"/>
  <c r="CG75" i="4"/>
  <c r="BE12" i="5"/>
  <c r="BN76" i="4"/>
  <c r="D13" i="5"/>
  <c r="AT77" i="4"/>
  <c r="F67" i="4"/>
  <c r="AL27" i="5"/>
  <c r="Y82" i="4"/>
  <c r="N71" i="4"/>
  <c r="BO63" i="4"/>
  <c r="AC16" i="5"/>
  <c r="F81" i="4"/>
  <c r="BM71" i="4"/>
  <c r="AJ24" i="5"/>
  <c r="K8" i="5"/>
  <c r="AF74" i="4"/>
  <c r="CL66" i="4"/>
  <c r="BQ30" i="5"/>
  <c r="BT10" i="5"/>
  <c r="D77" i="4"/>
  <c r="Y68" i="4"/>
  <c r="BJ61" i="4"/>
  <c r="AA29" i="5"/>
  <c r="AK10" i="5"/>
  <c r="BD76" i="4"/>
  <c r="Z24" i="5"/>
  <c r="BM7" i="5"/>
  <c r="AU73" i="4"/>
  <c r="CC65" i="5"/>
  <c r="D34" i="5"/>
  <c r="BG69" i="4"/>
  <c r="U60" i="4"/>
  <c r="CH52" i="4"/>
  <c r="AJ46" i="4"/>
  <c r="BZ73" i="4"/>
  <c r="H73" i="4"/>
  <c r="W72" i="4"/>
  <c r="AF61" i="4"/>
  <c r="AN54" i="4"/>
  <c r="BC47" i="4"/>
  <c r="E41" i="4"/>
  <c r="AT71" i="4"/>
  <c r="F61" i="4"/>
  <c r="Q54" i="4"/>
  <c r="AG48" i="4"/>
  <c r="AW42" i="4"/>
  <c r="BN79" i="4"/>
  <c r="AH64" i="4"/>
  <c r="CD56" i="4"/>
  <c r="K51" i="4"/>
  <c r="AA45" i="4"/>
  <c r="BH74" i="4"/>
  <c r="BZ62" i="4"/>
  <c r="O56" i="4"/>
  <c r="AE50" i="4"/>
  <c r="AU44" i="4"/>
  <c r="BQ72" i="4"/>
  <c r="O62" i="4"/>
  <c r="BE55" i="4"/>
  <c r="H50" i="4"/>
  <c r="AT44" i="4"/>
  <c r="BC74" i="4"/>
  <c r="Q63" i="4"/>
  <c r="BE56" i="4"/>
  <c r="H51" i="4"/>
  <c r="AT45" i="4"/>
  <c r="CH76" i="4"/>
  <c r="CC63" i="4"/>
  <c r="M57" i="4"/>
  <c r="AY51" i="4"/>
  <c r="CK45" i="4"/>
  <c r="BJ75" i="4"/>
  <c r="AV63" i="4"/>
  <c r="BY56" i="4"/>
  <c r="AB51" i="4"/>
  <c r="BN45" i="4"/>
  <c r="AR74" i="4"/>
  <c r="N63" i="4"/>
  <c r="BB56" i="4"/>
  <c r="E51" i="4"/>
  <c r="AQ45" i="4"/>
  <c r="AB20" i="5"/>
  <c r="AY60" i="4"/>
  <c r="CC49" i="4"/>
  <c r="AT41" i="4"/>
  <c r="CN13" i="5"/>
  <c r="CI59" i="4"/>
  <c r="AL49" i="4"/>
  <c r="T41" i="4"/>
  <c r="AJ10" i="5"/>
  <c r="AK59" i="4"/>
  <c r="CE48" i="4"/>
  <c r="CB40" i="4"/>
  <c r="CG82" i="4"/>
  <c r="BV58" i="4"/>
  <c r="AM48" i="4"/>
  <c r="BA40" i="4"/>
  <c r="D35" i="4"/>
  <c r="AP29" i="4"/>
  <c r="AO70" i="4"/>
  <c r="Z56" i="4"/>
  <c r="K46" i="4"/>
  <c r="AC39" i="4"/>
  <c r="BO33" i="4"/>
  <c r="BA64" i="4"/>
  <c r="CI52" i="4"/>
  <c r="AP43" i="4"/>
  <c r="AT37" i="4"/>
  <c r="CF31" i="4"/>
  <c r="AI26" i="4"/>
  <c r="CH61" i="4"/>
  <c r="L51" i="4"/>
  <c r="Y42" i="4"/>
  <c r="AR36" i="4"/>
  <c r="CD30" i="4"/>
  <c r="BA62" i="4"/>
  <c r="AT51" i="4"/>
  <c r="AY42" i="4"/>
  <c r="BM36" i="4"/>
  <c r="P31" i="4"/>
  <c r="K63" i="4"/>
  <c r="CH51" i="4"/>
  <c r="Z23" i="5"/>
  <c r="BT60" i="4"/>
  <c r="CB66" i="5"/>
  <c r="AI75" i="5"/>
  <c r="BR72" i="5"/>
  <c r="Q70" i="5"/>
  <c r="BD70" i="5"/>
  <c r="BQ60" i="5"/>
  <c r="S50" i="5"/>
  <c r="AI64" i="5"/>
  <c r="CD50" i="5"/>
  <c r="BS70" i="5"/>
  <c r="CQ59" i="5"/>
  <c r="I53" i="5"/>
  <c r="AF82" i="5"/>
  <c r="CF59" i="5"/>
  <c r="AF58" i="5"/>
  <c r="CG55" i="5"/>
  <c r="BW29" i="5"/>
  <c r="BB37" i="5"/>
  <c r="AA52" i="5"/>
  <c r="AI31" i="5"/>
  <c r="Y66" i="5"/>
  <c r="AM54" i="5"/>
  <c r="AF31" i="5"/>
  <c r="H48" i="5"/>
  <c r="M69" i="5"/>
  <c r="CP65" i="5"/>
  <c r="BI38" i="5"/>
  <c r="AO53" i="5"/>
  <c r="AA75" i="5"/>
  <c r="CF66" i="5"/>
  <c r="BS53" i="5"/>
  <c r="AQ34" i="5"/>
  <c r="P51" i="5"/>
  <c r="AH35" i="5"/>
  <c r="AP45" i="5"/>
  <c r="CI58" i="5"/>
  <c r="CD75" i="5"/>
  <c r="BV50" i="5"/>
  <c r="AU42" i="5"/>
  <c r="AJ40" i="5"/>
  <c r="M37" i="5"/>
  <c r="BZ82" i="5"/>
  <c r="BA35" i="5"/>
  <c r="CH35" i="5"/>
  <c r="V24" i="5"/>
  <c r="BF49" i="5"/>
  <c r="J27" i="5"/>
  <c r="AU48" i="5"/>
  <c r="AQ24" i="5"/>
  <c r="E16" i="5"/>
  <c r="AT29" i="5"/>
  <c r="H21" i="5"/>
  <c r="CA38" i="5"/>
  <c r="BL24" i="5"/>
  <c r="AO13" i="5"/>
  <c r="AA30" i="5"/>
  <c r="E21" i="5"/>
  <c r="CU11" i="5"/>
  <c r="BQ32" i="5"/>
  <c r="CR21" i="5"/>
  <c r="BQ44" i="5"/>
  <c r="CU26" i="5"/>
  <c r="BQ65" i="5"/>
  <c r="N29" i="5"/>
  <c r="J18" i="5"/>
  <c r="BF40" i="5"/>
  <c r="BC24" i="5"/>
  <c r="BJ16" i="5"/>
  <c r="AT59" i="5"/>
  <c r="P28" i="5"/>
  <c r="AT20" i="5"/>
  <c r="BC40" i="5"/>
  <c r="CM26" i="5"/>
  <c r="AG17" i="5"/>
  <c r="AU36" i="5"/>
  <c r="CP25" i="5"/>
  <c r="CH15" i="5"/>
  <c r="BT39" i="5"/>
  <c r="CS49" i="5"/>
  <c r="CD27" i="5"/>
  <c r="CD81" i="5"/>
  <c r="Y17" i="5"/>
  <c r="AB7" i="5"/>
  <c r="S44" i="5"/>
  <c r="W36" i="5"/>
  <c r="AI15" i="5"/>
  <c r="AQ80" i="4"/>
  <c r="BE72" i="4"/>
  <c r="BI23" i="5"/>
  <c r="AG9" i="5"/>
  <c r="BH76" i="4"/>
  <c r="G36" i="5"/>
  <c r="BR15" i="5"/>
  <c r="BK80" i="4"/>
  <c r="U31" i="5"/>
  <c r="BR13" i="5"/>
  <c r="AW17" i="5"/>
  <c r="BJ7" i="5"/>
  <c r="J75" i="4"/>
  <c r="D24" i="5"/>
  <c r="AA10" i="5"/>
  <c r="BC77" i="4"/>
  <c r="K28" i="5"/>
  <c r="AD13" i="5"/>
  <c r="CB81" i="4"/>
  <c r="AX73" i="4"/>
  <c r="AE29" i="5"/>
  <c r="AL12" i="5"/>
  <c r="M81" i="4"/>
  <c r="E73" i="4"/>
  <c r="I23" i="5"/>
  <c r="AT82" i="4"/>
  <c r="BS69" i="4"/>
  <c r="O15" i="5"/>
  <c r="AA77" i="4"/>
  <c r="BR31" i="5"/>
  <c r="AQ9" i="5"/>
  <c r="BV72" i="4"/>
  <c r="CE25" i="5"/>
  <c r="W81" i="4"/>
  <c r="AD70" i="4"/>
  <c r="CB32" i="5"/>
  <c r="AI9" i="5"/>
  <c r="J74" i="4"/>
  <c r="BU64" i="4"/>
  <c r="BS63" i="5"/>
  <c r="AE9" i="5"/>
  <c r="E74" i="4"/>
  <c r="BU65" i="4"/>
  <c r="AQ57" i="4"/>
  <c r="Q12" i="5"/>
  <c r="AM74" i="4"/>
  <c r="BS11" i="5"/>
  <c r="N75" i="4"/>
  <c r="BD12" i="5"/>
  <c r="H77" i="4"/>
  <c r="BS66" i="4"/>
  <c r="AP26" i="5"/>
  <c r="BW81" i="4"/>
  <c r="BU70" i="4"/>
  <c r="AS63" i="4"/>
  <c r="AU15" i="5"/>
  <c r="BC80" i="4"/>
  <c r="AM71" i="4"/>
  <c r="AE23" i="5"/>
  <c r="BU7" i="5"/>
  <c r="CH73" i="4"/>
  <c r="BP66" i="4"/>
  <c r="AB29" i="5"/>
  <c r="AL10" i="5"/>
  <c r="BT75" i="4"/>
  <c r="BP67" i="4"/>
  <c r="AN61" i="4"/>
  <c r="U28" i="5"/>
  <c r="CN9" i="5"/>
  <c r="V76" i="4"/>
  <c r="U23" i="5"/>
  <c r="AE7" i="5"/>
  <c r="T73" i="4"/>
  <c r="AB34" i="5"/>
  <c r="O29" i="5"/>
  <c r="E69" i="4"/>
  <c r="CE59" i="4"/>
  <c r="BL52" i="4"/>
  <c r="N46" i="4"/>
  <c r="I73" i="4"/>
  <c r="X72" i="4"/>
  <c r="AW71" i="4"/>
  <c r="G61" i="4"/>
  <c r="BI53" i="4"/>
  <c r="K47" i="4"/>
  <c r="BR40" i="4"/>
  <c r="BW70" i="4"/>
  <c r="BN60" i="4"/>
  <c r="CD53" i="4"/>
  <c r="K48" i="4"/>
  <c r="AA42" i="4"/>
  <c r="AQ78" i="4"/>
  <c r="BD63" i="4"/>
  <c r="BH56" i="4"/>
  <c r="BX50" i="4"/>
  <c r="E45" i="4"/>
  <c r="BI73" i="4"/>
  <c r="AX62" i="4"/>
  <c r="CB55" i="4"/>
  <c r="I50" i="4"/>
  <c r="Y44" i="4"/>
  <c r="I72" i="4"/>
  <c r="BX61" i="4"/>
  <c r="AI55" i="4"/>
  <c r="BU49" i="4"/>
  <c r="X44" i="4"/>
  <c r="AT73" i="4"/>
  <c r="BX62" i="4"/>
  <c r="AI56" i="4"/>
  <c r="BU50" i="4"/>
  <c r="X45" i="4"/>
  <c r="BO75" i="4"/>
  <c r="AY63" i="4"/>
  <c r="BZ56" i="4"/>
  <c r="AC51" i="4"/>
  <c r="BO45" i="4"/>
  <c r="AS74" i="4"/>
  <c r="O63" i="4"/>
  <c r="BC56" i="4"/>
  <c r="F51" i="4"/>
  <c r="AR45" i="4"/>
  <c r="AM73" i="4"/>
  <c r="BU62" i="4"/>
  <c r="AF56" i="4"/>
  <c r="BR50" i="4"/>
  <c r="U45" i="4"/>
  <c r="AC14" i="5"/>
  <c r="CJ59" i="4"/>
  <c r="AN49" i="4"/>
  <c r="U41" i="4"/>
  <c r="BA10" i="5"/>
  <c r="AM59" i="4"/>
  <c r="CF48" i="4"/>
  <c r="CC40" i="4"/>
  <c r="AZ7" i="5"/>
  <c r="BX58" i="4"/>
  <c r="AO48" i="4"/>
  <c r="BC40" i="4"/>
  <c r="AF80" i="4"/>
  <c r="Z58" i="4"/>
  <c r="CF47" i="4"/>
  <c r="AE40" i="4"/>
  <c r="BQ34" i="4"/>
  <c r="T29" i="4"/>
  <c r="AN69" i="4"/>
  <c r="BS55" i="4"/>
  <c r="BD45" i="4"/>
  <c r="G39" i="4"/>
  <c r="AS33" i="4"/>
  <c r="BZ63" i="4"/>
  <c r="AS52" i="4"/>
  <c r="P43" i="4"/>
  <c r="X37" i="4"/>
  <c r="BJ31" i="4"/>
  <c r="CJ65" i="5"/>
  <c r="BN73" i="5"/>
  <c r="BF68" i="5"/>
  <c r="AO67" i="5"/>
  <c r="AH70" i="5"/>
  <c r="CU59" i="5"/>
  <c r="CO49" i="5"/>
  <c r="AQ63" i="5"/>
  <c r="BH50" i="5"/>
  <c r="AE64" i="5"/>
  <c r="BN59" i="5"/>
  <c r="BI52" i="5"/>
  <c r="BO79" i="5"/>
  <c r="Q57" i="5"/>
  <c r="CU57" i="5"/>
  <c r="BY48" i="5"/>
  <c r="BP82" i="5"/>
  <c r="BR35" i="5"/>
  <c r="CQ50" i="5"/>
  <c r="BT75" i="5"/>
  <c r="AB62" i="5"/>
  <c r="AI49" i="5"/>
  <c r="J31" i="5"/>
  <c r="AY44" i="5"/>
  <c r="M68" i="5"/>
  <c r="E63" i="5"/>
  <c r="AM38" i="5"/>
  <c r="CP52" i="5"/>
  <c r="U74" i="5"/>
  <c r="CG65" i="5"/>
  <c r="AA53" i="5"/>
  <c r="U34" i="5"/>
  <c r="BA49" i="5"/>
  <c r="L35" i="5"/>
  <c r="Q45" i="5"/>
  <c r="CF56" i="5"/>
  <c r="BQ67" i="5"/>
  <c r="CF49" i="5"/>
  <c r="E42" i="5"/>
  <c r="AX39" i="5"/>
  <c r="BT36" i="5"/>
  <c r="AL78" i="5"/>
  <c r="O35" i="5"/>
  <c r="AY35" i="5"/>
  <c r="CR23" i="5"/>
  <c r="AV48" i="5"/>
  <c r="BH26" i="5"/>
  <c r="X47" i="5"/>
  <c r="T24" i="5"/>
  <c r="BZ15" i="5"/>
  <c r="W29" i="5"/>
  <c r="CC20" i="5"/>
  <c r="L38" i="5"/>
  <c r="CM23" i="5"/>
  <c r="S13" i="5"/>
  <c r="CN29" i="5"/>
  <c r="BC20" i="5"/>
  <c r="BS9" i="5"/>
  <c r="AG32" i="5"/>
  <c r="AX21" i="5"/>
  <c r="BK43" i="5"/>
  <c r="AD26" i="5"/>
  <c r="AX59" i="5"/>
  <c r="CI28" i="5"/>
  <c r="CE17" i="5"/>
  <c r="W39" i="5"/>
  <c r="I24" i="5"/>
  <c r="AM16" i="5"/>
  <c r="I55" i="5"/>
  <c r="CK27" i="5"/>
  <c r="W20" i="5"/>
  <c r="BX39" i="5"/>
  <c r="Z25" i="5"/>
  <c r="J17" i="5"/>
  <c r="CB35" i="5"/>
  <c r="BS25" i="5"/>
  <c r="BK15" i="5"/>
  <c r="CR38" i="5"/>
  <c r="N44" i="5"/>
  <c r="M27" i="5"/>
  <c r="CC60" i="5"/>
  <c r="AD16" i="5"/>
  <c r="AW82" i="4"/>
  <c r="S42" i="5"/>
  <c r="BI34" i="5"/>
  <c r="CK14" i="5"/>
  <c r="U80" i="4"/>
  <c r="BD71" i="4"/>
  <c r="D23" i="5"/>
  <c r="BG8" i="5"/>
  <c r="AL76" i="4"/>
  <c r="BB34" i="5"/>
  <c r="AG15" i="5"/>
  <c r="AO80" i="4"/>
  <c r="AB30" i="5"/>
  <c r="AK13" i="5"/>
  <c r="CU16" i="5"/>
  <c r="AN7" i="5"/>
  <c r="BW74" i="4"/>
  <c r="AR23" i="5"/>
  <c r="Z9" i="5"/>
  <c r="AG77" i="4"/>
  <c r="AZ27" i="5"/>
  <c r="CR12" i="5"/>
  <c r="BF81" i="4"/>
  <c r="AB73" i="4"/>
  <c r="BN28" i="5"/>
  <c r="K12" i="5"/>
  <c r="BZ80" i="4"/>
  <c r="BR72" i="4"/>
  <c r="H22" i="5"/>
  <c r="I82" i="4"/>
  <c r="AU69" i="4"/>
  <c r="BC14" i="5"/>
  <c r="CB76" i="4"/>
  <c r="F30" i="5"/>
  <c r="F9" i="5"/>
  <c r="AT72" i="4"/>
  <c r="BY22" i="5"/>
  <c r="AM80" i="4"/>
  <c r="D70" i="4"/>
  <c r="AN31" i="5"/>
  <c r="CL8" i="5"/>
  <c r="BL73" i="4"/>
  <c r="AY64" i="4"/>
  <c r="E46" i="5"/>
  <c r="CK8" i="5"/>
  <c r="BK73" i="4"/>
  <c r="AY65" i="4"/>
  <c r="U57" i="4"/>
  <c r="BT11" i="5"/>
  <c r="D74" i="4"/>
  <c r="X11" i="5"/>
  <c r="BP74" i="4"/>
  <c r="J12" i="5"/>
  <c r="BL76" i="4"/>
  <c r="AW66" i="4"/>
  <c r="AL23" i="5"/>
  <c r="BH80" i="4"/>
  <c r="AS70" i="4"/>
  <c r="W63" i="4"/>
  <c r="BU14" i="5"/>
  <c r="X80" i="4"/>
  <c r="M71" i="4"/>
  <c r="AH22" i="5"/>
  <c r="AI7" i="5"/>
  <c r="BC73" i="4"/>
  <c r="AT66" i="4"/>
  <c r="AI28" i="5"/>
  <c r="CP9" i="5"/>
  <c r="AO75" i="4"/>
  <c r="AT67" i="4"/>
  <c r="R61" i="4"/>
  <c r="AC27" i="5"/>
  <c r="BC9" i="5"/>
  <c r="BS75" i="4"/>
  <c r="AL20" i="5"/>
  <c r="AX82" i="4"/>
  <c r="CC72" i="4"/>
  <c r="P29" i="5"/>
  <c r="CJ25" i="5"/>
  <c r="AT68" i="4"/>
  <c r="BE59" i="4"/>
  <c r="AP52" i="4"/>
  <c r="CA45" i="4"/>
  <c r="AB72" i="4"/>
  <c r="AX71" i="4"/>
  <c r="BZ70" i="4"/>
  <c r="BO60" i="4"/>
  <c r="AM53" i="4"/>
  <c r="AR65" i="5"/>
  <c r="AR70" i="5"/>
  <c r="CD65" i="5"/>
  <c r="BU63" i="5"/>
  <c r="CH69" i="5"/>
  <c r="BC59" i="5"/>
  <c r="AI48" i="5"/>
  <c r="BC62" i="5"/>
  <c r="D46" i="5"/>
  <c r="AW62" i="5"/>
  <c r="BS58" i="5"/>
  <c r="CM51" i="5"/>
  <c r="BE77" i="5"/>
  <c r="CD54" i="5"/>
  <c r="AQ57" i="5"/>
  <c r="CD47" i="5"/>
  <c r="BV75" i="5"/>
  <c r="Z35" i="5"/>
  <c r="E44" i="5"/>
  <c r="AG72" i="5"/>
  <c r="Z59" i="5"/>
  <c r="BQ48" i="5"/>
  <c r="CF30" i="5"/>
  <c r="CS42" i="5"/>
  <c r="P67" i="5"/>
  <c r="AU58" i="5"/>
  <c r="Q38" i="5"/>
  <c r="AZ52" i="5"/>
  <c r="E73" i="5"/>
  <c r="CG64" i="5"/>
  <c r="E52" i="5"/>
  <c r="BU33" i="5"/>
  <c r="BI47" i="5"/>
  <c r="T34" i="5"/>
  <c r="CI44" i="5"/>
  <c r="E55" i="5"/>
  <c r="AS64" i="5"/>
  <c r="BO47" i="5"/>
  <c r="X41" i="5"/>
  <c r="AO34" i="5"/>
  <c r="AF36" i="5"/>
  <c r="N60" i="5"/>
  <c r="BT34" i="5"/>
  <c r="BI33" i="5"/>
  <c r="AD23" i="5"/>
  <c r="L43" i="5"/>
  <c r="CP23" i="5"/>
  <c r="AG42" i="5"/>
  <c r="CO23" i="5"/>
  <c r="BG14" i="5"/>
  <c r="CR28" i="5"/>
  <c r="CJ18" i="5"/>
  <c r="AM37" i="5"/>
  <c r="AW22" i="5"/>
  <c r="CO12" i="5"/>
  <c r="BN29" i="5"/>
  <c r="AE20" i="5"/>
  <c r="AW9" i="5"/>
  <c r="CO31" i="5"/>
  <c r="K19" i="5"/>
  <c r="CM42" i="5"/>
  <c r="CA25" i="5"/>
  <c r="AT55" i="5"/>
  <c r="R28" i="5"/>
  <c r="BH17" i="5"/>
  <c r="AW38" i="5"/>
  <c r="CD23" i="5"/>
  <c r="P16" i="5"/>
  <c r="AX52" i="5"/>
  <c r="BN27" i="5"/>
  <c r="CR19" i="5"/>
  <c r="R39" i="5"/>
  <c r="BA24" i="5"/>
  <c r="CE16" i="5"/>
  <c r="AE35" i="5"/>
  <c r="CA23" i="5"/>
  <c r="AN15" i="5"/>
  <c r="AN38" i="5"/>
  <c r="AZ42" i="5"/>
  <c r="CH26" i="5"/>
  <c r="BD51" i="5"/>
  <c r="CD15" i="5"/>
  <c r="E82" i="4"/>
  <c r="O40" i="5"/>
  <c r="AN33" i="5"/>
  <c r="AY14" i="5"/>
  <c r="CH79" i="4"/>
  <c r="AH71" i="4"/>
  <c r="AQ22" i="5"/>
  <c r="CK7" i="5"/>
  <c r="P76" i="4"/>
  <c r="Y33" i="5"/>
  <c r="J14" i="5"/>
  <c r="S80" i="4"/>
  <c r="CC28" i="5"/>
  <c r="AT71" i="5"/>
  <c r="BI15" i="5"/>
  <c r="R7" i="5"/>
  <c r="BA74" i="4"/>
  <c r="CC22" i="5"/>
  <c r="CT8" i="5"/>
  <c r="K77" i="4"/>
  <c r="BV64" i="5"/>
  <c r="X67" i="5"/>
  <c r="BH65" i="5"/>
  <c r="AS61" i="5"/>
  <c r="AP69" i="5"/>
  <c r="AG59" i="5"/>
  <c r="AQ47" i="5"/>
  <c r="Q62" i="5"/>
  <c r="AO81" i="5"/>
  <c r="K62" i="5"/>
  <c r="CE57" i="5"/>
  <c r="BQ51" i="5"/>
  <c r="E77" i="5"/>
  <c r="P54" i="5"/>
  <c r="AQ56" i="5"/>
  <c r="V47" i="5"/>
  <c r="J60" i="5"/>
  <c r="D35" i="5"/>
  <c r="AY43" i="5"/>
  <c r="W69" i="5"/>
  <c r="BF58" i="5"/>
  <c r="AM48" i="5"/>
  <c r="BJ30" i="5"/>
  <c r="BA42" i="5"/>
  <c r="CU65" i="5"/>
  <c r="BX57" i="5"/>
  <c r="CM37" i="5"/>
  <c r="L52" i="5"/>
  <c r="CL71" i="5"/>
  <c r="O61" i="5"/>
  <c r="S51" i="5"/>
  <c r="AY33" i="5"/>
  <c r="AE47" i="5"/>
  <c r="CP33" i="5"/>
  <c r="BJ44" i="5"/>
  <c r="BM53" i="5"/>
  <c r="CJ60" i="5"/>
  <c r="AG46" i="5"/>
  <c r="CA40" i="5"/>
  <c r="BR74" i="5"/>
  <c r="CP35" i="5"/>
  <c r="BA55" i="5"/>
  <c r="AK34" i="5"/>
  <c r="CM32" i="5"/>
  <c r="CL21" i="5"/>
  <c r="CT40" i="5"/>
  <c r="BS23" i="5"/>
  <c r="CP40" i="5"/>
  <c r="BR23" i="5"/>
  <c r="AZ64" i="5"/>
  <c r="J66" i="5"/>
  <c r="BP64" i="5"/>
  <c r="I60" i="5"/>
  <c r="T69" i="5"/>
  <c r="K59" i="5"/>
  <c r="BW43" i="5"/>
  <c r="BZ61" i="5"/>
  <c r="AF80" i="5"/>
  <c r="BQ61" i="5"/>
  <c r="BB57" i="5"/>
  <c r="AU51" i="5"/>
  <c r="AU76" i="5"/>
  <c r="BP53" i="5"/>
  <c r="CQ55" i="5"/>
  <c r="M45" i="5"/>
  <c r="AR54" i="5"/>
  <c r="BZ34" i="5"/>
  <c r="AA43" i="5"/>
  <c r="Y68" i="5"/>
  <c r="AE57" i="5"/>
  <c r="AX46" i="5"/>
  <c r="BL76" i="5"/>
  <c r="AU40" i="5"/>
  <c r="E65" i="5"/>
  <c r="R57" i="5"/>
  <c r="BQ37" i="5"/>
  <c r="BN51" i="5"/>
  <c r="CN65" i="5"/>
  <c r="AR60" i="5"/>
  <c r="CT46" i="5"/>
  <c r="AC33" i="5"/>
  <c r="CS46" i="5"/>
  <c r="BT81" i="5"/>
  <c r="AJ44" i="5"/>
  <c r="BG61" i="5"/>
  <c r="Z58" i="5"/>
  <c r="N39" i="5"/>
  <c r="AK40" i="5"/>
  <c r="BB70" i="5"/>
  <c r="AM78" i="5"/>
  <c r="M54" i="5"/>
  <c r="AC78" i="5"/>
  <c r="BF32" i="5"/>
  <c r="J20" i="5"/>
  <c r="U40" i="5"/>
  <c r="AV23" i="5"/>
  <c r="T40" i="5"/>
  <c r="AU23" i="5"/>
  <c r="AQ13" i="5"/>
  <c r="AX28" i="5"/>
  <c r="CR16" i="5"/>
  <c r="O36" i="5"/>
  <c r="CU21" i="5"/>
  <c r="AW12" i="5"/>
  <c r="T29" i="5"/>
  <c r="CC19" i="5"/>
  <c r="E9" i="5"/>
  <c r="BM29" i="5"/>
  <c r="BI18" i="5"/>
  <c r="AT41" i="5"/>
  <c r="AO23" i="5"/>
  <c r="AP50" i="5"/>
  <c r="AV26" i="5"/>
  <c r="N17" i="5"/>
  <c r="AJ35" i="5"/>
  <c r="AJ23" i="5"/>
  <c r="BN15" i="5"/>
  <c r="AN45" i="5"/>
  <c r="S27" i="5"/>
  <c r="AX19" i="5"/>
  <c r="BU37" i="5"/>
  <c r="G24" i="5"/>
  <c r="AK16" i="5"/>
  <c r="R34" i="5"/>
  <c r="BG22" i="5"/>
  <c r="CQ13" i="5"/>
  <c r="CS36" i="5"/>
  <c r="BO39" i="5"/>
  <c r="U25" i="5"/>
  <c r="BK44" i="5"/>
  <c r="CS14" i="5"/>
  <c r="BP79" i="4"/>
  <c r="AP36" i="5"/>
  <c r="AM31" i="5"/>
  <c r="CM11" i="5"/>
  <c r="AP79" i="4"/>
  <c r="BC70" i="4"/>
  <c r="Y21" i="5"/>
  <c r="AS7" i="5"/>
  <c r="BG75" i="4"/>
  <c r="V31" i="5"/>
  <c r="AJ11" i="5"/>
  <c r="BJ79" i="4"/>
  <c r="BJ27" i="5"/>
  <c r="R43" i="5"/>
  <c r="CE14" i="5"/>
  <c r="BI82" i="4"/>
  <c r="I74" i="4"/>
  <c r="BQ21" i="5"/>
  <c r="I8" i="5"/>
  <c r="BB76" i="4"/>
  <c r="BX25" i="5"/>
  <c r="L12" i="5"/>
  <c r="BZ79" i="4"/>
  <c r="E72" i="4"/>
  <c r="BE24" i="5"/>
  <c r="AA11" i="5"/>
  <c r="L80" i="4"/>
  <c r="BQ71" i="4"/>
  <c r="AE19" i="5"/>
  <c r="AU78" i="4"/>
  <c r="AO68" i="4"/>
  <c r="BZ12" i="5"/>
  <c r="BM75" i="4"/>
  <c r="CG26" i="5"/>
  <c r="AO82" i="4"/>
  <c r="CH70" i="4"/>
  <c r="BC16" i="5"/>
  <c r="W79" i="4"/>
  <c r="R69" i="4"/>
  <c r="BN26" i="5"/>
  <c r="CB7" i="5"/>
  <c r="BU71" i="4"/>
  <c r="AB63" i="4"/>
  <c r="T31" i="5"/>
  <c r="CA7" i="5"/>
  <c r="BM72" i="4"/>
  <c r="BS63" i="4"/>
  <c r="BJ40" i="5"/>
  <c r="AX8" i="5"/>
  <c r="AN35" i="5"/>
  <c r="G10" i="5"/>
  <c r="X45" i="5"/>
  <c r="CF10" i="5"/>
  <c r="AI74" i="4"/>
  <c r="Z65" i="4"/>
  <c r="BQ19" i="5"/>
  <c r="AR79" i="4"/>
  <c r="BD69" i="4"/>
  <c r="V62" i="4"/>
  <c r="CL12" i="5"/>
  <c r="F79" i="4"/>
  <c r="BC69" i="4"/>
  <c r="BS18" i="5"/>
  <c r="T82" i="4"/>
  <c r="BG72" i="4"/>
  <c r="BO65" i="4"/>
  <c r="AD25" i="5"/>
  <c r="F8" i="5"/>
  <c r="CG73" i="4"/>
  <c r="BO66" i="4"/>
  <c r="AM60" i="4"/>
  <c r="AB24" i="5"/>
  <c r="AQ8" i="5"/>
  <c r="CE73" i="4"/>
  <c r="CA16" i="5"/>
  <c r="AE81" i="4"/>
  <c r="CH71" i="4"/>
  <c r="CM19" i="5"/>
  <c r="AB17" i="5"/>
  <c r="M67" i="4"/>
  <c r="Q58" i="4"/>
  <c r="AO51" i="4"/>
  <c r="CK49" i="5"/>
  <c r="V33" i="5"/>
  <c r="BG28" i="5"/>
  <c r="CG68" i="4"/>
  <c r="AB59" i="4"/>
  <c r="AL52" i="4"/>
  <c r="J46" i="4"/>
  <c r="H25" i="5"/>
  <c r="AL68" i="4"/>
  <c r="AZ59" i="4"/>
  <c r="BG52" i="4"/>
  <c r="BW46" i="4"/>
  <c r="D41" i="4"/>
  <c r="BY72" i="4"/>
  <c r="Q62" i="4"/>
  <c r="BG55" i="4"/>
  <c r="BW49" i="4"/>
  <c r="BL31" i="5"/>
  <c r="BK70" i="4"/>
  <c r="AA61" i="4"/>
  <c r="CA54" i="4"/>
  <c r="H49" i="4"/>
  <c r="BR24" i="5"/>
  <c r="AI69" i="4"/>
  <c r="BH60" i="4"/>
  <c r="AH54" i="4"/>
  <c r="BT48" i="4"/>
  <c r="BW27" i="5"/>
  <c r="BE70" i="4"/>
  <c r="AX61" i="4"/>
  <c r="AH55" i="4"/>
  <c r="BT49" i="4"/>
  <c r="CU40" i="5"/>
  <c r="CG71" i="4"/>
  <c r="M62" i="4"/>
  <c r="BY55" i="4"/>
  <c r="AB50" i="4"/>
  <c r="BE30" i="5"/>
  <c r="V71" i="4"/>
  <c r="BU61" i="4"/>
  <c r="BB55" i="4"/>
  <c r="E50" i="4"/>
  <c r="F27" i="5"/>
  <c r="AX70" i="4"/>
  <c r="AS61" i="4"/>
  <c r="AE55" i="4"/>
  <c r="BQ49" i="4"/>
  <c r="T44" i="4"/>
  <c r="BP77" i="4"/>
  <c r="CA57" i="4"/>
  <c r="BA47" i="4"/>
  <c r="M40" i="4"/>
  <c r="Y74" i="4"/>
  <c r="AD57" i="4"/>
  <c r="L47" i="4"/>
  <c r="BY39" i="4"/>
  <c r="AK72" i="4"/>
  <c r="BS56" i="4"/>
  <c r="BD46" i="4"/>
  <c r="BB39" i="4"/>
  <c r="AW70" i="4"/>
  <c r="AA56" i="4"/>
  <c r="L46" i="4"/>
  <c r="AD39" i="4"/>
  <c r="BP33" i="4"/>
  <c r="S28" i="4"/>
  <c r="F66" i="4"/>
  <c r="CH53" i="4"/>
  <c r="K44" i="4"/>
  <c r="F38" i="4"/>
  <c r="CM36" i="5"/>
  <c r="AM61" i="4"/>
  <c r="BH50" i="4"/>
  <c r="CJ41" i="4"/>
  <c r="W36" i="4"/>
  <c r="BI30" i="4"/>
  <c r="AJ9" i="5"/>
  <c r="AC59" i="4"/>
  <c r="BN48" i="4"/>
  <c r="BU40" i="4"/>
  <c r="U35" i="4"/>
  <c r="AJ12" i="5"/>
  <c r="BM59" i="4"/>
  <c r="T49" i="4"/>
  <c r="J41" i="4"/>
  <c r="AP35" i="4"/>
  <c r="CB16" i="5"/>
  <c r="Z60" i="4"/>
  <c r="BG49" i="4"/>
  <c r="CJ78" i="4"/>
  <c r="M58" i="4"/>
  <c r="CD63" i="5"/>
  <c r="R65" i="5"/>
  <c r="CT63" i="5"/>
  <c r="AV82" i="5"/>
  <c r="BT68" i="5"/>
  <c r="AT81" i="5"/>
  <c r="CS81" i="5"/>
  <c r="F60" i="5"/>
  <c r="AB79" i="5"/>
  <c r="AF60" i="5"/>
  <c r="BV56" i="5"/>
  <c r="U46" i="5"/>
  <c r="CM74" i="5"/>
  <c r="AT53" i="5"/>
  <c r="BU55" i="5"/>
  <c r="BF44" i="5"/>
  <c r="AZ53" i="5"/>
  <c r="BD34" i="5"/>
  <c r="E43" i="5"/>
  <c r="AC67" i="5"/>
  <c r="BQ56" i="5"/>
  <c r="CH45" i="5"/>
  <c r="AP75" i="5"/>
  <c r="Y40" i="5"/>
  <c r="I64" i="5"/>
  <c r="BK56" i="5"/>
  <c r="AU37" i="5"/>
  <c r="AC51" i="5"/>
  <c r="CO63" i="5"/>
  <c r="BR59" i="5"/>
  <c r="BP46" i="5"/>
  <c r="G33" i="5"/>
  <c r="BN46" i="5"/>
  <c r="BC80" i="5"/>
  <c r="K44" i="5"/>
  <c r="AX56" i="5"/>
  <c r="AL56" i="5"/>
  <c r="BS38" i="5"/>
  <c r="CO39" i="5"/>
  <c r="BQ66" i="5"/>
  <c r="CL73" i="5"/>
  <c r="CA52" i="5"/>
  <c r="AP66" i="5"/>
  <c r="Z32" i="5"/>
  <c r="CF19" i="5"/>
  <c r="BF39" i="5"/>
  <c r="Y23" i="5"/>
  <c r="BE39" i="5"/>
  <c r="X23" i="5"/>
  <c r="CQ12" i="5"/>
  <c r="AA28" i="5"/>
  <c r="BU16" i="5"/>
  <c r="BI35" i="5"/>
  <c r="BX21" i="5"/>
  <c r="AA12" i="5"/>
  <c r="CO28" i="5"/>
  <c r="BF19" i="5"/>
  <c r="CL75" i="5"/>
  <c r="AP29" i="5"/>
  <c r="AL18" i="5"/>
  <c r="BM40" i="5"/>
  <c r="CM22" i="5"/>
  <c r="P49" i="5"/>
  <c r="Y26" i="5"/>
  <c r="CI16" i="5"/>
  <c r="CT32" i="5"/>
  <c r="M23" i="5"/>
  <c r="AQ15" i="5"/>
  <c r="BP42" i="5"/>
  <c r="CN26" i="5"/>
  <c r="AA19" i="5"/>
  <c r="CC35" i="5"/>
  <c r="CB23" i="5"/>
  <c r="R15" i="5"/>
  <c r="BS33" i="5"/>
  <c r="AJ22" i="5"/>
  <c r="AY13" i="5"/>
  <c r="AQ36" i="5"/>
  <c r="U38" i="5"/>
  <c r="CP24" i="5"/>
  <c r="T42" i="5"/>
  <c r="BI14" i="5"/>
  <c r="AT79" i="4"/>
  <c r="CJ34" i="5"/>
  <c r="AL30" i="5"/>
  <c r="CE10" i="5"/>
  <c r="T79" i="4"/>
  <c r="AG70" i="4"/>
  <c r="BO19" i="5"/>
  <c r="W7" i="5"/>
  <c r="BF74" i="4"/>
  <c r="AH30" i="5"/>
  <c r="I11" i="5"/>
  <c r="AN79" i="4"/>
  <c r="K27" i="5"/>
  <c r="AC39" i="5"/>
  <c r="AO14" i="5"/>
  <c r="AM82" i="4"/>
  <c r="BV73" i="4"/>
  <c r="E20" i="5"/>
  <c r="CE7" i="5"/>
  <c r="AF76" i="4"/>
  <c r="T25" i="5"/>
  <c r="CD11" i="5"/>
  <c r="L79" i="4"/>
  <c r="AV71" i="4"/>
  <c r="AM23" i="5"/>
  <c r="CS10" i="5"/>
  <c r="BY79" i="4"/>
  <c r="BA72" i="5"/>
  <c r="BI80" i="5"/>
  <c r="BT58" i="5"/>
  <c r="AZ81" i="5"/>
  <c r="BR60" i="5"/>
  <c r="CB78" i="5"/>
  <c r="CE78" i="5"/>
  <c r="CA58" i="5"/>
  <c r="T71" i="5"/>
  <c r="CM54" i="5"/>
  <c r="AN52" i="5"/>
  <c r="AA81" i="5"/>
  <c r="BU68" i="5"/>
  <c r="BB52" i="5"/>
  <c r="G55" i="5"/>
  <c r="BB43" i="5"/>
  <c r="BR52" i="5"/>
  <c r="L34" i="5"/>
  <c r="BE42" i="5"/>
  <c r="AC62" i="5"/>
  <c r="BX55" i="5"/>
  <c r="AV43" i="5"/>
  <c r="U72" i="5"/>
  <c r="BY39" i="5"/>
  <c r="CC59" i="5"/>
  <c r="BR55" i="5"/>
  <c r="S35" i="5"/>
  <c r="AR50" i="5"/>
  <c r="BJ78" i="5"/>
  <c r="AI58" i="5"/>
  <c r="P44" i="5"/>
  <c r="BG32" i="5"/>
  <c r="N43" i="5"/>
  <c r="BA70" i="5"/>
  <c r="D41" i="5"/>
  <c r="AW64" i="5"/>
  <c r="BT45" i="5"/>
  <c r="CL37" i="5"/>
  <c r="P37" i="5"/>
  <c r="U60" i="5"/>
  <c r="BM50" i="5"/>
  <c r="BL50" i="5"/>
  <c r="AY50" i="5"/>
  <c r="Y31" i="5"/>
  <c r="AN19" i="5"/>
  <c r="O38" i="5"/>
  <c r="BW22" i="5"/>
  <c r="T36" i="5"/>
  <c r="BV22" i="5"/>
  <c r="AZ49" i="5"/>
  <c r="BY27" i="5"/>
  <c r="AA16" i="5"/>
  <c r="AU34" i="5"/>
  <c r="AD21" i="5"/>
  <c r="M11" i="5"/>
  <c r="AU28" i="5"/>
  <c r="AM18" i="5"/>
  <c r="CU60" i="5"/>
  <c r="AT28" i="5"/>
  <c r="CJ17" i="5"/>
  <c r="H36" i="5"/>
  <c r="AS22" i="5"/>
  <c r="BJ46" i="5"/>
  <c r="CA24" i="5"/>
  <c r="AN16" i="5"/>
  <c r="T32" i="5"/>
  <c r="BK22" i="5"/>
  <c r="CT13" i="5"/>
  <c r="AG41" i="5"/>
  <c r="AT26" i="5"/>
  <c r="BF17" i="5"/>
  <c r="AG33" i="5"/>
  <c r="AH23" i="5"/>
  <c r="AS14" i="5"/>
  <c r="Q32" i="5"/>
  <c r="CH21" i="5"/>
  <c r="G13" i="5"/>
  <c r="AC35" i="5"/>
  <c r="BU35" i="5"/>
  <c r="AV24" i="5"/>
  <c r="AI38" i="5"/>
  <c r="CB12" i="5"/>
  <c r="CK78" i="4"/>
  <c r="AY79" i="5"/>
  <c r="CL28" i="5"/>
  <c r="AI10" i="5"/>
  <c r="BK78" i="4"/>
  <c r="O76" i="5"/>
  <c r="AH15" i="5"/>
  <c r="BN82" i="4"/>
  <c r="CA73" i="4"/>
  <c r="BQ27" i="5"/>
  <c r="BE10" i="5"/>
  <c r="CE78" i="4"/>
  <c r="CK25" i="5"/>
  <c r="AN29" i="5"/>
  <c r="BO13" i="5"/>
  <c r="P81" i="4"/>
  <c r="BJ69" i="5"/>
  <c r="AV17" i="5"/>
  <c r="AM7" i="5"/>
  <c r="I75" i="4"/>
  <c r="CU58" i="5"/>
  <c r="CB75" i="5"/>
  <c r="AI74" i="5"/>
  <c r="AD71" i="5"/>
  <c r="CP57" i="5"/>
  <c r="BO74" i="5"/>
  <c r="CB64" i="5"/>
  <c r="BL75" i="5"/>
  <c r="BP59" i="5"/>
  <c r="M50" i="5"/>
  <c r="CH81" i="5"/>
  <c r="CH72" i="5"/>
  <c r="CR58" i="5"/>
  <c r="CF51" i="5"/>
  <c r="AK54" i="5"/>
  <c r="AC43" i="5"/>
  <c r="CD51" i="5"/>
  <c r="CP32" i="5"/>
  <c r="M42" i="5"/>
  <c r="F53" i="5"/>
  <c r="AF55" i="5"/>
  <c r="AF42" i="5"/>
  <c r="U71" i="5"/>
  <c r="BC39" i="5"/>
  <c r="BS55" i="5"/>
  <c r="Z55" i="5"/>
  <c r="BU31" i="5"/>
  <c r="CT49" i="5"/>
  <c r="Q74" i="5"/>
  <c r="BP57" i="5"/>
  <c r="CI43" i="5"/>
  <c r="BX80" i="5"/>
  <c r="CJ42" i="5"/>
  <c r="AW59" i="5"/>
  <c r="BZ40" i="5"/>
  <c r="CO60" i="5"/>
  <c r="R45" i="5"/>
  <c r="BD37" i="5"/>
  <c r="CS35" i="5"/>
  <c r="BE57" i="5"/>
  <c r="T46" i="5"/>
  <c r="BH49" i="5"/>
  <c r="BG49" i="5"/>
  <c r="CM30" i="5"/>
  <c r="R19" i="5"/>
  <c r="U36" i="5"/>
  <c r="AZ22" i="5"/>
  <c r="Q33" i="5"/>
  <c r="AY22" i="5"/>
  <c r="V48" i="5"/>
  <c r="BB27" i="5"/>
  <c r="D16" i="5"/>
  <c r="L33" i="5"/>
  <c r="G21" i="5"/>
  <c r="BS44" i="5"/>
  <c r="X28" i="5"/>
  <c r="T17" i="5"/>
  <c r="AO56" i="5"/>
  <c r="CR27" i="5"/>
  <c r="BM17" i="5"/>
  <c r="AE34" i="5"/>
  <c r="V22" i="5"/>
  <c r="AQ45" i="5"/>
  <c r="AG24" i="5"/>
  <c r="Q16" i="5"/>
  <c r="CG31" i="5"/>
  <c r="AN22" i="5"/>
  <c r="J13" i="5"/>
  <c r="BE40" i="5"/>
  <c r="W26" i="5"/>
  <c r="AI17" i="5"/>
  <c r="AU31" i="5"/>
  <c r="K23" i="5"/>
  <c r="V14" i="5"/>
  <c r="AT31" i="5"/>
  <c r="BK21" i="5"/>
  <c r="CC12" i="5"/>
  <c r="BK34" i="5"/>
  <c r="K35" i="5"/>
  <c r="Y24" i="5"/>
  <c r="BB36" i="5"/>
  <c r="CR11" i="5"/>
  <c r="BO78" i="4"/>
  <c r="AY59" i="5"/>
  <c r="O27" i="5"/>
  <c r="J10" i="5"/>
  <c r="AO78" i="4"/>
  <c r="AP57" i="5"/>
  <c r="CJ14" i="5"/>
  <c r="AR82" i="4"/>
  <c r="BE73" i="4"/>
  <c r="AY26" i="5"/>
  <c r="AF10" i="5"/>
  <c r="BI78" i="4"/>
  <c r="AE25" i="5"/>
  <c r="BX28" i="5"/>
  <c r="AH13" i="5"/>
  <c r="BG80" i="4"/>
  <c r="BL54" i="5"/>
  <c r="BH15" i="5"/>
  <c r="Q7" i="5"/>
  <c r="AZ74" i="4"/>
  <c r="AW78" i="5"/>
  <c r="G69" i="5"/>
  <c r="BI73" i="5"/>
  <c r="BH70" i="5"/>
  <c r="AB57" i="5"/>
  <c r="BE73" i="5"/>
  <c r="CJ63" i="5"/>
  <c r="F74" i="5"/>
  <c r="BX56" i="5"/>
  <c r="BM49" i="5"/>
  <c r="L77" i="5"/>
  <c r="BV68" i="5"/>
  <c r="CN56" i="5"/>
  <c r="AR45" i="5"/>
  <c r="BC49" i="5"/>
  <c r="BO41" i="5"/>
  <c r="T50" i="5"/>
  <c r="AJ72" i="5"/>
  <c r="AY40" i="5"/>
  <c r="AZ50" i="5"/>
  <c r="CN53" i="5"/>
  <c r="BZ39" i="5"/>
  <c r="Q66" i="5"/>
  <c r="CA36" i="5"/>
  <c r="AE49" i="5"/>
  <c r="CR48" i="5"/>
  <c r="AC31" i="5"/>
  <c r="CD45" i="5"/>
  <c r="CK71" i="5"/>
  <c r="BK51" i="5"/>
  <c r="AL43" i="5"/>
  <c r="BU66" i="5"/>
  <c r="AR42" i="5"/>
  <c r="AT57" i="5"/>
  <c r="AH40" i="5"/>
  <c r="K52" i="5"/>
  <c r="CO42" i="5"/>
  <c r="BW36" i="5"/>
  <c r="BO57" i="5"/>
  <c r="Q54" i="5"/>
  <c r="CE42" i="5"/>
  <c r="BD47" i="5"/>
  <c r="W48" i="5"/>
  <c r="BR29" i="5"/>
  <c r="BR18" i="5"/>
  <c r="AN32" i="5"/>
  <c r="F22" i="5"/>
  <c r="AM32" i="5"/>
  <c r="E22" i="5"/>
  <c r="AD72" i="5"/>
  <c r="M60" i="5"/>
  <c r="P62" i="5"/>
  <c r="BT63" i="5"/>
  <c r="D74" i="5"/>
  <c r="CU62" i="5"/>
  <c r="AT52" i="5"/>
  <c r="BZ58" i="5"/>
  <c r="D54" i="5"/>
  <c r="M77" i="5"/>
  <c r="CQ66" i="5"/>
  <c r="AA60" i="5"/>
  <c r="O69" i="5"/>
  <c r="AF75" i="5"/>
  <c r="AV80" i="5"/>
  <c r="AY32" i="5"/>
  <c r="CJ41" i="5"/>
  <c r="BY56" i="5"/>
  <c r="CO32" i="5"/>
  <c r="BY47" i="5"/>
  <c r="BE58" i="5"/>
  <c r="BT37" i="5"/>
  <c r="G50" i="5"/>
  <c r="AK33" i="5"/>
  <c r="AX44" i="5"/>
  <c r="AC42" i="5"/>
  <c r="L73" i="5"/>
  <c r="AJ41" i="5"/>
  <c r="AS60" i="5"/>
  <c r="BY65" i="5"/>
  <c r="Y39" i="5"/>
  <c r="CJ58" i="5"/>
  <c r="AV36" i="5"/>
  <c r="L54" i="5"/>
  <c r="AL34" i="5"/>
  <c r="BX45" i="5"/>
  <c r="AQ60" i="5"/>
  <c r="BS50" i="5"/>
  <c r="CF43" i="5"/>
  <c r="G39" i="5"/>
  <c r="CH37" i="5"/>
  <c r="CE37" i="5"/>
  <c r="BB41" i="5"/>
  <c r="AJ25" i="5"/>
  <c r="F15" i="5"/>
  <c r="BW28" i="5"/>
  <c r="AZ61" i="5"/>
  <c r="AQ59" i="5"/>
  <c r="CQ82" i="5"/>
  <c r="AR82" i="5"/>
  <c r="BY70" i="5"/>
  <c r="AK56" i="5"/>
  <c r="AF51" i="5"/>
  <c r="BH57" i="5"/>
  <c r="BN49" i="5"/>
  <c r="CT74" i="5"/>
  <c r="CP60" i="5"/>
  <c r="E56" i="5"/>
  <c r="CE66" i="5"/>
  <c r="BU73" i="5"/>
  <c r="AJ62" i="5"/>
  <c r="O31" i="5"/>
  <c r="AZ40" i="5"/>
  <c r="BZ55" i="5"/>
  <c r="AW32" i="5"/>
  <c r="Q47" i="5"/>
  <c r="W56" i="5"/>
  <c r="CB36" i="5"/>
  <c r="AF49" i="5"/>
  <c r="CE30" i="5"/>
  <c r="Y44" i="5"/>
  <c r="G42" i="5"/>
  <c r="CQ71" i="5"/>
  <c r="AR40" i="5"/>
  <c r="AJ58" i="5"/>
  <c r="BY64" i="5"/>
  <c r="AA36" i="5"/>
  <c r="AA58" i="5"/>
  <c r="Z36" i="5"/>
  <c r="BL53" i="5"/>
  <c r="BQ80" i="5"/>
  <c r="AF41" i="5"/>
  <c r="CP55" i="5"/>
  <c r="AF46" i="5"/>
  <c r="AF43" i="5"/>
  <c r="BM38" i="5"/>
  <c r="AT37" i="5"/>
  <c r="H37" i="5"/>
  <c r="AT79" i="5"/>
  <c r="CT71" i="5"/>
  <c r="AY65" i="5"/>
  <c r="F73" i="5"/>
  <c r="CI81" i="5"/>
  <c r="AV56" i="5"/>
  <c r="CI45" i="5"/>
  <c r="AR30" i="5"/>
  <c r="BT48" i="5"/>
  <c r="U73" i="5"/>
  <c r="BE45" i="5"/>
  <c r="CS70" i="5"/>
  <c r="CC71" i="5"/>
  <c r="BE59" i="5"/>
  <c r="L40" i="5"/>
  <c r="CG70" i="5"/>
  <c r="CL55" i="5"/>
  <c r="E39" i="5"/>
  <c r="N25" i="5"/>
  <c r="CT22" i="5"/>
  <c r="CS22" i="5"/>
  <c r="CT34" i="5"/>
  <c r="AP13" i="5"/>
  <c r="BE20" i="5"/>
  <c r="BM36" i="5"/>
  <c r="AE14" i="5"/>
  <c r="AE26" i="5"/>
  <c r="U42" i="5"/>
  <c r="CA19" i="5"/>
  <c r="AK23" i="5"/>
  <c r="BD32" i="5"/>
  <c r="CD17" i="5"/>
  <c r="V34" i="5"/>
  <c r="K17" i="5"/>
  <c r="AL28" i="5"/>
  <c r="AP46" i="5"/>
  <c r="Q21" i="5"/>
  <c r="CG41" i="5"/>
  <c r="AJ30" i="5"/>
  <c r="Y27" i="5"/>
  <c r="CL79" i="4"/>
  <c r="X36" i="5"/>
  <c r="J9" i="5"/>
  <c r="K70" i="4"/>
  <c r="CL11" i="5"/>
  <c r="BC71" i="4"/>
  <c r="H10" i="5"/>
  <c r="AX41" i="5"/>
  <c r="W25" i="5"/>
  <c r="O80" i="4"/>
  <c r="BY25" i="5"/>
  <c r="BF80" i="4"/>
  <c r="AN23" i="5"/>
  <c r="CD7" i="5"/>
  <c r="AW72" i="4"/>
  <c r="AY20" i="5"/>
  <c r="CB82" i="4"/>
  <c r="AU71" i="4"/>
  <c r="G11" i="5"/>
  <c r="BX73" i="4"/>
  <c r="CF13" i="5"/>
  <c r="T74" i="4"/>
  <c r="Y13" i="5"/>
  <c r="AV74" i="4"/>
  <c r="AP14" i="5"/>
  <c r="AP76" i="4"/>
  <c r="BC64" i="4"/>
  <c r="V8" i="5"/>
  <c r="N69" i="4"/>
  <c r="AT59" i="4"/>
  <c r="BH12" i="5"/>
  <c r="BT71" i="4"/>
  <c r="CL60" i="4"/>
  <c r="CQ14" i="5"/>
  <c r="BL32" i="5"/>
  <c r="AB82" i="4"/>
  <c r="AV21" i="5"/>
  <c r="AA76" i="4"/>
  <c r="CL63" i="4"/>
  <c r="V11" i="5"/>
  <c r="AG72" i="4"/>
  <c r="N45" i="5"/>
  <c r="CE8" i="5"/>
  <c r="Y73" i="4"/>
  <c r="BC19" i="5"/>
  <c r="W80" i="4"/>
  <c r="G69" i="4"/>
  <c r="J35" i="5"/>
  <c r="BA82" i="4"/>
  <c r="AK71" i="4"/>
  <c r="CG62" i="4"/>
  <c r="AA23" i="5"/>
  <c r="CK80" i="4"/>
  <c r="AY30" i="5"/>
  <c r="L82" i="4"/>
  <c r="BM70" i="4"/>
  <c r="CH78" i="4"/>
  <c r="BG71" i="4"/>
  <c r="AB57" i="4"/>
  <c r="BI49" i="4"/>
  <c r="AC81" i="4"/>
  <c r="K33" i="5"/>
  <c r="AW65" i="4"/>
  <c r="T56" i="4"/>
  <c r="L48" i="4"/>
  <c r="J22" i="5"/>
  <c r="V66" i="4"/>
  <c r="S56" i="4"/>
  <c r="AH49" i="4"/>
  <c r="AV41" i="4"/>
  <c r="BL70" i="4"/>
  <c r="L60" i="4"/>
  <c r="BZ52" i="4"/>
  <c r="BS45" i="4"/>
  <c r="CJ69" i="4"/>
  <c r="BU59" i="4"/>
  <c r="BC52" i="4"/>
  <c r="AV45" i="4"/>
  <c r="BG70" i="4"/>
  <c r="BT59" i="4"/>
  <c r="BB52" i="4"/>
  <c r="D46" i="4"/>
  <c r="CK76" i="4"/>
  <c r="W61" i="4"/>
  <c r="K54" i="4"/>
  <c r="AV47" i="4"/>
  <c r="CL81" i="4"/>
  <c r="BW62" i="4"/>
  <c r="K55" i="4"/>
  <c r="AV48" i="4"/>
  <c r="S7" i="5"/>
  <c r="Z64" i="4"/>
  <c r="AF55" i="4"/>
  <c r="BQ48" i="4"/>
  <c r="Y8" i="5"/>
  <c r="BE64" i="4"/>
  <c r="BW55" i="4"/>
  <c r="CL48" i="4"/>
  <c r="AN42" i="4"/>
  <c r="P64" i="4"/>
  <c r="BQ50" i="4"/>
  <c r="BZ39" i="4"/>
  <c r="BD67" i="4"/>
  <c r="N53" i="4"/>
  <c r="AI42" i="4"/>
  <c r="AC77" i="4"/>
  <c r="AM55" i="4"/>
  <c r="BW43" i="4"/>
  <c r="BU36" i="4"/>
  <c r="CF59" i="4"/>
  <c r="BF45" i="4"/>
  <c r="G38" i="4"/>
  <c r="AR31" i="4"/>
  <c r="J80" i="4"/>
  <c r="CC54" i="4"/>
  <c r="T43" i="4"/>
  <c r="Z36" i="4"/>
  <c r="Q69" i="4"/>
  <c r="CC53" i="4"/>
  <c r="BK41" i="4"/>
  <c r="CI34" i="4"/>
  <c r="AK28" i="4"/>
  <c r="X65" i="4"/>
  <c r="CK51" i="4"/>
  <c r="AJ41" i="4"/>
  <c r="BL34" i="4"/>
  <c r="AK73" i="4"/>
  <c r="BM55" i="4"/>
  <c r="AG44" i="4"/>
  <c r="AR37" i="4"/>
  <c r="BG30" i="4"/>
  <c r="BK59" i="4"/>
  <c r="BN47" i="4"/>
  <c r="R67" i="4"/>
  <c r="AA53" i="4"/>
  <c r="AJ43" i="4"/>
  <c r="AD61" i="4"/>
  <c r="CL49" i="4"/>
  <c r="BD41" i="4"/>
  <c r="CD35" i="4"/>
  <c r="BC81" i="4"/>
  <c r="AX58" i="4"/>
  <c r="R48" i="4"/>
  <c r="AP40" i="4"/>
  <c r="CB34" i="4"/>
  <c r="BW69" i="4"/>
  <c r="E56" i="4"/>
  <c r="BY45" i="4"/>
  <c r="R39" i="4"/>
  <c r="BD33" i="4"/>
  <c r="AI64" i="4"/>
  <c r="BP52" i="4"/>
  <c r="AF43" i="4"/>
  <c r="AK37" i="4"/>
  <c r="M15" i="5"/>
  <c r="N60" i="4"/>
  <c r="AR49" i="4"/>
  <c r="Y41" i="4"/>
  <c r="BD35" i="4"/>
  <c r="G30" i="4"/>
  <c r="BC50" i="4"/>
  <c r="BN33" i="4"/>
  <c r="BF26" i="4"/>
  <c r="BS44" i="4"/>
  <c r="CK31" i="4"/>
  <c r="BB25" i="4"/>
  <c r="E20" i="4"/>
  <c r="AQ14" i="4"/>
  <c r="BW57" i="4"/>
  <c r="CL35" i="4"/>
  <c r="CL27" i="4"/>
  <c r="BP51" i="4"/>
  <c r="J34" i="4"/>
  <c r="BZ26" i="4"/>
  <c r="BA44" i="4"/>
  <c r="CG31" i="4"/>
  <c r="AY25" i="4"/>
  <c r="H42" i="4"/>
  <c r="CF30" i="4"/>
  <c r="BS24" i="4"/>
  <c r="V19" i="4"/>
  <c r="BH13" i="4"/>
  <c r="K8" i="4"/>
  <c r="Q47" i="4"/>
  <c r="BH32" i="4"/>
  <c r="F26" i="4"/>
  <c r="AR20" i="4"/>
  <c r="CD14" i="4"/>
  <c r="AG9" i="4"/>
  <c r="AK54" i="4"/>
  <c r="CE34" i="4"/>
  <c r="AG27" i="4"/>
  <c r="BL21" i="4"/>
  <c r="O16" i="4"/>
  <c r="BA10" i="4"/>
  <c r="CG46" i="4"/>
  <c r="AY32" i="4"/>
  <c r="CK25" i="4"/>
  <c r="AN20" i="4"/>
  <c r="BZ14" i="4"/>
  <c r="AC9" i="4"/>
  <c r="BB42" i="4"/>
  <c r="O31" i="4"/>
  <c r="CI24" i="4"/>
  <c r="AL19" i="4"/>
  <c r="BX13" i="4"/>
  <c r="BH68" i="4"/>
  <c r="U39" i="4"/>
  <c r="BD29" i="4"/>
  <c r="BK23" i="4"/>
  <c r="N18" i="4"/>
  <c r="AZ12" i="4"/>
  <c r="F54" i="4"/>
  <c r="BV34" i="4"/>
  <c r="AC27" i="4"/>
  <c r="BH21" i="4"/>
  <c r="K16" i="4"/>
  <c r="AW10" i="4"/>
  <c r="R43" i="4"/>
  <c r="AP31" i="4"/>
  <c r="S25" i="4"/>
  <c r="BE19" i="4"/>
  <c r="S57" i="5"/>
  <c r="AV69" i="5"/>
  <c r="AW80" i="5"/>
  <c r="BZ64" i="5"/>
  <c r="W70" i="5"/>
  <c r="BR82" i="5"/>
  <c r="BK81" i="5"/>
  <c r="AK70" i="5"/>
  <c r="AQ48" i="5"/>
  <c r="J70" i="5"/>
  <c r="AD45" i="5"/>
  <c r="CH50" i="5"/>
  <c r="CC69" i="5"/>
  <c r="R54" i="5"/>
  <c r="AP39" i="5"/>
  <c r="BI63" i="5"/>
  <c r="CN52" i="5"/>
  <c r="BH38" i="5"/>
  <c r="CJ24" i="5"/>
  <c r="AC22" i="5"/>
  <c r="AB22" i="5"/>
  <c r="CN33" i="5"/>
  <c r="T13" i="5"/>
  <c r="AK19" i="5"/>
  <c r="AQ29" i="5"/>
  <c r="I14" i="5"/>
  <c r="H26" i="5"/>
  <c r="AH37" i="5"/>
  <c r="AG19" i="5"/>
  <c r="N23" i="5"/>
  <c r="AW31" i="5"/>
  <c r="BG17" i="5"/>
  <c r="BW33" i="5"/>
  <c r="AL16" i="5"/>
  <c r="O28" i="5"/>
  <c r="AA45" i="5"/>
  <c r="CL20" i="5"/>
  <c r="BP37" i="5"/>
  <c r="H30" i="5"/>
  <c r="J26" i="5"/>
  <c r="X79" i="4"/>
  <c r="BJ34" i="5"/>
  <c r="CD8" i="5"/>
  <c r="V50" i="5"/>
  <c r="BK11" i="5"/>
  <c r="BX70" i="4"/>
  <c r="CB9" i="5"/>
  <c r="BN39" i="5"/>
  <c r="BK24" i="5"/>
  <c r="CB79" i="4"/>
  <c r="AD22" i="5"/>
  <c r="N80" i="4"/>
  <c r="CB22" i="5"/>
  <c r="BH7" i="5"/>
  <c r="AA72" i="4"/>
  <c r="CU19" i="5"/>
  <c r="BF82" i="4"/>
  <c r="Y71" i="4"/>
  <c r="BN10" i="5"/>
  <c r="AR73" i="4"/>
  <c r="Z13" i="5"/>
  <c r="BW73" i="4"/>
  <c r="BY12" i="5"/>
  <c r="BR73" i="4"/>
  <c r="CA13" i="5"/>
  <c r="E76" i="4"/>
  <c r="K64" i="4"/>
  <c r="AW7" i="5"/>
  <c r="BZ68" i="4"/>
  <c r="X59" i="4"/>
  <c r="BC8" i="5"/>
  <c r="AR71" i="4"/>
  <c r="BP60" i="4"/>
  <c r="Z14" i="5"/>
  <c r="CG30" i="5"/>
  <c r="BY81" i="4"/>
  <c r="P17" i="5"/>
  <c r="CE75" i="4"/>
  <c r="BP63" i="4"/>
  <c r="CB10" i="5"/>
  <c r="G72" i="4"/>
  <c r="AN39" i="5"/>
  <c r="AT8" i="5"/>
  <c r="CH72" i="4"/>
  <c r="BW17" i="5"/>
  <c r="BU79" i="4"/>
  <c r="AV68" i="4"/>
  <c r="AH27" i="5"/>
  <c r="S82" i="4"/>
  <c r="I71" i="4"/>
  <c r="BK62" i="4"/>
  <c r="T22" i="5"/>
  <c r="AZ80" i="4"/>
  <c r="Q29" i="5"/>
  <c r="BP81" i="4"/>
  <c r="AM70" i="4"/>
  <c r="AR76" i="4"/>
  <c r="CG70" i="4"/>
  <c r="CL56" i="4"/>
  <c r="AM49" i="4"/>
  <c r="F80" i="4"/>
  <c r="M25" i="5"/>
  <c r="P65" i="4"/>
  <c r="CG55" i="4"/>
  <c r="BX46" i="4"/>
  <c r="V19" i="5"/>
  <c r="O65" i="4"/>
  <c r="CF55" i="4"/>
  <c r="L49" i="4"/>
  <c r="Z41" i="4"/>
  <c r="E70" i="4"/>
  <c r="BV59" i="4"/>
  <c r="BD52" i="4"/>
  <c r="BR44" i="4"/>
  <c r="AL69" i="4"/>
  <c r="AV59" i="4"/>
  <c r="AG52" i="4"/>
  <c r="Z45" i="4"/>
  <c r="CI69" i="4"/>
  <c r="AU59" i="4"/>
  <c r="AF52" i="4"/>
  <c r="BQ45" i="4"/>
  <c r="BP72" i="4"/>
  <c r="CG60" i="4"/>
  <c r="BX53" i="4"/>
  <c r="Z47" i="4"/>
  <c r="BS80" i="4"/>
  <c r="AQ62" i="4"/>
  <c r="BX54" i="4"/>
  <c r="Z48" i="4"/>
  <c r="CK81" i="4"/>
  <c r="BV62" i="4"/>
  <c r="J55" i="4"/>
  <c r="AU48" i="4"/>
  <c r="N7" i="5"/>
  <c r="W64" i="4"/>
  <c r="BA55" i="4"/>
  <c r="BP48" i="4"/>
  <c r="R42" i="4"/>
  <c r="AN63" i="4"/>
  <c r="CG48" i="4"/>
  <c r="BD39" i="4"/>
  <c r="BX66" i="4"/>
  <c r="BI52" i="4"/>
  <c r="J42" i="4"/>
  <c r="W74" i="4"/>
  <c r="CH54" i="4"/>
  <c r="AV43" i="4"/>
  <c r="S43" i="5"/>
  <c r="BT57" i="4"/>
  <c r="Q45" i="4"/>
  <c r="BT37" i="4"/>
  <c r="V31" i="4"/>
  <c r="BS76" i="4"/>
  <c r="AO54" i="4"/>
  <c r="CC42" i="4"/>
  <c r="D36" i="4"/>
  <c r="R68" i="4"/>
  <c r="CL51" i="4"/>
  <c r="AK41" i="4"/>
  <c r="BM34" i="4"/>
  <c r="O28" i="4"/>
  <c r="AZ64" i="4"/>
  <c r="BG50" i="4"/>
  <c r="K41" i="4"/>
  <c r="AP34" i="4"/>
  <c r="BJ71" i="4"/>
  <c r="X55" i="4"/>
  <c r="D44" i="4"/>
  <c r="V37" i="4"/>
  <c r="M32" i="5"/>
  <c r="N59" i="4"/>
  <c r="AE47" i="4"/>
  <c r="AN66" i="4"/>
  <c r="CA52" i="4"/>
  <c r="AM30" i="5"/>
  <c r="BS60" i="4"/>
  <c r="BC49" i="4"/>
  <c r="AE41" i="4"/>
  <c r="BH35" i="4"/>
  <c r="AW78" i="4"/>
  <c r="I58" i="4"/>
  <c r="BK47" i="4"/>
  <c r="T40" i="4"/>
  <c r="BF34" i="4"/>
  <c r="CC68" i="4"/>
  <c r="AX55" i="4"/>
  <c r="AJ45" i="4"/>
  <c r="CE38" i="4"/>
  <c r="AH33" i="4"/>
  <c r="BI63" i="4"/>
  <c r="Z52" i="4"/>
  <c r="E43" i="4"/>
  <c r="O37" i="4"/>
  <c r="N11" i="5"/>
  <c r="BC59" i="4"/>
  <c r="CK48" i="4"/>
  <c r="CI40" i="4"/>
  <c r="AH35" i="4"/>
  <c r="BT29" i="4"/>
  <c r="CJ48" i="4"/>
  <c r="Z33" i="4"/>
  <c r="AH26" i="4"/>
  <c r="BP43" i="4"/>
  <c r="BE31" i="4"/>
  <c r="AF25" i="4"/>
  <c r="BR19" i="4"/>
  <c r="U14" i="4"/>
  <c r="Y56" i="4"/>
  <c r="AX35" i="4"/>
  <c r="BN27" i="4"/>
  <c r="AK50" i="4"/>
  <c r="BH33" i="4"/>
  <c r="BB26" i="4"/>
  <c r="BB43" i="4"/>
  <c r="BB31" i="4"/>
  <c r="P26" i="5"/>
  <c r="AG41" i="4"/>
  <c r="BB30" i="4"/>
  <c r="AW24" i="4"/>
  <c r="CI18" i="4"/>
  <c r="AL13" i="4"/>
  <c r="BX7" i="4"/>
  <c r="BL45" i="4"/>
  <c r="Z32" i="4"/>
  <c r="BS25" i="4"/>
  <c r="V20" i="4"/>
  <c r="BH14" i="4"/>
  <c r="K9" i="4"/>
  <c r="CE52" i="4"/>
  <c r="AR34" i="4"/>
  <c r="I27" i="4"/>
  <c r="AP21" i="4"/>
  <c r="CB15" i="4"/>
  <c r="AE10" i="4"/>
  <c r="BB45" i="4"/>
  <c r="U32" i="4"/>
  <c r="BO25" i="4"/>
  <c r="R20" i="4"/>
  <c r="BD14" i="4"/>
  <c r="G9" i="4"/>
  <c r="BX41" i="4"/>
  <c r="BW30" i="4"/>
  <c r="BM24" i="4"/>
  <c r="P19" i="4"/>
  <c r="BB13" i="4"/>
  <c r="AC66" i="4"/>
  <c r="AZ38" i="4"/>
  <c r="AE29" i="4"/>
  <c r="AO23" i="4"/>
  <c r="CA17" i="4"/>
  <c r="AD12" i="4"/>
  <c r="BE52" i="4"/>
  <c r="AF34" i="4"/>
  <c r="E27" i="4"/>
  <c r="AZ77" i="5"/>
  <c r="AP67" i="5"/>
  <c r="M74" i="5"/>
  <c r="AH64" i="5"/>
  <c r="AZ56" i="5"/>
  <c r="R81" i="5"/>
  <c r="CB60" i="5"/>
  <c r="Z68" i="5"/>
  <c r="L48" i="5"/>
  <c r="CG59" i="5"/>
  <c r="E45" i="5"/>
  <c r="BI49" i="5"/>
  <c r="BR68" i="5"/>
  <c r="O44" i="5"/>
  <c r="CP38" i="5"/>
  <c r="BB54" i="5"/>
  <c r="CH51" i="5"/>
  <c r="Z38" i="5"/>
  <c r="BJ19" i="5"/>
  <c r="CA21" i="5"/>
  <c r="BZ21" i="5"/>
  <c r="BU28" i="5"/>
  <c r="BW68" i="5"/>
  <c r="CI18" i="5"/>
  <c r="BR28" i="5"/>
  <c r="CE13" i="5"/>
  <c r="CF24" i="5"/>
  <c r="AT33" i="5"/>
  <c r="CM16" i="5"/>
  <c r="CI22" i="5"/>
  <c r="CF29" i="5"/>
  <c r="AJ17" i="5"/>
  <c r="AH33" i="5"/>
  <c r="CJ15" i="5"/>
  <c r="AD24" i="5"/>
  <c r="U44" i="5"/>
  <c r="BO20" i="5"/>
  <c r="BY35" i="5"/>
  <c r="BY29" i="5"/>
  <c r="AH24" i="5"/>
  <c r="AS78" i="4"/>
  <c r="AR33" i="5"/>
  <c r="BH8" i="5"/>
  <c r="BY41" i="5"/>
  <c r="AK11" i="5"/>
  <c r="BB70" i="4"/>
  <c r="BD9" i="5"/>
  <c r="Y28" i="5"/>
  <c r="E24" i="5"/>
  <c r="BF79" i="4"/>
  <c r="CQ17" i="5"/>
  <c r="CA79" i="4"/>
  <c r="Y22" i="5"/>
  <c r="AL7" i="5"/>
  <c r="Z71" i="4"/>
  <c r="AT19" i="5"/>
  <c r="N82" i="4"/>
  <c r="CL70" i="4"/>
  <c r="X10" i="5"/>
  <c r="Q73" i="4"/>
  <c r="F11" i="5"/>
  <c r="AQ73" i="4"/>
  <c r="AF12" i="5"/>
  <c r="T72" i="4"/>
  <c r="W13" i="5"/>
  <c r="BI75" i="4"/>
  <c r="BX63" i="4"/>
  <c r="L7" i="5"/>
  <c r="BC68" i="4"/>
  <c r="CK58" i="4"/>
  <c r="U8" i="5"/>
  <c r="W70" i="4"/>
  <c r="AT60" i="4"/>
  <c r="BF13" i="5"/>
  <c r="BK29" i="5"/>
  <c r="AT81" i="4"/>
  <c r="AZ15" i="5"/>
  <c r="CK73" i="4"/>
  <c r="AT63" i="4"/>
  <c r="AQ10" i="5"/>
  <c r="S70" i="4"/>
  <c r="AV32" i="5"/>
  <c r="L8" i="5"/>
  <c r="BH72" i="4"/>
  <c r="CK16" i="5"/>
  <c r="AM79" i="4"/>
  <c r="Z68" i="4"/>
  <c r="Z26" i="5"/>
  <c r="BT81" i="4"/>
  <c r="BR70" i="4"/>
  <c r="S62" i="4"/>
  <c r="AI21" i="5"/>
  <c r="R80" i="4"/>
  <c r="H28" i="5"/>
  <c r="CF80" i="4"/>
  <c r="M70" i="4"/>
  <c r="W75" i="4"/>
  <c r="CK67" i="4"/>
  <c r="BP56" i="4"/>
  <c r="Q49" i="4"/>
  <c r="AZ77" i="4"/>
  <c r="K22" i="5"/>
  <c r="BS64" i="4"/>
  <c r="BK55" i="4"/>
  <c r="BB46" i="4"/>
  <c r="BB16" i="5"/>
  <c r="BR64" i="4"/>
  <c r="BJ55" i="4"/>
  <c r="BY48" i="4"/>
  <c r="BQ40" i="4"/>
  <c r="AM69" i="4"/>
  <c r="AW59" i="4"/>
  <c r="AH52" i="4"/>
  <c r="AV44" i="4"/>
  <c r="BX68" i="4"/>
  <c r="U59" i="4"/>
  <c r="BX51" i="4"/>
  <c r="D45" i="4"/>
  <c r="BW68" i="4"/>
  <c r="T59" i="4"/>
  <c r="J52" i="4"/>
  <c r="AU45" i="4"/>
  <c r="CI71" i="4"/>
  <c r="BG60" i="4"/>
  <c r="BB53" i="4"/>
  <c r="D47" i="4"/>
  <c r="AY79" i="4"/>
  <c r="BV61" i="4"/>
  <c r="BB54" i="4"/>
  <c r="D48" i="4"/>
  <c r="BR80" i="4"/>
  <c r="AN62" i="4"/>
  <c r="BW54" i="4"/>
  <c r="Y48" i="4"/>
  <c r="CG81" i="4"/>
  <c r="CA63" i="4"/>
  <c r="I55" i="4"/>
  <c r="AT48" i="4"/>
  <c r="CE41" i="4"/>
  <c r="BT62" i="4"/>
  <c r="AQ48" i="4"/>
  <c r="AH39" i="4"/>
  <c r="T66" i="4"/>
  <c r="S52" i="4"/>
  <c r="BT41" i="4"/>
  <c r="BO70" i="4"/>
  <c r="AS54" i="4"/>
  <c r="W43" i="4"/>
  <c r="BU26" i="5"/>
  <c r="Z57" i="4"/>
  <c r="BW44" i="4"/>
  <c r="AX37" i="4"/>
  <c r="CI30" i="4"/>
  <c r="M74" i="4"/>
  <c r="AS53" i="4"/>
  <c r="BD42" i="4"/>
  <c r="BQ35" i="4"/>
  <c r="AL67" i="4"/>
  <c r="AV51" i="4"/>
  <c r="L41" i="4"/>
  <c r="AQ34" i="4"/>
  <c r="CB27" i="4"/>
  <c r="BY63" i="4"/>
  <c r="Q50" i="4"/>
  <c r="AV40" i="4"/>
  <c r="T34" i="4"/>
  <c r="AC70" i="4"/>
  <c r="BQ54" i="4"/>
  <c r="BM43" i="4"/>
  <c r="AQ36" i="4"/>
  <c r="BX23" i="5"/>
  <c r="BI58" i="4"/>
  <c r="BZ46" i="4"/>
  <c r="BY65" i="4"/>
  <c r="AM52" i="4"/>
  <c r="Q23" i="5"/>
  <c r="V60" i="4"/>
  <c r="O49" i="4"/>
  <c r="F41" i="4"/>
  <c r="AL35" i="4"/>
  <c r="AM75" i="4"/>
  <c r="AX57" i="4"/>
  <c r="U47" i="4"/>
  <c r="CG39" i="4"/>
  <c r="AJ34" i="4"/>
  <c r="CH67" i="4"/>
  <c r="H55" i="4"/>
  <c r="CG44" i="4"/>
  <c r="BI38" i="4"/>
  <c r="L33" i="4"/>
  <c r="CL62" i="4"/>
  <c r="BZ51" i="4"/>
  <c r="BO42" i="4"/>
  <c r="CB36" i="4"/>
  <c r="D8" i="5"/>
  <c r="H59" i="4"/>
  <c r="BB48" i="4"/>
  <c r="BJ40" i="4"/>
  <c r="L35" i="4"/>
  <c r="AX29" i="4"/>
  <c r="BE47" i="4"/>
  <c r="BS32" i="4"/>
  <c r="L26" i="4"/>
  <c r="CB42" i="4"/>
  <c r="AC31" i="4"/>
  <c r="J25" i="4"/>
  <c r="AV19" i="4"/>
  <c r="CH13" i="4"/>
  <c r="BT54" i="4"/>
  <c r="H35" i="4"/>
  <c r="AP27" i="4"/>
  <c r="CC48" i="4"/>
  <c r="U33" i="4"/>
  <c r="AE26" i="4"/>
  <c r="BV42" i="4"/>
  <c r="Z31" i="4"/>
  <c r="AM9" i="5"/>
  <c r="BF40" i="4"/>
  <c r="AB30" i="4"/>
  <c r="AA24" i="4"/>
  <c r="BM18" i="4"/>
  <c r="P13" i="4"/>
  <c r="BB7" i="4"/>
  <c r="AW44" i="4"/>
  <c r="CB31" i="4"/>
  <c r="AW25" i="4"/>
  <c r="CI19" i="4"/>
  <c r="AL14" i="4"/>
  <c r="BX8" i="4"/>
  <c r="AH51" i="4"/>
  <c r="D34" i="4"/>
  <c r="BT26" i="4"/>
  <c r="T21" i="4"/>
  <c r="BF15" i="4"/>
  <c r="I10" i="4"/>
  <c r="AF44" i="4"/>
  <c r="AC77" i="5"/>
  <c r="AL62" i="5"/>
  <c r="K73" i="5"/>
  <c r="AP63" i="5"/>
  <c r="BH77" i="5"/>
  <c r="BK80" i="5"/>
  <c r="G44" i="5"/>
  <c r="AF67" i="5"/>
  <c r="BC44" i="5"/>
  <c r="P52" i="5"/>
  <c r="BX44" i="5"/>
  <c r="CU44" i="5"/>
  <c r="BX67" i="5"/>
  <c r="BN42" i="5"/>
  <c r="AR36" i="5"/>
  <c r="AH38" i="5"/>
  <c r="BO50" i="5"/>
  <c r="BP36" i="5"/>
  <c r="CN18" i="5"/>
  <c r="BD21" i="5"/>
  <c r="I21" i="5"/>
  <c r="D28" i="5"/>
  <c r="CG56" i="5"/>
  <c r="BL18" i="5"/>
  <c r="CS27" i="5"/>
  <c r="BI13" i="5"/>
  <c r="AL24" i="5"/>
  <c r="BI31" i="5"/>
  <c r="BP16" i="5"/>
  <c r="BL22" i="5"/>
  <c r="AJ29" i="5"/>
  <c r="CK15" i="5"/>
  <c r="CS32" i="5"/>
  <c r="BQ72" i="5"/>
  <c r="BE23" i="5"/>
  <c r="BB40" i="5"/>
  <c r="AR20" i="5"/>
  <c r="BZ31" i="5"/>
  <c r="AZ29" i="5"/>
  <c r="BU23" i="5"/>
  <c r="W78" i="4"/>
  <c r="AO77" i="5"/>
  <c r="AL8" i="5"/>
  <c r="CN37" i="5"/>
  <c r="BO7" i="5"/>
  <c r="AF70" i="4"/>
  <c r="AF9" i="5"/>
  <c r="AW26" i="5"/>
  <c r="AW23" i="5"/>
  <c r="CA78" i="4"/>
  <c r="V15" i="5"/>
  <c r="BE79" i="4"/>
  <c r="BD20" i="5"/>
  <c r="P7" i="5"/>
  <c r="D71" i="4"/>
  <c r="CP18" i="5"/>
  <c r="CA81" i="4"/>
  <c r="BP70" i="4"/>
  <c r="CG9" i="5"/>
  <c r="BX72" i="4"/>
  <c r="BM10" i="5"/>
  <c r="P73" i="4"/>
  <c r="CH11" i="5"/>
  <c r="CC71" i="4"/>
  <c r="BT12" i="5"/>
  <c r="P74" i="4"/>
  <c r="BB63" i="4"/>
  <c r="BP82" i="4"/>
  <c r="AG68" i="4"/>
  <c r="BO58" i="4"/>
  <c r="AV7" i="5"/>
  <c r="CF69" i="4"/>
  <c r="X60" i="4"/>
  <c r="Y11" i="5"/>
  <c r="BA28" i="5"/>
  <c r="I81" i="4"/>
  <c r="CG14" i="5"/>
  <c r="AD73" i="4"/>
  <c r="X63" i="4"/>
  <c r="E10" i="5"/>
  <c r="CB69" i="4"/>
  <c r="BT30" i="5"/>
  <c r="BV7" i="5"/>
  <c r="AF72" i="4"/>
  <c r="Y16" i="5"/>
  <c r="E79" i="4"/>
  <c r="D68" i="4"/>
  <c r="AI24" i="5"/>
  <c r="AH81" i="4"/>
  <c r="AP70" i="4"/>
  <c r="CE60" i="4"/>
  <c r="AN20" i="5"/>
  <c r="BS79" i="4"/>
  <c r="W27" i="5"/>
  <c r="AX80" i="4"/>
  <c r="BV69" i="4"/>
  <c r="L74" i="4"/>
  <c r="AS67" i="4"/>
  <c r="AT56" i="4"/>
  <c r="CD48" i="4"/>
  <c r="AJ76" i="4"/>
  <c r="AF19" i="5"/>
  <c r="AL64" i="4"/>
  <c r="AO55" i="4"/>
  <c r="AF46" i="4"/>
  <c r="AF14" i="5"/>
  <c r="AK64" i="4"/>
  <c r="AN55" i="4"/>
  <c r="BX47" i="4"/>
  <c r="BV42" i="5"/>
  <c r="CA68" i="4"/>
  <c r="V59" i="4"/>
  <c r="L52" i="4"/>
  <c r="BS42" i="5"/>
  <c r="AE68" i="4"/>
  <c r="CE58" i="4"/>
  <c r="BB51" i="4"/>
  <c r="AL42" i="5"/>
  <c r="AD68" i="4"/>
  <c r="CD58" i="4"/>
  <c r="BW51" i="4"/>
  <c r="Y45" i="4"/>
  <c r="AD71" i="4"/>
  <c r="AH60" i="4"/>
  <c r="AF53" i="4"/>
  <c r="BQ46" i="4"/>
  <c r="AU74" i="4"/>
  <c r="AW61" i="4"/>
  <c r="AF54" i="4"/>
  <c r="BQ47" i="4"/>
  <c r="AF79" i="4"/>
  <c r="L62" i="4"/>
  <c r="BA54" i="4"/>
  <c r="CL47" i="4"/>
  <c r="AY80" i="4"/>
  <c r="AM62" i="4"/>
  <c r="BV54" i="4"/>
  <c r="X48" i="4"/>
  <c r="BI41" i="4"/>
  <c r="U62" i="4"/>
  <c r="CJ47" i="4"/>
  <c r="L39" i="4"/>
  <c r="AX65" i="4"/>
  <c r="BM51" i="4"/>
  <c r="BD40" i="4"/>
  <c r="AZ69" i="4"/>
  <c r="CL53" i="4"/>
  <c r="CG42" i="4"/>
  <c r="H19" i="5"/>
  <c r="BQ56" i="4"/>
  <c r="AM44" i="4"/>
  <c r="AB37" i="4"/>
  <c r="BM30" i="4"/>
  <c r="AP68" i="4"/>
  <c r="CL52" i="4"/>
  <c r="AE42" i="4"/>
  <c r="AU35" i="4"/>
  <c r="BI66" i="4"/>
  <c r="M51" i="4"/>
  <c r="BV40" i="4"/>
  <c r="AG76" i="5"/>
  <c r="AK73" i="5"/>
  <c r="BK72" i="5"/>
  <c r="AK60" i="5"/>
  <c r="AM73" i="5"/>
  <c r="I80" i="5"/>
  <c r="CK41" i="5"/>
  <c r="AG65" i="5"/>
  <c r="X56" i="5"/>
  <c r="BW51" i="5"/>
  <c r="CQ43" i="5"/>
  <c r="V44" i="5"/>
  <c r="BY66" i="5"/>
  <c r="V42" i="5"/>
  <c r="H35" i="5"/>
  <c r="Q37" i="5"/>
  <c r="AD48" i="5"/>
  <c r="BH51" i="5"/>
  <c r="AV18" i="5"/>
  <c r="AG21" i="5"/>
  <c r="AM19" i="5"/>
  <c r="AE27" i="5"/>
  <c r="CK45" i="5"/>
  <c r="CM17" i="5"/>
  <c r="BV27" i="5"/>
  <c r="AM13" i="5"/>
  <c r="O24" i="5"/>
  <c r="X31" i="5"/>
  <c r="BT52" i="5"/>
  <c r="AO22" i="5"/>
  <c r="M29" i="5"/>
  <c r="T15" i="5"/>
  <c r="BC32" i="5"/>
  <c r="AV65" i="5"/>
  <c r="CF22" i="5"/>
  <c r="CS38" i="5"/>
  <c r="Y19" i="5"/>
  <c r="BU30" i="5"/>
  <c r="AC29" i="5"/>
  <c r="P23" i="5"/>
  <c r="CJ77" i="4"/>
  <c r="AE32" i="5"/>
  <c r="P8" i="5"/>
  <c r="Z33" i="5"/>
  <c r="CJ82" i="4"/>
  <c r="J70" i="4"/>
  <c r="H9" i="5"/>
  <c r="BB23" i="5"/>
  <c r="CJ22" i="5"/>
  <c r="BE78" i="4"/>
  <c r="BZ14" i="5"/>
  <c r="BZ78" i="4"/>
  <c r="D20" i="5"/>
  <c r="CC82" i="4"/>
  <c r="BQ70" i="4"/>
  <c r="AS18" i="5"/>
  <c r="BD80" i="4"/>
  <c r="CK69" i="4"/>
  <c r="AS9" i="5"/>
  <c r="BE71" i="4"/>
  <c r="CF9" i="5"/>
  <c r="BW72" i="4"/>
  <c r="AR11" i="5"/>
  <c r="BH70" i="4"/>
  <c r="AD12" i="5"/>
  <c r="BP73" i="4"/>
  <c r="BF28" i="5"/>
  <c r="AX81" i="4"/>
  <c r="K68" i="4"/>
  <c r="AS58" i="4"/>
  <c r="K7" i="5"/>
  <c r="AJ69" i="4"/>
  <c r="CK59" i="4"/>
  <c r="K10" i="5"/>
  <c r="AT27" i="5"/>
  <c r="BJ80" i="4"/>
  <c r="T14" i="5"/>
  <c r="AJ72" i="4"/>
  <c r="W62" i="4"/>
  <c r="BK9" i="5"/>
  <c r="AF69" i="4"/>
  <c r="AR29" i="5"/>
  <c r="AJ7" i="5"/>
  <c r="R70" i="4"/>
  <c r="AT15" i="5"/>
  <c r="BF78" i="4"/>
  <c r="BQ67" i="4"/>
  <c r="AK21" i="5"/>
  <c r="CL80" i="4"/>
  <c r="P70" i="4"/>
  <c r="BI60" i="4"/>
  <c r="AR19" i="5"/>
  <c r="AK79" i="4"/>
  <c r="R26" i="5"/>
  <c r="P80" i="4"/>
  <c r="AX69" i="4"/>
  <c r="R73" i="4"/>
  <c r="CG65" i="4"/>
  <c r="X56" i="4"/>
  <c r="BH75" i="5"/>
  <c r="Y82" i="5"/>
  <c r="AA71" i="5"/>
  <c r="AZ51" i="5"/>
  <c r="CU71" i="5"/>
  <c r="E79" i="5"/>
  <c r="W41" i="5"/>
  <c r="BX60" i="5"/>
  <c r="AN54" i="5"/>
  <c r="AI51" i="5"/>
  <c r="R56" i="5"/>
  <c r="BO43" i="5"/>
  <c r="CU55" i="5"/>
  <c r="CR41" i="5"/>
  <c r="BH34" i="5"/>
  <c r="AL36" i="5"/>
  <c r="CO46" i="5"/>
  <c r="CK48" i="5"/>
  <c r="Z18" i="5"/>
  <c r="AO19" i="5"/>
  <c r="CO17" i="5"/>
  <c r="BF26" i="5"/>
  <c r="CA44" i="5"/>
  <c r="AS17" i="5"/>
  <c r="AY27" i="5"/>
  <c r="AA9" i="5"/>
  <c r="CJ23" i="5"/>
  <c r="CH30" i="5"/>
  <c r="CJ47" i="5"/>
  <c r="BO21" i="5"/>
  <c r="CH28" i="5"/>
  <c r="BJ12" i="5"/>
  <c r="S32" i="5"/>
  <c r="CN58" i="5"/>
  <c r="BI22" i="5"/>
  <c r="AQ38" i="5"/>
  <c r="BW18" i="5"/>
  <c r="AK75" i="5"/>
  <c r="H71" i="5"/>
  <c r="CA70" i="5"/>
  <c r="R77" i="5"/>
  <c r="K71" i="5"/>
  <c r="AG62" i="5"/>
  <c r="Q39" i="5"/>
  <c r="CT59" i="5"/>
  <c r="BH52" i="5"/>
  <c r="CK50" i="5"/>
  <c r="BZ54" i="5"/>
  <c r="F42" i="5"/>
  <c r="BP44" i="5"/>
  <c r="BV41" i="5"/>
  <c r="CO76" i="5"/>
  <c r="CT35" i="5"/>
  <c r="AW39" i="5"/>
  <c r="BB47" i="5"/>
  <c r="D18" i="5"/>
  <c r="CL18" i="5"/>
  <c r="BR17" i="5"/>
  <c r="L26" i="5"/>
  <c r="BZ36" i="5"/>
  <c r="CU15" i="5"/>
  <c r="AF26" i="5"/>
  <c r="AZ68" i="5"/>
  <c r="BM23" i="5"/>
  <c r="BA30" i="5"/>
  <c r="Z39" i="5"/>
  <c r="U21" i="5"/>
  <c r="BK28" i="5"/>
  <c r="CN11" i="5"/>
  <c r="CF31" i="5"/>
  <c r="F55" i="5"/>
  <c r="AK22" i="5"/>
  <c r="BN34" i="5"/>
  <c r="AZ18" i="5"/>
  <c r="BC29" i="5"/>
  <c r="BS24" i="5"/>
  <c r="CP21" i="5"/>
  <c r="AR77" i="4"/>
  <c r="CO25" i="5"/>
  <c r="BP7" i="5"/>
  <c r="CK28" i="5"/>
  <c r="CI81" i="4"/>
  <c r="BH43" i="5"/>
  <c r="BF8" i="5"/>
  <c r="BM20" i="5"/>
  <c r="W15" i="5"/>
  <c r="BD77" i="4"/>
  <c r="CS13" i="5"/>
  <c r="AE75" i="4"/>
  <c r="CP16" i="5"/>
  <c r="BE80" i="4"/>
  <c r="AT69" i="4"/>
  <c r="AN17" i="5"/>
  <c r="BC79" i="4"/>
  <c r="AS69" i="4"/>
  <c r="BP8" i="5"/>
  <c r="BK68" i="4"/>
  <c r="G9" i="5"/>
  <c r="BI70" i="4"/>
  <c r="BJ10" i="5"/>
  <c r="BQ69" i="4"/>
  <c r="AO11" i="5"/>
  <c r="R72" i="4"/>
  <c r="BM25" i="5"/>
  <c r="AX79" i="4"/>
  <c r="BB67" i="4"/>
  <c r="CU35" i="5"/>
  <c r="AD82" i="4"/>
  <c r="AF68" i="4"/>
  <c r="BN58" i="4"/>
  <c r="J7" i="5"/>
  <c r="BB25" i="5"/>
  <c r="I79" i="4"/>
  <c r="W11" i="5"/>
  <c r="BO71" i="4"/>
  <c r="P45" i="5"/>
  <c r="CF8" i="5"/>
  <c r="BU68" i="4"/>
  <c r="AS25" i="5"/>
  <c r="BC82" i="4"/>
  <c r="H69" i="4"/>
  <c r="P14" i="5"/>
  <c r="E77" i="4"/>
  <c r="X66" i="4"/>
  <c r="AS19" i="5"/>
  <c r="V80" i="4"/>
  <c r="BA69" i="4"/>
  <c r="CD59" i="4"/>
  <c r="K16" i="5"/>
  <c r="AZ78" i="4"/>
  <c r="AX18" i="5"/>
  <c r="AE79" i="4"/>
  <c r="AR68" i="4"/>
  <c r="BI71" i="4"/>
  <c r="T65" i="4"/>
  <c r="BO55" i="4"/>
  <c r="P48" i="4"/>
  <c r="BM28" i="5"/>
  <c r="CM9" i="5"/>
  <c r="AD63" i="4"/>
  <c r="Q53" i="4"/>
  <c r="AE45" i="4"/>
  <c r="CK9" i="5"/>
  <c r="CD62" i="4"/>
  <c r="BI54" i="4"/>
  <c r="BA46" i="4"/>
  <c r="CD24" i="5"/>
  <c r="AI67" i="4"/>
  <c r="AG58" i="4"/>
  <c r="AF50" i="4"/>
  <c r="BS21" i="5"/>
  <c r="CF66" i="4"/>
  <c r="G58" i="4"/>
  <c r="BW50" i="4"/>
  <c r="AH21" i="5"/>
  <c r="CE66" i="4"/>
  <c r="BP57" i="4"/>
  <c r="I51" i="4"/>
  <c r="AO41" i="5"/>
  <c r="BQ68" i="4"/>
  <c r="AR59" i="4"/>
  <c r="BA52" i="4"/>
  <c r="CL45" i="4"/>
  <c r="X71" i="4"/>
  <c r="BF60" i="4"/>
  <c r="BA53" i="4"/>
  <c r="CL46" i="4"/>
  <c r="BL72" i="4"/>
  <c r="CD60" i="4"/>
  <c r="BV53" i="4"/>
  <c r="X47" i="4"/>
  <c r="BZ76" i="4"/>
  <c r="T61" i="4"/>
  <c r="H54" i="4"/>
  <c r="AS47" i="4"/>
  <c r="CD40" i="4"/>
  <c r="CH58" i="4"/>
  <c r="Q46" i="4"/>
  <c r="AG38" i="4"/>
  <c r="AM63" i="4"/>
  <c r="AG50" i="4"/>
  <c r="BC39" i="4"/>
  <c r="BU66" i="4"/>
  <c r="BF52" i="4"/>
  <c r="I42" i="4"/>
  <c r="Q74" i="4"/>
  <c r="CD54" i="4"/>
  <c r="AT43" i="4"/>
  <c r="AW36" i="4"/>
  <c r="CH29" i="4"/>
  <c r="AF65" i="4"/>
  <c r="BH51" i="4"/>
  <c r="AO41" i="4"/>
  <c r="BP34" i="4"/>
  <c r="BE62" i="4"/>
  <c r="V49" i="4"/>
  <c r="E40" i="4"/>
  <c r="AP33" i="4"/>
  <c r="CA26" i="4"/>
  <c r="AC60" i="4"/>
  <c r="BZ47" i="4"/>
  <c r="AU39" i="4"/>
  <c r="S33" i="4"/>
  <c r="BD66" i="4"/>
  <c r="CF52" i="4"/>
  <c r="CH41" i="4"/>
  <c r="T35" i="4"/>
  <c r="Q79" i="4"/>
  <c r="AY56" i="4"/>
  <c r="G45" i="4"/>
  <c r="J63" i="4"/>
  <c r="K50" i="4"/>
  <c r="BV78" i="4"/>
  <c r="AY57" i="4"/>
  <c r="V47" i="4"/>
  <c r="CH39" i="4"/>
  <c r="AK34" i="4"/>
  <c r="CI68" i="4"/>
  <c r="AY55" i="4"/>
  <c r="AK45" i="4"/>
  <c r="CF38" i="4"/>
  <c r="AI33" i="4"/>
  <c r="CG64" i="4"/>
  <c r="X53" i="4"/>
  <c r="BF43" i="4"/>
  <c r="BH37" i="4"/>
  <c r="CO21" i="5"/>
  <c r="BL60" i="4"/>
  <c r="CI49" i="4"/>
  <c r="BA41" i="4"/>
  <c r="CA35" i="4"/>
  <c r="BB72" i="4"/>
  <c r="CF56" i="4"/>
  <c r="BK46" i="4"/>
  <c r="BH39" i="4"/>
  <c r="K34" i="4"/>
  <c r="AW28" i="4"/>
  <c r="CE42" i="4"/>
  <c r="AE31" i="4"/>
  <c r="BR77" i="4"/>
  <c r="N40" i="4"/>
  <c r="H30" i="4"/>
  <c r="I24" i="4"/>
  <c r="AU18" i="4"/>
  <c r="CG12" i="4"/>
  <c r="CH48" i="4"/>
  <c r="V33" i="4"/>
  <c r="AF26" i="4"/>
  <c r="BC43" i="4"/>
  <c r="BC31" i="4"/>
  <c r="AY76" i="4"/>
  <c r="F40" i="4"/>
  <c r="D30" i="4"/>
  <c r="CB64" i="4"/>
  <c r="N38" i="4"/>
  <c r="M29" i="4"/>
  <c r="Z23" i="4"/>
  <c r="BL17" i="4"/>
  <c r="O12" i="4"/>
  <c r="BQ25" i="5"/>
  <c r="AF41" i="4"/>
  <c r="BA30" i="4"/>
  <c r="AV24" i="4"/>
  <c r="CH18" i="4"/>
  <c r="AK13" i="4"/>
  <c r="BW7" i="4"/>
  <c r="BC45" i="4"/>
  <c r="V32" i="4"/>
  <c r="BP25" i="4"/>
  <c r="S20" i="4"/>
  <c r="BE14" i="4"/>
  <c r="AM20" i="5"/>
  <c r="R41" i="4"/>
  <c r="AV30" i="4"/>
  <c r="AR24" i="4"/>
  <c r="CD18" i="4"/>
  <c r="AG13" i="4"/>
  <c r="AF66" i="4"/>
  <c r="BD38" i="4"/>
  <c r="AF29" i="4"/>
  <c r="AP23" i="4"/>
  <c r="CB17" i="4"/>
  <c r="AE12" i="4"/>
  <c r="G57" i="4"/>
  <c r="BT35" i="4"/>
  <c r="BZ27" i="4"/>
  <c r="R22" i="4"/>
  <c r="BD16" i="4"/>
  <c r="G11" i="4"/>
  <c r="AF45" i="4"/>
  <c r="O32" i="4"/>
  <c r="BL25" i="4"/>
  <c r="V73" i="5"/>
  <c r="AL70" i="5"/>
  <c r="CI69" i="5"/>
  <c r="AD57" i="5"/>
  <c r="BK70" i="5"/>
  <c r="CT52" i="5"/>
  <c r="AI34" i="5"/>
  <c r="CH54" i="5"/>
  <c r="BZ76" i="5"/>
  <c r="AW50" i="5"/>
  <c r="AJ48" i="5"/>
  <c r="CB41" i="5"/>
  <c r="BJ43" i="5"/>
  <c r="H41" i="5"/>
  <c r="BY67" i="5"/>
  <c r="AS34" i="5"/>
  <c r="AC38" i="5"/>
  <c r="CD46" i="5"/>
  <c r="BZ17" i="5"/>
  <c r="BA69" i="5"/>
  <c r="AU17" i="5"/>
  <c r="AT23" i="5"/>
  <c r="CS34" i="5"/>
  <c r="BX15" i="5"/>
  <c r="AI25" i="5"/>
  <c r="AI53" i="5"/>
  <c r="AP23" i="5"/>
  <c r="Y30" i="5"/>
  <c r="CA37" i="5"/>
  <c r="CA18" i="5"/>
  <c r="AN28" i="5"/>
  <c r="BR11" i="5"/>
  <c r="AQ27" i="5"/>
  <c r="AV52" i="5"/>
  <c r="N22" i="5"/>
  <c r="AF33" i="5"/>
  <c r="AC18" i="5"/>
  <c r="AF29" i="5"/>
  <c r="CT23" i="5"/>
  <c r="AL21" i="5"/>
  <c r="V77" i="4"/>
  <c r="X24" i="5"/>
  <c r="CN64" i="5"/>
  <c r="BP69" i="5"/>
  <c r="AG51" i="5"/>
  <c r="AF56" i="5"/>
  <c r="CI67" i="5"/>
  <c r="Q81" i="5"/>
  <c r="CI33" i="5"/>
  <c r="CI41" i="5"/>
  <c r="BJ60" i="5"/>
  <c r="CU39" i="5"/>
  <c r="BR47" i="5"/>
  <c r="I81" i="5"/>
  <c r="CK42" i="5"/>
  <c r="BR36" i="5"/>
  <c r="CR49" i="5"/>
  <c r="AR79" i="5"/>
  <c r="AY45" i="5"/>
  <c r="AW45" i="5"/>
  <c r="AX15" i="5"/>
  <c r="CL56" i="5"/>
  <c r="CS16" i="5"/>
  <c r="CR22" i="5"/>
  <c r="CQ28" i="5"/>
  <c r="AD15" i="5"/>
  <c r="BN23" i="5"/>
  <c r="AS49" i="5"/>
  <c r="CF18" i="5"/>
  <c r="BP28" i="5"/>
  <c r="X34" i="5"/>
  <c r="BK16" i="5"/>
  <c r="CL27" i="5"/>
  <c r="Z11" i="5"/>
  <c r="CR25" i="5"/>
  <c r="AB44" i="5"/>
  <c r="BL21" i="5"/>
  <c r="CE28" i="5"/>
  <c r="AF17" i="5"/>
  <c r="CD28" i="5"/>
  <c r="AY23" i="5"/>
  <c r="AM15" i="5"/>
  <c r="BM76" i="4"/>
  <c r="T20" i="5"/>
  <c r="CG78" i="4"/>
  <c r="AZ26" i="5"/>
  <c r="U81" i="4"/>
  <c r="CU22" i="5"/>
  <c r="V7" i="5"/>
  <c r="AZ17" i="5"/>
  <c r="BP12" i="5"/>
  <c r="BY76" i="4"/>
  <c r="CS12" i="5"/>
  <c r="BU73" i="4"/>
  <c r="S15" i="5"/>
  <c r="BC78" i="4"/>
  <c r="AT45" i="5"/>
  <c r="CO13" i="5"/>
  <c r="BW77" i="4"/>
  <c r="AX49" i="5"/>
  <c r="BF7" i="5"/>
  <c r="BJ67" i="4"/>
  <c r="CQ7" i="5"/>
  <c r="U69" i="4"/>
  <c r="G82" i="4"/>
  <c r="Q68" i="4"/>
  <c r="T10" i="5"/>
  <c r="BM69" i="4"/>
  <c r="BN22" i="5"/>
  <c r="AX77" i="4"/>
  <c r="BW66" i="4"/>
  <c r="BH25" i="5"/>
  <c r="K81" i="4"/>
  <c r="AE67" i="4"/>
  <c r="AS45" i="5"/>
  <c r="BZ81" i="4"/>
  <c r="BX19" i="5"/>
  <c r="AU77" i="4"/>
  <c r="BM9" i="5"/>
  <c r="AV70" i="4"/>
  <c r="BJ32" i="5"/>
  <c r="G79" i="4"/>
  <c r="AW67" i="4"/>
  <c r="AS21" i="5"/>
  <c r="BV79" i="4"/>
  <c r="AA68" i="4"/>
  <c r="AZ12" i="5"/>
  <c r="AQ75" i="4"/>
  <c r="W65" i="4"/>
  <c r="V16" i="5"/>
  <c r="D79" i="4"/>
  <c r="CK66" i="4"/>
  <c r="P59" i="4"/>
  <c r="AU13" i="5"/>
  <c r="AK77" i="4"/>
  <c r="BL14" i="5"/>
  <c r="P78" i="4"/>
  <c r="AQ67" i="4"/>
  <c r="BM14" i="5"/>
  <c r="BN63" i="4"/>
  <c r="CJ54" i="4"/>
  <c r="BE75" i="5"/>
  <c r="BR66" i="5"/>
  <c r="AW81" i="5"/>
  <c r="BJ55" i="5"/>
  <c r="AS54" i="5"/>
  <c r="BG80" i="5"/>
  <c r="BU32" i="5"/>
  <c r="AC40" i="5"/>
  <c r="CJ59" i="5"/>
  <c r="K39" i="5"/>
  <c r="BX46" i="5"/>
  <c r="E81" i="5"/>
  <c r="BO42" i="5"/>
  <c r="D36" i="5"/>
  <c r="W49" i="5"/>
  <c r="AM67" i="5"/>
  <c r="AP42" i="5"/>
  <c r="BZ42" i="5"/>
  <c r="AT62" i="5"/>
  <c r="BT53" i="5"/>
  <c r="BV16" i="5"/>
  <c r="BU22" i="5"/>
  <c r="BT28" i="5"/>
  <c r="BS12" i="5"/>
  <c r="AQ23" i="5"/>
  <c r="CT47" i="5"/>
  <c r="O18" i="5"/>
  <c r="V28" i="5"/>
  <c r="BY33" i="5"/>
  <c r="CL15" i="5"/>
  <c r="U27" i="5"/>
  <c r="D11" i="5"/>
  <c r="BU25" i="5"/>
  <c r="BM42" i="5"/>
  <c r="AS20" i="5"/>
  <c r="BH28" i="5"/>
  <c r="Q15" i="5"/>
  <c r="AX79" i="5"/>
  <c r="AB23" i="5"/>
  <c r="AV13" i="5"/>
  <c r="AQ76" i="4"/>
  <c r="BP19" i="5"/>
  <c r="S78" i="4"/>
  <c r="CN25" i="5"/>
  <c r="T80" i="4"/>
  <c r="I66" i="5"/>
  <c r="T64" i="5"/>
  <c r="AO60" i="5"/>
  <c r="BR54" i="5"/>
  <c r="BN69" i="5"/>
  <c r="AZ78" i="5"/>
  <c r="M53" i="5"/>
  <c r="CC39" i="5"/>
  <c r="BW55" i="5"/>
  <c r="M36" i="5"/>
  <c r="U43" i="5"/>
  <c r="CO70" i="5"/>
  <c r="BA41" i="5"/>
  <c r="M58" i="5"/>
  <c r="CG47" i="5"/>
  <c r="CK37" i="5"/>
  <c r="BD41" i="5"/>
  <c r="CG39" i="5"/>
  <c r="CF38" i="5"/>
  <c r="BY32" i="5"/>
  <c r="AR51" i="5"/>
  <c r="AA22" i="5"/>
  <c r="Z28" i="5"/>
  <c r="BM43" i="5"/>
  <c r="CO22" i="5"/>
  <c r="M40" i="5"/>
  <c r="S17" i="5"/>
  <c r="BT27" i="5"/>
  <c r="CU32" i="5"/>
  <c r="BC13" i="5"/>
  <c r="BG23" i="5"/>
  <c r="BD10" i="5"/>
  <c r="AA25" i="5"/>
  <c r="BO34" i="5"/>
  <c r="Z19" i="5"/>
  <c r="N28" i="5"/>
  <c r="BG12" i="5"/>
  <c r="BL63" i="5"/>
  <c r="BZ22" i="5"/>
  <c r="AP11" i="5"/>
  <c r="CF73" i="4"/>
  <c r="BK18" i="5"/>
  <c r="CE76" i="4"/>
  <c r="CE21" i="5"/>
  <c r="AO79" i="4"/>
  <c r="BN20" i="5"/>
  <c r="R79" i="4"/>
  <c r="BQ15" i="5"/>
  <c r="CF11" i="5"/>
  <c r="P43" i="5"/>
  <c r="M12" i="5"/>
  <c r="BI69" i="5"/>
  <c r="BN12" i="5"/>
  <c r="BB77" i="4"/>
  <c r="CQ38" i="5"/>
  <c r="BU10" i="5"/>
  <c r="AZ76" i="4"/>
  <c r="CP27" i="5"/>
  <c r="I78" i="4"/>
  <c r="BL37" i="5"/>
  <c r="BX82" i="4"/>
  <c r="CU28" i="5"/>
  <c r="G80" i="4"/>
  <c r="Q48" i="5"/>
  <c r="CQ8" i="5"/>
  <c r="BG68" i="4"/>
  <c r="M18" i="5"/>
  <c r="AI76" i="4"/>
  <c r="AX63" i="4"/>
  <c r="BF21" i="5"/>
  <c r="CE79" i="4"/>
  <c r="AZ66" i="4"/>
  <c r="BB28" i="5"/>
  <c r="BN80" i="4"/>
  <c r="AG16" i="5"/>
  <c r="BX63" i="5"/>
  <c r="BQ75" i="5"/>
  <c r="CE69" i="5"/>
  <c r="AC48" i="5"/>
  <c r="CL60" i="5"/>
  <c r="E47" i="5"/>
  <c r="AF44" i="5"/>
  <c r="BM52" i="5"/>
  <c r="AP38" i="5"/>
  <c r="BB60" i="5"/>
  <c r="CK29" i="5"/>
  <c r="L57" i="5"/>
  <c r="BK64" i="5"/>
  <c r="BD54" i="5"/>
  <c r="BS41" i="5"/>
  <c r="BL47" i="5"/>
  <c r="CL48" i="5"/>
  <c r="AX26" i="5"/>
  <c r="Y29" i="5"/>
  <c r="CS28" i="5"/>
  <c r="CB38" i="5"/>
  <c r="BB15" i="5"/>
  <c r="CB26" i="5"/>
  <c r="AJ39" i="5"/>
  <c r="AA15" i="5"/>
  <c r="Z30" i="5"/>
  <c r="T75" i="5"/>
  <c r="Z21" i="5"/>
  <c r="CT25" i="5"/>
  <c r="CF48" i="5"/>
  <c r="BR20" i="5"/>
  <c r="T37" i="5"/>
  <c r="AP21" i="5"/>
  <c r="AH29" i="5"/>
  <c r="BO80" i="5"/>
  <c r="BO26" i="5"/>
  <c r="BX58" i="5"/>
  <c r="BO33" i="5"/>
  <c r="AH47" i="5"/>
  <c r="BL8" i="5"/>
  <c r="AS33" i="5"/>
  <c r="BG10" i="5"/>
  <c r="CB73" i="4"/>
  <c r="H13" i="5"/>
  <c r="AI73" i="4"/>
  <c r="BA17" i="5"/>
  <c r="BF75" i="4"/>
  <c r="BF27" i="5"/>
  <c r="BX8" i="5"/>
  <c r="M28" i="5"/>
  <c r="AL82" i="4"/>
  <c r="CK26" i="5"/>
  <c r="CS8" i="5"/>
  <c r="I76" i="4"/>
  <c r="CA22" i="5"/>
  <c r="X9" i="5"/>
  <c r="BT74" i="4"/>
  <c r="CN15" i="5"/>
  <c r="AB75" i="4"/>
  <c r="G23" i="5"/>
  <c r="L76" i="4"/>
  <c r="W19" i="5"/>
  <c r="Z77" i="4"/>
  <c r="CB28" i="5"/>
  <c r="E78" i="4"/>
  <c r="M66" i="4"/>
  <c r="AF11" i="5"/>
  <c r="AZ70" i="4"/>
  <c r="AV61" i="4"/>
  <c r="AI16" i="5"/>
  <c r="AG73" i="4"/>
  <c r="BR62" i="4"/>
  <c r="CS17" i="5"/>
  <c r="AC78" i="4"/>
  <c r="AC9" i="5"/>
  <c r="K74" i="5"/>
  <c r="W75" i="5"/>
  <c r="BT59" i="5"/>
  <c r="CC47" i="5"/>
  <c r="AE50" i="5"/>
  <c r="CA46" i="5"/>
  <c r="AJ42" i="5"/>
  <c r="BU49" i="5"/>
  <c r="T38" i="5"/>
  <c r="CI53" i="5"/>
  <c r="X82" i="5"/>
  <c r="CO58" i="5"/>
  <c r="BM63" i="5"/>
  <c r="AY51" i="5"/>
  <c r="U39" i="5"/>
  <c r="AD46" i="5"/>
  <c r="CJ46" i="5"/>
  <c r="F26" i="5"/>
  <c r="CT28" i="5"/>
  <c r="BV28" i="5"/>
  <c r="M38" i="5"/>
  <c r="AH14" i="5"/>
  <c r="Z22" i="5"/>
  <c r="BU38" i="5"/>
  <c r="D15" i="5"/>
  <c r="S29" i="5"/>
  <c r="M51" i="5"/>
  <c r="CU20" i="5"/>
  <c r="J24" i="5"/>
  <c r="BX47" i="5"/>
  <c r="AB19" i="5"/>
  <c r="CD35" i="5"/>
  <c r="S21" i="5"/>
  <c r="K29" i="5"/>
  <c r="AQ72" i="5"/>
  <c r="AG23" i="5"/>
  <c r="BP72" i="5"/>
  <c r="AA74" i="5"/>
  <c r="AY73" i="5"/>
  <c r="CM82" i="5"/>
  <c r="V57" i="5"/>
  <c r="M46" i="5"/>
  <c r="AH34" i="5"/>
  <c r="G49" i="5"/>
  <c r="BN35" i="5"/>
  <c r="BY46" i="5"/>
  <c r="BG77" i="5"/>
  <c r="BB78" i="5"/>
  <c r="AB60" i="5"/>
  <c r="BD40" i="5"/>
  <c r="AK38" i="5"/>
  <c r="AV63" i="5"/>
  <c r="CA43" i="5"/>
  <c r="BF25" i="5"/>
  <c r="AC28" i="5"/>
  <c r="AB28" i="5"/>
  <c r="CH36" i="5"/>
  <c r="BL13" i="5"/>
  <c r="CB20" i="5"/>
  <c r="AK37" i="5"/>
  <c r="BB14" i="5"/>
  <c r="BB26" i="5"/>
  <c r="CS47" i="5"/>
  <c r="AZ20" i="5"/>
  <c r="BH23" i="5"/>
  <c r="AZ36" i="5"/>
  <c r="I18" i="5"/>
  <c r="BP34" i="5"/>
  <c r="H18" i="5"/>
  <c r="BI28" i="5"/>
  <c r="AB50" i="5"/>
  <c r="AN21" i="5"/>
  <c r="BK42" i="5"/>
  <c r="BR30" i="5"/>
  <c r="BU29" i="5"/>
  <c r="CP7" i="5"/>
  <c r="I38" i="5"/>
  <c r="AH9" i="5"/>
  <c r="BY70" i="4"/>
  <c r="U12" i="5"/>
  <c r="L72" i="4"/>
  <c r="CC10" i="5"/>
  <c r="AX77" i="5"/>
  <c r="CL52" i="5"/>
  <c r="AH72" i="5"/>
  <c r="BT43" i="5"/>
  <c r="BF41" i="5"/>
  <c r="D55" i="5"/>
  <c r="AA38" i="5"/>
  <c r="BK30" i="5"/>
  <c r="AJ32" i="5"/>
  <c r="BV15" i="5"/>
  <c r="CQ21" i="5"/>
  <c r="CH22" i="5"/>
  <c r="AC50" i="5"/>
  <c r="CL26" i="5"/>
  <c r="BW23" i="5"/>
  <c r="R38" i="5"/>
  <c r="Q76" i="4"/>
  <c r="R78" i="4"/>
  <c r="CF79" i="4"/>
  <c r="AE22" i="5"/>
  <c r="BS28" i="5"/>
  <c r="BR45" i="5"/>
  <c r="AI80" i="4"/>
  <c r="U22" i="5"/>
  <c r="H76" i="4"/>
  <c r="CR7" i="5"/>
  <c r="CR20" i="5"/>
  <c r="CQ24" i="5"/>
  <c r="CD67" i="4"/>
  <c r="BU76" i="4"/>
  <c r="BI12" i="5"/>
  <c r="BT63" i="4"/>
  <c r="BL82" i="4"/>
  <c r="E63" i="4"/>
  <c r="AC80" i="4"/>
  <c r="BM78" i="4"/>
  <c r="BI80" i="4"/>
  <c r="CJ61" i="4"/>
  <c r="G77" i="4"/>
  <c r="CF53" i="5"/>
  <c r="F77" i="4"/>
  <c r="AJ28" i="5"/>
  <c r="CG72" i="4"/>
  <c r="U53" i="5"/>
  <c r="V78" i="4"/>
  <c r="AQ64" i="4"/>
  <c r="CI12" i="5"/>
  <c r="AD52" i="5"/>
  <c r="AX78" i="4"/>
  <c r="CH12" i="5"/>
  <c r="AP64" i="4"/>
  <c r="BK51" i="4"/>
  <c r="Q10" i="5"/>
  <c r="AN82" i="4"/>
  <c r="CL58" i="4"/>
  <c r="BE49" i="4"/>
  <c r="P11" i="5"/>
  <c r="AO60" i="4"/>
  <c r="CA50" i="4"/>
  <c r="E42" i="4"/>
  <c r="S66" i="4"/>
  <c r="CB54" i="4"/>
  <c r="BT46" i="4"/>
  <c r="AY66" i="4"/>
  <c r="AJ55" i="4"/>
  <c r="F47" i="4"/>
  <c r="BU67" i="4"/>
  <c r="BF56" i="4"/>
  <c r="BS47" i="4"/>
  <c r="AZ79" i="4"/>
  <c r="CB58" i="4"/>
  <c r="G50" i="4"/>
  <c r="BR10" i="5"/>
  <c r="CF60" i="4"/>
  <c r="AD52" i="4"/>
  <c r="CB15" i="5"/>
  <c r="BF64" i="4"/>
  <c r="H53" i="4"/>
  <c r="CG23" i="5"/>
  <c r="BL65" i="4"/>
  <c r="BU53" i="4"/>
  <c r="CI45" i="4"/>
  <c r="BE67" i="4"/>
  <c r="M47" i="4"/>
  <c r="AF37" i="4"/>
  <c r="AD56" i="4"/>
  <c r="CH42" i="4"/>
  <c r="AQ65" i="4"/>
  <c r="CH47" i="4"/>
  <c r="BV37" i="4"/>
  <c r="AD55" i="4"/>
  <c r="G42" i="4"/>
  <c r="CK32" i="4"/>
  <c r="CA82" i="4"/>
  <c r="V50" i="4"/>
  <c r="AX38" i="4"/>
  <c r="BM73" i="4"/>
  <c r="BO48" i="4"/>
  <c r="AU38" i="4"/>
  <c r="CD29" i="4"/>
  <c r="BH66" i="4"/>
  <c r="AE48" i="4"/>
  <c r="AT38" i="4"/>
  <c r="BH30" i="4"/>
  <c r="BD57" i="4"/>
  <c r="AM43" i="4"/>
  <c r="BK34" i="4"/>
  <c r="L68" i="4"/>
  <c r="CK50" i="4"/>
  <c r="D69" i="4"/>
  <c r="CJ50" i="4"/>
  <c r="L70" i="4"/>
  <c r="BP53" i="4"/>
  <c r="BR42" i="4"/>
  <c r="P35" i="4"/>
  <c r="P67" i="4"/>
  <c r="BR52" i="4"/>
  <c r="S42" i="4"/>
  <c r="AK35" i="4"/>
  <c r="BI65" i="4"/>
  <c r="AM51" i="4"/>
  <c r="AC41" i="4"/>
  <c r="BE34" i="4"/>
  <c r="AG62" i="4"/>
  <c r="J49" i="4"/>
  <c r="CE39" i="4"/>
  <c r="AG33" i="4"/>
  <c r="P61" i="4"/>
  <c r="R47" i="4"/>
  <c r="BG38" i="4"/>
  <c r="I32" i="4"/>
  <c r="AM56" i="4"/>
  <c r="AG32" i="4"/>
  <c r="AP67" i="4"/>
  <c r="AT36" i="4"/>
  <c r="S27" i="4"/>
  <c r="AW20" i="4"/>
  <c r="T13" i="4"/>
  <c r="BL43" i="4"/>
  <c r="AF30" i="4"/>
  <c r="BI57" i="4"/>
  <c r="BP32" i="4"/>
  <c r="H67" i="4"/>
  <c r="AN36" i="4"/>
  <c r="O27" i="4"/>
  <c r="BA43" i="4"/>
  <c r="AM29" i="4"/>
  <c r="Y22" i="4"/>
  <c r="BJ15" i="4"/>
  <c r="L9" i="4"/>
  <c r="AU43" i="4"/>
  <c r="CK29" i="4"/>
  <c r="CL22" i="4"/>
  <c r="AN16" i="4"/>
  <c r="BY9" i="4"/>
  <c r="H47" i="4"/>
  <c r="BY30" i="4"/>
  <c r="BN23" i="4"/>
  <c r="P17" i="4"/>
  <c r="BV9" i="4"/>
  <c r="CA39" i="4"/>
  <c r="H29" i="4"/>
  <c r="AP22" i="4"/>
  <c r="N16" i="4"/>
  <c r="BU9" i="4"/>
  <c r="AR40" i="4"/>
  <c r="G29" i="4"/>
  <c r="AO22" i="4"/>
  <c r="M16" i="4"/>
  <c r="BT9" i="4"/>
  <c r="M41" i="4"/>
  <c r="E29" i="4"/>
  <c r="AN22" i="4"/>
  <c r="BY15" i="4"/>
  <c r="AF82" i="4"/>
  <c r="AW38" i="4"/>
  <c r="AN28" i="4"/>
  <c r="CD21" i="4"/>
  <c r="BX15" i="4"/>
  <c r="E10" i="4"/>
  <c r="H41" i="4"/>
  <c r="R30" i="4"/>
  <c r="CE23" i="4"/>
  <c r="L18" i="4"/>
  <c r="AX12" i="4"/>
  <c r="CG53" i="4"/>
  <c r="BT34" i="4"/>
  <c r="AA27" i="4"/>
  <c r="BF21" i="4"/>
  <c r="I16" i="4"/>
  <c r="AU10" i="4"/>
  <c r="BV43" i="4"/>
  <c r="BE22" i="4"/>
  <c r="AQ12" i="4"/>
  <c r="AZ38" i="5"/>
  <c r="CE25" i="4"/>
  <c r="BL15" i="4"/>
  <c r="G7" i="4"/>
  <c r="AW31" i="4"/>
  <c r="CF18" i="4"/>
  <c r="M9" i="4"/>
  <c r="X41" i="4"/>
  <c r="L22" i="4"/>
  <c r="CG11" i="4"/>
  <c r="CK70" i="4"/>
  <c r="AH25" i="4"/>
  <c r="S15" i="4"/>
  <c r="F69" i="3"/>
  <c r="AO30" i="4"/>
  <c r="AF18" i="4"/>
  <c r="BQ8" i="4"/>
  <c r="AB39" i="4"/>
  <c r="BB21" i="4"/>
  <c r="AM11" i="4"/>
  <c r="BF62" i="4"/>
  <c r="BX24" i="4"/>
  <c r="BG14" i="4"/>
  <c r="C24" i="3"/>
  <c r="G32" i="4"/>
  <c r="T19" i="4"/>
  <c r="AA9" i="4"/>
  <c r="AK42" i="4"/>
  <c r="AI22" i="4"/>
  <c r="U12" i="4"/>
  <c r="AW80" i="4"/>
  <c r="BF25" i="4"/>
  <c r="AP15" i="4"/>
  <c r="C77" i="3"/>
  <c r="F31" i="4"/>
  <c r="BJ18" i="4"/>
  <c r="CF8" i="4"/>
  <c r="X40" i="4"/>
  <c r="BY21" i="4"/>
  <c r="BK11" i="4"/>
  <c r="CD65" i="4"/>
  <c r="L25" i="4"/>
  <c r="CF14" i="4"/>
  <c r="F52" i="3"/>
  <c r="K30" i="4"/>
  <c r="J18" i="4"/>
  <c r="BD8" i="4"/>
  <c r="AI38" i="4"/>
  <c r="AF21" i="4"/>
  <c r="R11" i="4"/>
  <c r="BW40" i="4"/>
  <c r="BM16" i="4"/>
  <c r="BR14" i="4"/>
  <c r="AG11" i="4"/>
  <c r="AM8" i="4"/>
  <c r="CA59" i="4"/>
  <c r="X32" i="4"/>
  <c r="AF24" i="4"/>
  <c r="W19" i="4"/>
  <c r="CF13" i="4"/>
  <c r="F22" i="4"/>
  <c r="BR21" i="4"/>
  <c r="AX14" i="4"/>
  <c r="BL8" i="4"/>
  <c r="BF53" i="4"/>
  <c r="CG27" i="4"/>
  <c r="AI23" i="4"/>
  <c r="M23" i="4"/>
  <c r="BO12" i="4"/>
  <c r="BQ25" i="4"/>
  <c r="X12" i="4"/>
  <c r="AB18" i="4"/>
  <c r="F67" i="3"/>
  <c r="AF31" i="4"/>
  <c r="Z15" i="4"/>
  <c r="V55" i="4"/>
  <c r="AE66" i="5"/>
  <c r="M75" i="5"/>
  <c r="AC55" i="5"/>
  <c r="J42" i="5"/>
  <c r="CI72" i="5"/>
  <c r="AV41" i="5"/>
  <c r="L37" i="5"/>
  <c r="D30" i="5"/>
  <c r="AW28" i="5"/>
  <c r="BY14" i="5"/>
  <c r="BT21" i="5"/>
  <c r="Q22" i="5"/>
  <c r="AR38" i="5"/>
  <c r="M22" i="5"/>
  <c r="E23" i="5"/>
  <c r="AW33" i="5"/>
  <c r="CD75" i="4"/>
  <c r="AM77" i="4"/>
  <c r="BH77" i="4"/>
  <c r="D14" i="5"/>
  <c r="BE27" i="5"/>
  <c r="M43" i="5"/>
  <c r="BY78" i="4"/>
  <c r="BI21" i="5"/>
  <c r="AY75" i="4"/>
  <c r="BJ81" i="4"/>
  <c r="AH18" i="5"/>
  <c r="CH23" i="5"/>
  <c r="BU71" i="5"/>
  <c r="K73" i="4"/>
  <c r="W12" i="5"/>
  <c r="BS62" i="4"/>
  <c r="CE81" i="4"/>
  <c r="D62" i="4"/>
  <c r="CD79" i="4"/>
  <c r="AB78" i="4"/>
  <c r="AA80" i="4"/>
  <c r="BM39" i="5"/>
  <c r="BK76" i="4"/>
  <c r="AC26" i="5"/>
  <c r="Y76" i="4"/>
  <c r="AP20" i="5"/>
  <c r="AE72" i="4"/>
  <c r="BM44" i="5"/>
  <c r="BT77" i="4"/>
  <c r="U64" i="4"/>
  <c r="AS12" i="5"/>
  <c r="BY42" i="5"/>
  <c r="BQ77" i="4"/>
  <c r="AX11" i="5"/>
  <c r="M64" i="4"/>
  <c r="S51" i="4"/>
  <c r="AV82" i="4"/>
  <c r="S81" i="4"/>
  <c r="AL58" i="4"/>
  <c r="AI49" i="4"/>
  <c r="BQ8" i="5"/>
  <c r="O60" i="4"/>
  <c r="BE50" i="4"/>
  <c r="BY31" i="5"/>
  <c r="BX65" i="4"/>
  <c r="BF54" i="4"/>
  <c r="AX46" i="4"/>
  <c r="R66" i="4"/>
  <c r="N55" i="4"/>
  <c r="BS46" i="4"/>
  <c r="AG67" i="4"/>
  <c r="AJ56" i="4"/>
  <c r="AW47" i="4"/>
  <c r="AJ78" i="4"/>
  <c r="BC58" i="4"/>
  <c r="AX49" i="4"/>
  <c r="AU9" i="5"/>
  <c r="AG60" i="4"/>
  <c r="H52" i="4"/>
  <c r="BQ13" i="5"/>
  <c r="AT61" i="4"/>
  <c r="BU52" i="4"/>
  <c r="CI20" i="5"/>
  <c r="AI65" i="4"/>
  <c r="AY53" i="4"/>
  <c r="CH44" i="4"/>
  <c r="BY66" i="4"/>
  <c r="BG46" i="4"/>
  <c r="J37" i="4"/>
  <c r="CD55" i="4"/>
  <c r="BH42" i="4"/>
  <c r="BW64" i="4"/>
  <c r="AR47" i="4"/>
  <c r="AZ37" i="4"/>
  <c r="AP54" i="4"/>
  <c r="BO41" i="4"/>
  <c r="BO32" i="4"/>
  <c r="AR67" i="4"/>
  <c r="BO49" i="4"/>
  <c r="AB38" i="4"/>
  <c r="BS71" i="4"/>
  <c r="AF48" i="4"/>
  <c r="Y38" i="4"/>
  <c r="BH29" i="4"/>
  <c r="CF65" i="4"/>
  <c r="AJ47" i="4"/>
  <c r="X38" i="4"/>
  <c r="BX36" i="5"/>
  <c r="H57" i="4"/>
  <c r="N43" i="4"/>
  <c r="AO34" i="4"/>
  <c r="S67" i="4"/>
  <c r="AU50" i="4"/>
  <c r="I68" i="4"/>
  <c r="BF49" i="4"/>
  <c r="CK68" i="4"/>
  <c r="Z53" i="4"/>
  <c r="AS42" i="4"/>
  <c r="CC34" i="4"/>
  <c r="AL66" i="4"/>
  <c r="AI52" i="4"/>
  <c r="CB41" i="4"/>
  <c r="O35" i="4"/>
  <c r="AJ64" i="4"/>
  <c r="CG50" i="4"/>
  <c r="CK40" i="4"/>
  <c r="AI34" i="4"/>
  <c r="BN61" i="4"/>
  <c r="BE48" i="4"/>
  <c r="BI39" i="4"/>
  <c r="K33" i="4"/>
  <c r="BC60" i="4"/>
  <c r="U46" i="4"/>
  <c r="AK38" i="4"/>
  <c r="BV31" i="4"/>
  <c r="CG54" i="4"/>
  <c r="CL31" i="4"/>
  <c r="AB65" i="4"/>
  <c r="F36" i="4"/>
  <c r="CC26" i="4"/>
  <c r="AA20" i="4"/>
  <c r="BK12" i="4"/>
  <c r="CA42" i="4"/>
  <c r="F30" i="4"/>
  <c r="W56" i="4"/>
  <c r="AC32" i="4"/>
  <c r="CC64" i="4"/>
  <c r="CG35" i="4"/>
  <c r="BY26" i="4"/>
  <c r="BU42" i="4"/>
  <c r="BW28" i="4"/>
  <c r="CL21" i="4"/>
  <c r="AN15" i="4"/>
  <c r="BY8" i="4"/>
  <c r="BM42" i="4"/>
  <c r="BK29" i="4"/>
  <c r="BP22" i="4"/>
  <c r="R16" i="4"/>
  <c r="BC9" i="4"/>
  <c r="AJ44" i="4"/>
  <c r="AW30" i="4"/>
  <c r="AR23" i="4"/>
  <c r="CC16" i="4"/>
  <c r="AZ9" i="4"/>
  <c r="W39" i="4"/>
  <c r="BQ28" i="4"/>
  <c r="T22" i="4"/>
  <c r="CA15" i="4"/>
  <c r="AY9" i="4"/>
  <c r="BW39" i="4"/>
  <c r="BP28" i="4"/>
  <c r="S22" i="4"/>
  <c r="BZ15" i="4"/>
  <c r="AX9" i="4"/>
  <c r="AL40" i="4"/>
  <c r="BO28" i="4"/>
  <c r="CE21" i="4"/>
  <c r="BC15" i="4"/>
  <c r="AZ72" i="4"/>
  <c r="CG37" i="4"/>
  <c r="N28" i="4"/>
  <c r="AL21" i="4"/>
  <c r="BB15" i="4"/>
  <c r="AD17" i="5"/>
  <c r="AJ40" i="4"/>
  <c r="CA29" i="4"/>
  <c r="BI23" i="4"/>
  <c r="BY17" i="4"/>
  <c r="AB12" i="4"/>
  <c r="AT52" i="4"/>
  <c r="AD34" i="4"/>
  <c r="CL26" i="4"/>
  <c r="AJ21" i="4"/>
  <c r="BV15" i="4"/>
  <c r="Y10" i="4"/>
  <c r="BE41" i="4"/>
  <c r="V22" i="4"/>
  <c r="CJ11" i="4"/>
  <c r="BV71" i="4"/>
  <c r="AK25" i="4"/>
  <c r="W15" i="4"/>
  <c r="C71" i="3"/>
  <c r="BK30" i="4"/>
  <c r="AR18" i="4"/>
  <c r="BT8" i="4"/>
  <c r="BA39" i="4"/>
  <c r="BE21" i="4"/>
  <c r="AQ11" i="4"/>
  <c r="AO63" i="4"/>
  <c r="CA24" i="4"/>
  <c r="BL14" i="4"/>
  <c r="F47" i="3"/>
  <c r="BJ29" i="4"/>
  <c r="CF17" i="4"/>
  <c r="AQ8" i="4"/>
  <c r="BL37" i="4"/>
  <c r="L21" i="4"/>
  <c r="CH10" i="4"/>
  <c r="P58" i="4"/>
  <c r="AH24" i="4"/>
  <c r="S14" i="4"/>
  <c r="C57" i="3"/>
  <c r="J31" i="4"/>
  <c r="BO18" i="4"/>
  <c r="CI8" i="4"/>
  <c r="AX40" i="4"/>
  <c r="CI21" i="4"/>
  <c r="BN11" i="4"/>
  <c r="BT66" i="4"/>
  <c r="O25" i="4"/>
  <c r="CJ14" i="4"/>
  <c r="C65" i="3"/>
  <c r="N30" i="4"/>
  <c r="V18" i="4"/>
  <c r="BG8" i="4"/>
  <c r="AQ38" i="4"/>
  <c r="AI21" i="4"/>
  <c r="U11" i="4"/>
  <c r="BB60" i="4"/>
  <c r="BE24" i="4"/>
  <c r="AP14" i="4"/>
  <c r="C14" i="3"/>
  <c r="X29" i="4"/>
  <c r="BJ17" i="4"/>
  <c r="AC8" i="4"/>
  <c r="BB36" i="4"/>
  <c r="BY20" i="4"/>
  <c r="BM10" i="4"/>
  <c r="BN34" i="4"/>
  <c r="E15" i="4"/>
  <c r="CJ12" i="4"/>
  <c r="BK9" i="4"/>
  <c r="AJ7" i="4"/>
  <c r="CB43" i="4"/>
  <c r="U29" i="4"/>
  <c r="BF22" i="4"/>
  <c r="AM17" i="4"/>
  <c r="BP18" i="4"/>
  <c r="AU11" i="4"/>
  <c r="X35" i="4"/>
  <c r="BE23" i="4"/>
  <c r="CH19" i="4"/>
  <c r="BL19" i="4"/>
  <c r="CL18" i="4"/>
  <c r="BT14" i="4"/>
  <c r="AM65" i="5"/>
  <c r="BB56" i="5"/>
  <c r="CK53" i="5"/>
  <c r="L39" i="5"/>
  <c r="CO69" i="5"/>
  <c r="AB53" i="5"/>
  <c r="BL51" i="5"/>
  <c r="BS29" i="5"/>
  <c r="CU27" i="5"/>
  <c r="N51" i="5"/>
  <c r="AW21" i="5"/>
  <c r="CK21" i="5"/>
  <c r="BX30" i="5"/>
  <c r="F18" i="5"/>
  <c r="BC22" i="5"/>
  <c r="J40" i="5"/>
  <c r="P75" i="4"/>
  <c r="CC75" i="4"/>
  <c r="AL77" i="4"/>
  <c r="CT12" i="5"/>
  <c r="CR26" i="5"/>
  <c r="G41" i="5"/>
  <c r="K78" i="4"/>
  <c r="K21" i="5"/>
  <c r="AC75" i="4"/>
  <c r="AB79" i="4"/>
  <c r="AR9" i="5"/>
  <c r="CL22" i="5"/>
  <c r="AP41" i="5"/>
  <c r="CA71" i="4"/>
  <c r="CL10" i="5"/>
  <c r="AW62" i="4"/>
  <c r="AW81" i="4"/>
  <c r="BQ61" i="4"/>
  <c r="AV79" i="4"/>
  <c r="CL73" i="4"/>
  <c r="BX79" i="4"/>
  <c r="AL35" i="5"/>
  <c r="Z76" i="4"/>
  <c r="AN24" i="5"/>
  <c r="BZ75" i="4"/>
  <c r="BT14" i="5"/>
  <c r="CL71" i="4"/>
  <c r="CJ38" i="5"/>
  <c r="E75" i="4"/>
  <c r="CH63" i="4"/>
  <c r="D12" i="5"/>
  <c r="BD38" i="5"/>
  <c r="AI77" i="4"/>
  <c r="AC10" i="5"/>
  <c r="AI63" i="4"/>
  <c r="CF50" i="4"/>
  <c r="AZ71" i="4"/>
  <c r="CK79" i="4"/>
  <c r="L58" i="4"/>
  <c r="M49" i="4"/>
  <c r="R81" i="4"/>
  <c r="BY59" i="4"/>
  <c r="AI50" i="4"/>
  <c r="CG27" i="5"/>
  <c r="AO65" i="4"/>
  <c r="AJ54" i="4"/>
  <c r="AB46" i="4"/>
  <c r="BW65" i="4"/>
  <c r="BE54" i="4"/>
  <c r="AA46" i="4"/>
  <c r="AX66" i="4"/>
  <c r="N56" i="4"/>
  <c r="AA47" i="4"/>
  <c r="CH69" i="4"/>
  <c r="AD58" i="4"/>
  <c r="AB49" i="4"/>
  <c r="AI8" i="5"/>
  <c r="H60" i="4"/>
  <c r="G51" i="4"/>
  <c r="CT11" i="5"/>
  <c r="U61" i="4"/>
  <c r="AY52" i="4"/>
  <c r="V18" i="5"/>
  <c r="CH64" i="4"/>
  <c r="AC53" i="4"/>
  <c r="BL44" i="4"/>
  <c r="U66" i="4"/>
  <c r="BJ45" i="4"/>
  <c r="BW36" i="4"/>
  <c r="AP55" i="4"/>
  <c r="AH40" i="4"/>
  <c r="N64" i="4"/>
  <c r="I47" i="4"/>
  <c r="AD37" i="4"/>
  <c r="CJ53" i="4"/>
  <c r="AP41" i="4"/>
  <c r="AS32" i="4"/>
  <c r="BN66" i="4"/>
  <c r="AF49" i="4"/>
  <c r="BS37" i="4"/>
  <c r="AK70" i="4"/>
  <c r="CA47" i="4"/>
  <c r="CL37" i="4"/>
  <c r="AL29" i="4"/>
  <c r="Y63" i="4"/>
  <c r="CD46" i="4"/>
  <c r="CK37" i="4"/>
  <c r="BZ23" i="5"/>
  <c r="BA56" i="4"/>
  <c r="X42" i="4"/>
  <c r="S34" i="4"/>
  <c r="AO66" i="4"/>
  <c r="L50" i="4"/>
  <c r="Q65" i="4"/>
  <c r="P49" i="4"/>
  <c r="H68" i="4"/>
  <c r="BS52" i="4"/>
  <c r="T42" i="4"/>
  <c r="BG34" i="4"/>
  <c r="BJ65" i="4"/>
  <c r="CD51" i="4"/>
  <c r="BC41" i="4"/>
  <c r="N34" i="4"/>
  <c r="BJ63" i="4"/>
  <c r="AQ50" i="4"/>
  <c r="BL40" i="4"/>
  <c r="M34" i="4"/>
  <c r="Q61" i="4"/>
  <c r="O48" i="4"/>
  <c r="AM39" i="4"/>
  <c r="BX32" i="4"/>
  <c r="AU58" i="4"/>
  <c r="BU45" i="4"/>
  <c r="O38" i="4"/>
  <c r="AZ31" i="4"/>
  <c r="AR53" i="4"/>
  <c r="BF31" i="4"/>
  <c r="L63" i="4"/>
  <c r="AY35" i="4"/>
  <c r="BD26" i="4"/>
  <c r="Z19" i="4"/>
  <c r="AO12" i="4"/>
  <c r="N42" i="4"/>
  <c r="BP29" i="4"/>
  <c r="BP54" i="4"/>
  <c r="CH31" i="4"/>
  <c r="CB62" i="4"/>
  <c r="AT35" i="4"/>
  <c r="BA26" i="4"/>
  <c r="CK39" i="4"/>
  <c r="AX28" i="4"/>
  <c r="BP21" i="4"/>
  <c r="R15" i="4"/>
  <c r="BC8" i="4"/>
  <c r="CL41" i="4"/>
  <c r="AK29" i="4"/>
  <c r="AT22" i="4"/>
  <c r="CE15" i="4"/>
  <c r="BB8" i="4"/>
  <c r="AL43" i="4"/>
  <c r="X30" i="4"/>
  <c r="V23" i="4"/>
  <c r="BG16" i="4"/>
  <c r="AD9" i="4"/>
  <c r="BE38" i="4"/>
  <c r="AR28" i="4"/>
  <c r="CG21" i="4"/>
  <c r="BE15" i="4"/>
  <c r="CK19" i="5"/>
  <c r="V39" i="4"/>
  <c r="AQ28" i="4"/>
  <c r="CF21" i="4"/>
  <c r="BD15" i="4"/>
  <c r="AB9" i="4"/>
  <c r="BT39" i="4"/>
  <c r="AP28" i="4"/>
  <c r="BI21" i="4"/>
  <c r="AG15" i="4"/>
  <c r="BF68" i="4"/>
  <c r="AC37" i="4"/>
  <c r="BY27" i="4"/>
  <c r="P21" i="4"/>
  <c r="AF15" i="4"/>
  <c r="Q81" i="4"/>
  <c r="BO39" i="4"/>
  <c r="BB29" i="4"/>
  <c r="AM23" i="4"/>
  <c r="BC17" i="4"/>
  <c r="F12" i="4"/>
  <c r="CL50" i="4"/>
  <c r="BW33" i="4"/>
  <c r="BN26" i="4"/>
  <c r="N21" i="4"/>
  <c r="AZ15" i="4"/>
  <c r="CL9" i="4"/>
  <c r="BG39" i="4"/>
  <c r="BQ21" i="4"/>
  <c r="AT11" i="4"/>
  <c r="BV63" i="4"/>
  <c r="CD24" i="4"/>
  <c r="BP14" i="4"/>
  <c r="C38" i="3"/>
  <c r="BV29" i="4"/>
  <c r="CK17" i="4"/>
  <c r="AU8" i="4"/>
  <c r="BR37" i="4"/>
  <c r="V21" i="4"/>
  <c r="CK10" i="4"/>
  <c r="AH58" i="4"/>
  <c r="AK24" i="4"/>
  <c r="W14" i="4"/>
  <c r="F58" i="3"/>
  <c r="CE28" i="4"/>
  <c r="AR17" i="4"/>
  <c r="R8" i="4"/>
  <c r="J36" i="4"/>
  <c r="BL20" i="4"/>
  <c r="AT10" i="4"/>
  <c r="BJ53" i="4"/>
  <c r="CA23" i="4"/>
  <c r="BM13" i="4"/>
  <c r="F7" i="3"/>
  <c r="Z30" i="4"/>
  <c r="Z18" i="4"/>
  <c r="BJ8" i="4"/>
  <c r="CH38" i="4"/>
  <c r="AU21" i="4"/>
  <c r="X11" i="4"/>
  <c r="AP61" i="4"/>
  <c r="BH24" i="4"/>
  <c r="AT14" i="4"/>
  <c r="C54" i="3"/>
  <c r="AI29" i="4"/>
  <c r="BO17" i="4"/>
  <c r="AH8" i="4"/>
  <c r="BY36" i="4"/>
  <c r="CI20" i="4"/>
  <c r="BP10" i="4"/>
  <c r="AN56" i="4"/>
  <c r="O24" i="4"/>
  <c r="CJ13" i="4"/>
  <c r="F63" i="3"/>
  <c r="AJ28" i="4"/>
  <c r="V17" i="4"/>
  <c r="D8" i="4"/>
  <c r="AM35" i="4"/>
  <c r="AP20" i="4"/>
  <c r="AF10" i="4"/>
  <c r="BP30" i="4"/>
  <c r="AN13" i="4"/>
  <c r="AH11" i="4"/>
  <c r="AY8" i="4"/>
  <c r="C51" i="3"/>
  <c r="U37" i="4"/>
  <c r="AL26" i="4"/>
  <c r="BX20" i="4"/>
  <c r="BP15" i="4"/>
  <c r="BJ10" i="4"/>
  <c r="BZ8" i="4"/>
  <c r="AG63" i="5"/>
  <c r="K63" i="5"/>
  <c r="Z54" i="5"/>
  <c r="M34" i="5"/>
  <c r="BL38" i="5"/>
  <c r="CE67" i="5"/>
  <c r="P47" i="5"/>
  <c r="K46" i="5"/>
  <c r="X29" i="5"/>
  <c r="BA27" i="5"/>
  <c r="BF38" i="5"/>
  <c r="CF34" i="5"/>
  <c r="AQ21" i="5"/>
  <c r="M30" i="5"/>
  <c r="AK12" i="5"/>
  <c r="AJ47" i="5"/>
  <c r="CG34" i="5"/>
  <c r="BF73" i="4"/>
  <c r="M73" i="4"/>
  <c r="BG76" i="4"/>
  <c r="N12" i="5"/>
  <c r="AN14" i="5"/>
  <c r="O34" i="5"/>
  <c r="AF77" i="4"/>
  <c r="CL16" i="5"/>
  <c r="AX74" i="4"/>
  <c r="CF76" i="4"/>
  <c r="AG8" i="5"/>
  <c r="N15" i="5"/>
  <c r="BP33" i="5"/>
  <c r="AO69" i="4"/>
  <c r="BD8" i="5"/>
  <c r="E62" i="4"/>
  <c r="AD80" i="4"/>
  <c r="CJ58" i="4"/>
  <c r="BN78" i="4"/>
  <c r="AP40" i="5"/>
  <c r="H79" i="4"/>
  <c r="AX29" i="5"/>
  <c r="AS75" i="4"/>
  <c r="AQ20" i="5"/>
  <c r="K75" i="4"/>
  <c r="CK12" i="5"/>
  <c r="AL71" i="4"/>
  <c r="BV17" i="5"/>
  <c r="BB73" i="4"/>
  <c r="Q60" i="4"/>
  <c r="R11" i="5"/>
  <c r="K32" i="5"/>
  <c r="AX76" i="4"/>
  <c r="AY81" i="4"/>
  <c r="BG62" i="4"/>
  <c r="AN50" i="4"/>
  <c r="BN25" i="5"/>
  <c r="AJ77" i="4"/>
  <c r="AW57" i="4"/>
  <c r="BW45" i="4"/>
  <c r="AY78" i="4"/>
  <c r="CI58" i="4"/>
  <c r="BZ49" i="4"/>
  <c r="CO18" i="5"/>
  <c r="V63" i="4"/>
  <c r="CA53" i="4"/>
  <c r="CC24" i="5"/>
  <c r="J65" i="4"/>
  <c r="M54" i="4"/>
  <c r="BR45" i="4"/>
  <c r="AM65" i="4"/>
  <c r="BZ54" i="4"/>
  <c r="BR46" i="4"/>
  <c r="X68" i="4"/>
  <c r="AK74" i="5"/>
  <c r="BO59" i="5"/>
  <c r="BG50" i="5"/>
  <c r="CU48" i="5"/>
  <c r="CT61" i="5"/>
  <c r="V39" i="5"/>
  <c r="D39" i="5"/>
  <c r="X17" i="5"/>
  <c r="G27" i="5"/>
  <c r="CM34" i="5"/>
  <c r="BE32" i="5"/>
  <c r="AV11" i="5"/>
  <c r="BE29" i="5"/>
  <c r="CK11" i="5"/>
  <c r="BD36" i="5"/>
  <c r="M44" i="5"/>
  <c r="AD32" i="5"/>
  <c r="BK46" i="5"/>
  <c r="BS73" i="5"/>
  <c r="AZ10" i="5"/>
  <c r="AE13" i="5"/>
  <c r="BF24" i="5"/>
  <c r="BW76" i="4"/>
  <c r="CC11" i="5"/>
  <c r="D72" i="4"/>
  <c r="M76" i="4"/>
  <c r="Z7" i="5"/>
  <c r="CR10" i="5"/>
  <c r="CJ29" i="5"/>
  <c r="BF67" i="4"/>
  <c r="AE78" i="4"/>
  <c r="Z61" i="4"/>
  <c r="BP76" i="4"/>
  <c r="BM62" i="5"/>
  <c r="AY62" i="5"/>
  <c r="BK32" i="5"/>
  <c r="AA78" i="4"/>
  <c r="AU21" i="5"/>
  <c r="CJ73" i="4"/>
  <c r="BU18" i="5"/>
  <c r="AG74" i="4"/>
  <c r="BI11" i="5"/>
  <c r="BS70" i="4"/>
  <c r="AS15" i="5"/>
  <c r="CF72" i="4"/>
  <c r="AL59" i="4"/>
  <c r="BY8" i="5"/>
  <c r="CT15" i="5"/>
  <c r="CK74" i="4"/>
  <c r="AO72" i="4"/>
  <c r="CI61" i="4"/>
  <c r="CE49" i="4"/>
  <c r="AJ19" i="5"/>
  <c r="CI74" i="4"/>
  <c r="CH56" i="4"/>
  <c r="I45" i="4"/>
  <c r="CD74" i="4"/>
  <c r="BU57" i="4"/>
  <c r="BB47" i="4"/>
  <c r="CL13" i="5"/>
  <c r="AY62" i="4"/>
  <c r="AI53" i="4"/>
  <c r="CQ15" i="5"/>
  <c r="CF63" i="4"/>
  <c r="BD53" i="4"/>
  <c r="CB27" i="5"/>
  <c r="BI64" i="4"/>
  <c r="L54" i="4"/>
  <c r="Z46" i="4"/>
  <c r="AD67" i="4"/>
  <c r="O57" i="4"/>
  <c r="AA48" i="4"/>
  <c r="BD70" i="4"/>
  <c r="CA58" i="4"/>
  <c r="BS49" i="4"/>
  <c r="O78" i="4"/>
  <c r="BQ59" i="4"/>
  <c r="BS50" i="4"/>
  <c r="BO10" i="5"/>
  <c r="BD60" i="4"/>
  <c r="AB52" i="4"/>
  <c r="AO43" i="4"/>
  <c r="AN59" i="4"/>
  <c r="P44" i="4"/>
  <c r="AN80" i="4"/>
  <c r="AW53" i="4"/>
  <c r="BX38" i="4"/>
  <c r="BC61" i="4"/>
  <c r="BY44" i="4"/>
  <c r="P72" i="4"/>
  <c r="N52" i="4"/>
  <c r="AZ39" i="4"/>
  <c r="AQ30" i="4"/>
  <c r="BI62" i="4"/>
  <c r="AO47" i="4"/>
  <c r="BR36" i="4"/>
  <c r="BZ60" i="4"/>
  <c r="CH45" i="4"/>
  <c r="CJ35" i="4"/>
  <c r="BF27" i="4"/>
  <c r="BP58" i="4"/>
  <c r="L45" i="4"/>
  <c r="CJ36" i="4"/>
  <c r="V79" i="4"/>
  <c r="AK53" i="4"/>
  <c r="AU40" i="4"/>
  <c r="R33" i="4"/>
  <c r="AL62" i="4"/>
  <c r="AK46" i="4"/>
  <c r="CA61" i="4"/>
  <c r="AD47" i="4"/>
  <c r="N65" i="4"/>
  <c r="CI50" i="4"/>
  <c r="U40" i="4"/>
  <c r="AJ33" i="4"/>
  <c r="H63" i="4"/>
  <c r="CK49" i="4"/>
  <c r="BK39" i="4"/>
  <c r="BZ32" i="4"/>
  <c r="S61" i="4"/>
  <c r="BF48" i="4"/>
  <c r="BJ39" i="4"/>
  <c r="CH29" i="5"/>
  <c r="AV58" i="4"/>
  <c r="AC46" i="4"/>
  <c r="AL38" i="4"/>
  <c r="AD81" i="4"/>
  <c r="CL55" i="4"/>
  <c r="U44" i="4"/>
  <c r="N37" i="4"/>
  <c r="AY30" i="4"/>
  <c r="BQ43" i="4"/>
  <c r="I30" i="4"/>
  <c r="AB56" i="4"/>
  <c r="BM33" i="4"/>
  <c r="BW24" i="4"/>
  <c r="CL17" i="4"/>
  <c r="AN11" i="4"/>
  <c r="AR39" i="4"/>
  <c r="BA28" i="4"/>
  <c r="BI44" i="4"/>
  <c r="AE30" i="4"/>
  <c r="Q56" i="4"/>
  <c r="BG33" i="4"/>
  <c r="F76" i="4"/>
  <c r="CF36" i="4"/>
  <c r="AL27" i="4"/>
  <c r="BO20" i="4"/>
  <c r="Q14" i="4"/>
  <c r="C74" i="3"/>
  <c r="BN38" i="4"/>
  <c r="W28" i="4"/>
  <c r="AS21" i="4"/>
  <c r="P14" i="4"/>
  <c r="AE7" i="4"/>
  <c r="AT40" i="4"/>
  <c r="I29" i="4"/>
  <c r="U22" i="4"/>
  <c r="CA14" i="4"/>
  <c r="BC66" i="4"/>
  <c r="AC36" i="4"/>
  <c r="AF27" i="4"/>
  <c r="CF20" i="4"/>
  <c r="L14" i="4"/>
  <c r="R64" i="4"/>
  <c r="AB36" i="4"/>
  <c r="AE27" i="4"/>
  <c r="CE20" i="4"/>
  <c r="BC14" i="4"/>
  <c r="Q64" i="4"/>
  <c r="Y36" i="4"/>
  <c r="F27" i="4"/>
  <c r="BH20" i="4"/>
  <c r="AF14" i="4"/>
  <c r="AL60" i="4"/>
  <c r="AC35" i="4"/>
  <c r="U26" i="4"/>
  <c r="O20" i="4"/>
  <c r="AE14" i="4"/>
  <c r="D64" i="4"/>
  <c r="Z37" i="4"/>
  <c r="AM28" i="4"/>
  <c r="AL22" i="4"/>
  <c r="BB16" i="4"/>
  <c r="E11" i="4"/>
  <c r="R45" i="4"/>
  <c r="K32" i="4"/>
  <c r="BJ25" i="4"/>
  <c r="M20" i="4"/>
  <c r="AY14" i="4"/>
  <c r="CK8" i="4"/>
  <c r="BU33" i="4"/>
  <c r="BX19" i="4"/>
  <c r="BW9" i="4"/>
  <c r="BC46" i="4"/>
  <c r="K23" i="4"/>
  <c r="CE12" i="4"/>
  <c r="C27" i="3"/>
  <c r="BJ26" i="4"/>
  <c r="P16" i="4"/>
  <c r="AG7" i="4"/>
  <c r="AP32" i="4"/>
  <c r="AE19" i="4"/>
  <c r="AN9" i="4"/>
  <c r="L43" i="4"/>
  <c r="BA22" i="4"/>
  <c r="AL12" i="4"/>
  <c r="J15" i="5"/>
  <c r="CA25" i="4"/>
  <c r="AY15" i="4"/>
  <c r="F81" i="3"/>
  <c r="AH31" i="4"/>
  <c r="BU18" i="4"/>
  <c r="F9" i="4"/>
  <c r="CF40" i="4"/>
  <c r="H22" i="4"/>
  <c r="BZ11" i="4"/>
  <c r="P13" i="5"/>
  <c r="K27" i="4"/>
  <c r="AM16" i="4"/>
  <c r="AU7" i="4"/>
  <c r="AA33" i="4"/>
  <c r="BB19" i="4"/>
  <c r="BG9" i="4"/>
  <c r="CC44" i="4"/>
  <c r="BX22" i="4"/>
  <c r="BI12" i="4"/>
  <c r="C43" i="3"/>
  <c r="Z26" i="4"/>
  <c r="CC15" i="4"/>
  <c r="R7" i="4"/>
  <c r="CA31" i="4"/>
  <c r="I19" i="4"/>
  <c r="V9" i="4"/>
  <c r="W42" i="4"/>
  <c r="AE22" i="4"/>
  <c r="P12" i="4"/>
  <c r="U79" i="4"/>
  <c r="BA25" i="4"/>
  <c r="AC15" i="4"/>
  <c r="C75" i="3"/>
  <c r="BZ30" i="4"/>
  <c r="AY18" i="4"/>
  <c r="CB8" i="4"/>
  <c r="D22" i="4"/>
  <c r="BK7" i="4"/>
  <c r="C61" i="3"/>
  <c r="CG59" i="4"/>
  <c r="BT32" i="4"/>
  <c r="AY24" i="4"/>
  <c r="Y19" i="4"/>
  <c r="O14" i="4"/>
  <c r="AE9" i="4"/>
  <c r="C40" i="3"/>
  <c r="F22" i="3"/>
  <c r="AI60" i="5"/>
  <c r="CG82" i="5"/>
  <c r="S33" i="5"/>
  <c r="CG78" i="5"/>
  <c r="BW38" i="5"/>
  <c r="G35" i="5"/>
  <c r="AX16" i="5"/>
  <c r="AF34" i="5"/>
  <c r="AK17" i="5"/>
  <c r="BY24" i="5"/>
  <c r="AC13" i="5"/>
  <c r="CG20" i="5"/>
  <c r="CD9" i="5"/>
  <c r="CG79" i="4"/>
  <c r="BG43" i="5"/>
  <c r="AI78" i="4"/>
  <c r="AD74" i="4"/>
  <c r="J77" i="4"/>
  <c r="BU9" i="5"/>
  <c r="AI18" i="5"/>
  <c r="G22" i="5"/>
  <c r="BD81" i="4"/>
  <c r="AN9" i="5"/>
  <c r="AA17" i="5"/>
  <c r="Y60" i="4"/>
  <c r="K72" i="4"/>
  <c r="S8" i="5"/>
  <c r="CS55" i="5"/>
  <c r="T70" i="4"/>
  <c r="V9" i="5"/>
  <c r="CJ62" i="4"/>
  <c r="BD73" i="4"/>
  <c r="BU81" i="4"/>
  <c r="CH62" i="4"/>
  <c r="W73" i="4"/>
  <c r="AJ57" i="4"/>
  <c r="D75" i="4"/>
  <c r="CI78" i="4"/>
  <c r="CE12" i="5"/>
  <c r="CK55" i="4"/>
  <c r="BJ14" i="5"/>
  <c r="BQ73" i="4"/>
  <c r="P52" i="4"/>
  <c r="AW41" i="4"/>
  <c r="AA59" i="4"/>
  <c r="BV45" i="4"/>
  <c r="BJ73" i="4"/>
  <c r="AK55" i="4"/>
  <c r="AE12" i="5"/>
  <c r="AJ60" i="4"/>
  <c r="G48" i="4"/>
  <c r="I65" i="4"/>
  <c r="BX52" i="4"/>
  <c r="CM10" i="5"/>
  <c r="S59" i="4"/>
  <c r="E48" i="4"/>
  <c r="BN67" i="4"/>
  <c r="AG55" i="4"/>
  <c r="K24" i="5"/>
  <c r="AF60" i="4"/>
  <c r="BR49" i="4"/>
  <c r="BX69" i="4"/>
  <c r="AK57" i="4"/>
  <c r="V46" i="4"/>
  <c r="AN58" i="4"/>
  <c r="BI42" i="4"/>
  <c r="R62" i="4"/>
  <c r="BX43" i="4"/>
  <c r="BP62" i="4"/>
  <c r="BG42" i="4"/>
  <c r="BO64" i="4"/>
  <c r="BS43" i="4"/>
  <c r="X33" i="4"/>
  <c r="G62" i="4"/>
  <c r="BR43" i="4"/>
  <c r="G25" i="5"/>
  <c r="AC54" i="4"/>
  <c r="BO36" i="4"/>
  <c r="CL36" i="5"/>
  <c r="Y55" i="4"/>
  <c r="D40" i="4"/>
  <c r="AM31" i="4"/>
  <c r="AQ52" i="4"/>
  <c r="X39" i="4"/>
  <c r="L9" i="5"/>
  <c r="AB53" i="4"/>
  <c r="BR63" i="4"/>
  <c r="CC45" i="4"/>
  <c r="AY58" i="4"/>
  <c r="AA44" i="4"/>
  <c r="Q36" i="4"/>
  <c r="AI62" i="4"/>
  <c r="AG46" i="4"/>
  <c r="Q37" i="4"/>
  <c r="P71" i="4"/>
  <c r="AT49" i="4"/>
  <c r="Q38" i="4"/>
  <c r="CB72" i="4"/>
  <c r="W53" i="4"/>
  <c r="R40" i="4"/>
  <c r="D78" i="4"/>
  <c r="BK53" i="4"/>
  <c r="AZ41" i="4"/>
  <c r="BW32" i="4"/>
  <c r="R46" i="4"/>
  <c r="S29" i="4"/>
  <c r="M46" i="4"/>
  <c r="BB28" i="4"/>
  <c r="BS20" i="4"/>
  <c r="CP28" i="5"/>
  <c r="AP36" i="4"/>
  <c r="BR76" i="4"/>
  <c r="AW35" i="4"/>
  <c r="AG59" i="4"/>
  <c r="AB32" i="4"/>
  <c r="CJ55" i="4"/>
  <c r="CC31" i="4"/>
  <c r="AU22" i="4"/>
  <c r="CD13" i="4"/>
  <c r="BV64" i="4"/>
  <c r="G34" i="4"/>
  <c r="BQ23" i="4"/>
  <c r="AM15" i="4"/>
  <c r="CF20" i="5"/>
  <c r="AD36" i="4"/>
  <c r="CK24" i="4"/>
  <c r="AL17" i="4"/>
  <c r="S64" i="4"/>
  <c r="CJ33" i="4"/>
  <c r="V24" i="4"/>
  <c r="CB16" i="4"/>
  <c r="BN73" i="4"/>
  <c r="BX34" i="4"/>
  <c r="AR25" i="4"/>
  <c r="AJ17" i="4"/>
  <c r="G10" i="4"/>
  <c r="CL72" i="5"/>
  <c r="AD68" i="5"/>
  <c r="E32" i="5"/>
  <c r="CR68" i="5"/>
  <c r="I34" i="5"/>
  <c r="BL30" i="5"/>
  <c r="BY15" i="5"/>
  <c r="CJ33" i="5"/>
  <c r="Y14" i="5"/>
  <c r="CG22" i="5"/>
  <c r="O12" i="5"/>
  <c r="BQ11" i="5"/>
  <c r="BF9" i="5"/>
  <c r="BJ78" i="4"/>
  <c r="AI22" i="5"/>
  <c r="AH77" i="4"/>
  <c r="H74" i="4"/>
  <c r="BA76" i="4"/>
  <c r="AV9" i="5"/>
  <c r="X15" i="5"/>
  <c r="BO8" i="5"/>
  <c r="AR80" i="4"/>
  <c r="BK8" i="5"/>
  <c r="AO16" i="5"/>
  <c r="CL59" i="4"/>
  <c r="BB68" i="4"/>
  <c r="BK82" i="4"/>
  <c r="AM35" i="5"/>
  <c r="CC69" i="4"/>
  <c r="Z80" i="4"/>
  <c r="BN62" i="4"/>
  <c r="CA69" i="4"/>
  <c r="AM81" i="4"/>
  <c r="BL62" i="4"/>
  <c r="BF72" i="4"/>
  <c r="N57" i="4"/>
  <c r="BA73" i="4"/>
  <c r="CJ76" i="4"/>
  <c r="AW11" i="5"/>
  <c r="AS55" i="4"/>
  <c r="BU12" i="5"/>
  <c r="O70" i="4"/>
  <c r="CC51" i="4"/>
  <c r="CL47" i="5"/>
  <c r="K58" i="4"/>
  <c r="AZ45" i="4"/>
  <c r="O72" i="4"/>
  <c r="O55" i="4"/>
  <c r="CO10" i="5"/>
  <c r="K60" i="4"/>
  <c r="BT47" i="4"/>
  <c r="AE64" i="4"/>
  <c r="BA51" i="4"/>
  <c r="BB9" i="5"/>
  <c r="E58" i="4"/>
  <c r="BR47" i="4"/>
  <c r="AC67" i="4"/>
  <c r="J54" i="4"/>
  <c r="CK20" i="5"/>
  <c r="G60" i="4"/>
  <c r="AV49" i="4"/>
  <c r="Y69" i="4"/>
  <c r="K57" i="4"/>
  <c r="AP44" i="4"/>
  <c r="AE57" i="4"/>
  <c r="AJ42" i="4"/>
  <c r="BF61" i="4"/>
  <c r="AW43" i="4"/>
  <c r="J62" i="4"/>
  <c r="AH42" i="4"/>
  <c r="J64" i="4"/>
  <c r="U43" i="4"/>
  <c r="W32" i="4"/>
  <c r="AQ61" i="4"/>
  <c r="AS43" i="4"/>
  <c r="BK17" i="5"/>
  <c r="S50" i="4"/>
  <c r="AS36" i="4"/>
  <c r="CO24" i="5"/>
  <c r="BR54" i="4"/>
  <c r="BQ39" i="4"/>
  <c r="AL17" i="5"/>
  <c r="D51" i="4"/>
  <c r="CK38" i="4"/>
  <c r="BQ81" i="4"/>
  <c r="CB52" i="4"/>
  <c r="AK62" i="4"/>
  <c r="AM45" i="4"/>
  <c r="J58" i="4"/>
  <c r="CH43" i="4"/>
  <c r="O34" i="4"/>
  <c r="BP61" i="4"/>
  <c r="BZ45" i="4"/>
  <c r="CD36" i="4"/>
  <c r="O67" i="4"/>
  <c r="K49" i="4"/>
  <c r="CD37" i="4"/>
  <c r="H71" i="4"/>
  <c r="AL51" i="4"/>
  <c r="Q39" i="4"/>
  <c r="Y75" i="4"/>
  <c r="V53" i="4"/>
  <c r="AM40" i="4"/>
  <c r="BA32" i="4"/>
  <c r="BX44" i="4"/>
  <c r="CB28" i="4"/>
  <c r="U42" i="4"/>
  <c r="AC28" i="4"/>
  <c r="D19" i="4"/>
  <c r="BC10" i="5"/>
  <c r="BA34" i="4"/>
  <c r="AL70" i="4"/>
  <c r="G35" i="4"/>
  <c r="BH57" i="4"/>
  <c r="CG30" i="4"/>
  <c r="AW54" i="4"/>
  <c r="BA31" i="4"/>
  <c r="AT21" i="4"/>
  <c r="CC12" i="4"/>
  <c r="BH62" i="4"/>
  <c r="AZ33" i="4"/>
  <c r="AU23" i="4"/>
  <c r="Q15" i="4"/>
  <c r="CN7" i="5"/>
  <c r="BW35" i="4"/>
  <c r="BO24" i="4"/>
  <c r="AK16" i="4"/>
  <c r="AC62" i="4"/>
  <c r="AV33" i="4"/>
  <c r="CI23" i="4"/>
  <c r="BF16" i="4"/>
  <c r="L69" i="4"/>
  <c r="AM34" i="4"/>
  <c r="V25" i="4"/>
  <c r="P70" i="5"/>
  <c r="BJ64" i="5"/>
  <c r="S64" i="5"/>
  <c r="CN63" i="5"/>
  <c r="CG43" i="5"/>
  <c r="E30" i="5"/>
  <c r="CH13" i="5"/>
  <c r="BY26" i="5"/>
  <c r="BC65" i="5"/>
  <c r="AM22" i="5"/>
  <c r="BO11" i="5"/>
  <c r="Q11" i="5"/>
  <c r="CL7" i="5"/>
  <c r="AJ74" i="4"/>
  <c r="Q20" i="5"/>
  <c r="L77" i="4"/>
  <c r="AY73" i="4"/>
  <c r="AE76" i="4"/>
  <c r="CR8" i="5"/>
  <c r="BH14" i="5"/>
  <c r="BE7" i="5"/>
  <c r="BH79" i="4"/>
  <c r="E80" i="4"/>
  <c r="CT14" i="5"/>
  <c r="W58" i="4"/>
  <c r="J68" i="4"/>
  <c r="AC82" i="4"/>
  <c r="CD30" i="5"/>
  <c r="BE69" i="4"/>
  <c r="BW79" i="4"/>
  <c r="AV22" i="5"/>
  <c r="BT68" i="4"/>
  <c r="E81" i="4"/>
  <c r="AP62" i="4"/>
  <c r="AD72" i="4"/>
  <c r="BF43" i="5"/>
  <c r="V73" i="4"/>
  <c r="AI75" i="4"/>
  <c r="CH7" i="5"/>
  <c r="W55" i="4"/>
  <c r="AN11" i="5"/>
  <c r="AW69" i="4"/>
  <c r="BG51" i="4"/>
  <c r="CE32" i="5"/>
  <c r="AV57" i="4"/>
  <c r="AD45" i="4"/>
  <c r="AJ71" i="4"/>
  <c r="N54" i="4"/>
  <c r="BT9" i="5"/>
  <c r="BE58" i="4"/>
  <c r="AX47" i="4"/>
  <c r="CE63" i="4"/>
  <c r="AE51" i="4"/>
  <c r="AM8" i="5"/>
  <c r="BO57" i="4"/>
  <c r="AU46" i="4"/>
  <c r="CC66" i="4"/>
  <c r="BW53" i="4"/>
  <c r="X18" i="5"/>
  <c r="AP59" i="4"/>
  <c r="Z49" i="4"/>
  <c r="BL68" i="4"/>
  <c r="J56" i="4"/>
  <c r="CG43" i="4"/>
  <c r="BU56" i="4"/>
  <c r="K42" i="4"/>
  <c r="J61" i="4"/>
  <c r="X43" i="4"/>
  <c r="I61" i="4"/>
  <c r="BQ41" i="4"/>
  <c r="AJ63" i="4"/>
  <c r="CD42" i="4"/>
  <c r="CJ31" i="4"/>
  <c r="CK60" i="4"/>
  <c r="D42" i="4"/>
  <c r="CD12" i="5"/>
  <c r="BL49" i="4"/>
  <c r="BN35" i="4"/>
  <c r="BJ17" i="5"/>
  <c r="AB54" i="4"/>
  <c r="Y39" i="4"/>
  <c r="P9" i="5"/>
  <c r="BD50" i="4"/>
  <c r="BO38" i="4"/>
  <c r="D76" i="4"/>
  <c r="AR51" i="4"/>
  <c r="W60" i="4"/>
  <c r="F45" i="4"/>
  <c r="D57" i="4"/>
  <c r="BH43" i="4"/>
  <c r="CB33" i="4"/>
  <c r="AC61" i="4"/>
  <c r="CI44" i="4"/>
  <c r="BH36" i="4"/>
  <c r="AK66" i="4"/>
  <c r="Q48" i="4"/>
  <c r="AL37" i="4"/>
  <c r="BU69" i="4"/>
  <c r="CE50" i="4"/>
  <c r="CD38" i="4"/>
  <c r="G71" i="4"/>
  <c r="BO52" i="4"/>
  <c r="Q40" i="4"/>
  <c r="AE32" i="4"/>
  <c r="V42" i="4"/>
  <c r="BC28" i="4"/>
  <c r="AQ41" i="4"/>
  <c r="D28" i="4"/>
  <c r="BQ18" i="4"/>
  <c r="Y77" i="4"/>
  <c r="P34" i="4"/>
  <c r="T67" i="4"/>
  <c r="AZ34" i="4"/>
  <c r="AX54" i="4"/>
  <c r="BC30" i="4"/>
  <c r="R53" i="4"/>
  <c r="Y31" i="4"/>
  <c r="X21" i="4"/>
  <c r="BG12" i="4"/>
  <c r="CA60" i="4"/>
  <c r="O33" i="4"/>
  <c r="Y23" i="4"/>
  <c r="CC13" i="4"/>
  <c r="V74" i="4"/>
  <c r="AG35" i="4"/>
  <c r="AS24" i="4"/>
  <c r="AJ15" i="4"/>
  <c r="AZ60" i="4"/>
  <c r="F33" i="4"/>
  <c r="BM23" i="4"/>
  <c r="AJ16" i="4"/>
  <c r="AB62" i="4"/>
  <c r="AV66" i="5"/>
  <c r="AQ62" i="5"/>
  <c r="AK49" i="5"/>
  <c r="K57" i="5"/>
  <c r="AB74" i="5"/>
  <c r="E62" i="5"/>
  <c r="O70" i="5"/>
  <c r="O43" i="5"/>
  <c r="CM55" i="5"/>
  <c r="AW29" i="5"/>
  <c r="AD27" i="5"/>
  <c r="AP17" i="5"/>
  <c r="L55" i="5"/>
  <c r="BU19" i="5"/>
  <c r="AZ65" i="5"/>
  <c r="BK61" i="5"/>
  <c r="V59" i="5"/>
  <c r="BW41" i="5"/>
  <c r="T54" i="5"/>
  <c r="AZ28" i="5"/>
  <c r="BA21" i="5"/>
  <c r="CN16" i="5"/>
  <c r="AY52" i="5"/>
  <c r="AT30" i="5"/>
  <c r="AJ43" i="5"/>
  <c r="N9" i="5"/>
  <c r="R77" i="4"/>
  <c r="BA29" i="5"/>
  <c r="L16" i="5"/>
  <c r="J41" i="5"/>
  <c r="AL26" i="5"/>
  <c r="AC74" i="4"/>
  <c r="AH80" i="4"/>
  <c r="AH8" i="5"/>
  <c r="BX80" i="4"/>
  <c r="G78" i="4"/>
  <c r="AP78" i="4"/>
  <c r="CI77" i="4"/>
  <c r="BO23" i="5"/>
  <c r="BV66" i="4"/>
  <c r="J79" i="4"/>
  <c r="AM27" i="5"/>
  <c r="BV68" i="4"/>
  <c r="CA77" i="4"/>
  <c r="Q14" i="5"/>
  <c r="BR67" i="4"/>
  <c r="BF76" i="4"/>
  <c r="CJ16" i="5"/>
  <c r="BY69" i="4"/>
  <c r="AI32" i="5"/>
  <c r="CJ71" i="4"/>
  <c r="AX57" i="5"/>
  <c r="AN74" i="5"/>
  <c r="CH38" i="5"/>
  <c r="CM39" i="5"/>
  <c r="CO52" i="5"/>
  <c r="CI61" i="5"/>
  <c r="BA15" i="5"/>
  <c r="BQ16" i="5"/>
  <c r="AM50" i="5"/>
  <c r="CD29" i="5"/>
  <c r="CB29" i="5"/>
  <c r="CH8" i="5"/>
  <c r="AM76" i="4"/>
  <c r="AP22" i="5"/>
  <c r="AC15" i="5"/>
  <c r="AB39" i="5"/>
  <c r="CU23" i="5"/>
  <c r="AU70" i="4"/>
  <c r="BB78" i="4"/>
  <c r="AB77" i="4"/>
  <c r="H80" i="4"/>
  <c r="BK77" i="4"/>
  <c r="BF77" i="4"/>
  <c r="S77" i="4"/>
  <c r="BM22" i="5"/>
  <c r="AX64" i="4"/>
  <c r="CG77" i="4"/>
  <c r="AQ26" i="5"/>
  <c r="BT67" i="4"/>
  <c r="AS77" i="4"/>
  <c r="AZ13" i="5"/>
  <c r="AV67" i="4"/>
  <c r="X76" i="4"/>
  <c r="BQ14" i="5"/>
  <c r="BR68" i="4"/>
  <c r="T26" i="5"/>
  <c r="Z34" i="5"/>
  <c r="BH71" i="4"/>
  <c r="AQ82" i="5"/>
  <c r="CB46" i="5"/>
  <c r="CP37" i="5"/>
  <c r="E36" i="5"/>
  <c r="AJ64" i="5"/>
  <c r="AI46" i="5"/>
  <c r="BU34" i="5"/>
  <c r="L61" i="5"/>
  <c r="P41" i="5"/>
  <c r="W47" i="5"/>
  <c r="CF40" i="5"/>
  <c r="CL29" i="5"/>
  <c r="AF18" i="5"/>
  <c r="G18" i="5"/>
  <c r="Y36" i="5"/>
  <c r="AO74" i="4"/>
  <c r="AK25" i="5"/>
  <c r="BF18" i="5"/>
  <c r="CS26" i="5"/>
  <c r="BO12" i="5"/>
  <c r="AM14" i="5"/>
  <c r="AC37" i="5"/>
  <c r="G75" i="4"/>
  <c r="U74" i="4"/>
  <c r="CD71" i="4"/>
  <c r="AQ69" i="4"/>
  <c r="CA66" i="4"/>
  <c r="AH73" i="4"/>
  <c r="Z17" i="5"/>
  <c r="V58" i="4"/>
  <c r="CC18" i="5"/>
  <c r="F10" i="5"/>
  <c r="Y64" i="4"/>
  <c r="AX68" i="4"/>
  <c r="CR9" i="5"/>
  <c r="AP32" i="5"/>
  <c r="AQ70" i="4"/>
  <c r="F12" i="5"/>
  <c r="BN65" i="4"/>
  <c r="BG11" i="5"/>
  <c r="CG12" i="5"/>
  <c r="CI67" i="4"/>
  <c r="AL72" i="4"/>
  <c r="AL48" i="4"/>
  <c r="D80" i="4"/>
  <c r="Y62" i="4"/>
  <c r="BA45" i="4"/>
  <c r="CE68" i="4"/>
  <c r="AK52" i="4"/>
  <c r="F43" i="4"/>
  <c r="AB61" i="4"/>
  <c r="BV48" i="4"/>
  <c r="AI71" i="4"/>
  <c r="AH53" i="4"/>
  <c r="BR9" i="5"/>
  <c r="AE58" i="4"/>
  <c r="E47" i="4"/>
  <c r="BS65" i="4"/>
  <c r="J53" i="4"/>
  <c r="AA18" i="5"/>
  <c r="BR59" i="4"/>
  <c r="AA49" i="4"/>
  <c r="BM68" i="4"/>
  <c r="K56" i="4"/>
  <c r="BV38" i="5"/>
  <c r="CC60" i="4"/>
  <c r="AV50" i="4"/>
  <c r="BB10" i="5"/>
  <c r="BJ52" i="4"/>
  <c r="BI67" i="5"/>
  <c r="BP50" i="4"/>
  <c r="AE37" i="4"/>
  <c r="R52" i="4"/>
  <c r="AE38" i="4"/>
  <c r="AW52" i="4"/>
  <c r="AC38" i="4"/>
  <c r="R27" i="4"/>
  <c r="AV52" i="4"/>
  <c r="AW37" i="4"/>
  <c r="BX59" i="4"/>
  <c r="BZ42" i="4"/>
  <c r="AO32" i="4"/>
  <c r="P68" i="4"/>
  <c r="AX45" i="4"/>
  <c r="AQ35" i="4"/>
  <c r="BW63" i="4"/>
  <c r="CF45" i="4"/>
  <c r="CF33" i="4"/>
  <c r="AH61" i="4"/>
  <c r="BJ43" i="4"/>
  <c r="T55" i="4"/>
  <c r="S73" i="4"/>
  <c r="AP51" i="4"/>
  <c r="CG38" i="4"/>
  <c r="O23" i="5"/>
  <c r="BK54" i="4"/>
  <c r="AD41" i="4"/>
  <c r="AH32" i="4"/>
  <c r="CH57" i="4"/>
  <c r="H43" i="4"/>
  <c r="N35" i="4"/>
  <c r="I59" i="4"/>
  <c r="BC44" i="4"/>
  <c r="AI35" i="4"/>
  <c r="BF63" i="4"/>
  <c r="AH45" i="4"/>
  <c r="BE36" i="4"/>
  <c r="CL33" i="5"/>
  <c r="AU36" i="4"/>
  <c r="BI10" i="5"/>
  <c r="Q34" i="4"/>
  <c r="AZ23" i="4"/>
  <c r="CJ15" i="4"/>
  <c r="AL50" i="4"/>
  <c r="AQ29" i="4"/>
  <c r="M42" i="4"/>
  <c r="AZ28" i="4"/>
  <c r="BG40" i="4"/>
  <c r="BL27" i="4"/>
  <c r="AV37" i="4"/>
  <c r="AC26" i="4"/>
  <c r="CH17" i="4"/>
  <c r="M10" i="4"/>
  <c r="BB40" i="4"/>
  <c r="BI27" i="4"/>
  <c r="U19" i="4"/>
  <c r="AI11" i="4"/>
  <c r="CF49" i="4"/>
  <c r="AH29" i="4"/>
  <c r="AO20" i="4"/>
  <c r="BC12" i="4"/>
  <c r="BU59" i="5"/>
  <c r="BO30" i="5"/>
  <c r="CC33" i="5"/>
  <c r="BH40" i="5"/>
  <c r="AY48" i="5"/>
  <c r="G40" i="5"/>
  <c r="AY31" i="5"/>
  <c r="AO46" i="5"/>
  <c r="S70" i="5"/>
  <c r="BQ35" i="5"/>
  <c r="CC30" i="5"/>
  <c r="BG44" i="5"/>
  <c r="CM56" i="5"/>
  <c r="AP18" i="5"/>
  <c r="AS35" i="5"/>
  <c r="CE23" i="5"/>
  <c r="D25" i="5"/>
  <c r="T82" i="5"/>
  <c r="CQ34" i="5"/>
  <c r="CT41" i="5"/>
  <c r="D22" i="5"/>
  <c r="BH24" i="5"/>
  <c r="BM21" i="5"/>
  <c r="N34" i="5"/>
  <c r="O17" i="5"/>
  <c r="R20" i="5"/>
  <c r="BX10" i="5"/>
  <c r="BX76" i="4"/>
  <c r="E41" i="5"/>
  <c r="X30" i="5"/>
  <c r="AA81" i="4"/>
  <c r="CQ36" i="5"/>
  <c r="BT23" i="5"/>
  <c r="CD19" i="5"/>
  <c r="BC25" i="5"/>
  <c r="AB80" i="4"/>
  <c r="BQ64" i="4"/>
  <c r="AU65" i="4"/>
  <c r="E68" i="4"/>
  <c r="AD69" i="4"/>
  <c r="AL79" i="4"/>
  <c r="CC16" i="5"/>
  <c r="O11" i="5"/>
  <c r="BX22" i="5"/>
  <c r="V54" i="4"/>
  <c r="BL7" i="5"/>
  <c r="BA59" i="4"/>
  <c r="AC43" i="4"/>
  <c r="CG56" i="4"/>
  <c r="G44" i="4"/>
  <c r="CJ60" i="4"/>
  <c r="AY47" i="4"/>
  <c r="CI60" i="4"/>
  <c r="BC31" i="5"/>
  <c r="AI60" i="4"/>
  <c r="CK43" i="4"/>
  <c r="N62" i="4"/>
  <c r="Y46" i="4"/>
  <c r="E65" i="4"/>
  <c r="E49" i="4"/>
  <c r="AQ66" i="4"/>
  <c r="AW50" i="4"/>
  <c r="W67" i="4"/>
  <c r="BS51" i="4"/>
  <c r="AQ74" i="4"/>
  <c r="BY43" i="4"/>
  <c r="CG58" i="4"/>
  <c r="AF38" i="4"/>
  <c r="BL51" i="4"/>
  <c r="AP69" i="4"/>
  <c r="AZ46" i="4"/>
  <c r="CG28" i="4"/>
  <c r="Y57" i="4"/>
  <c r="AV36" i="4"/>
  <c r="V56" i="4"/>
  <c r="AR35" i="4"/>
  <c r="AL73" i="4"/>
  <c r="BK44" i="4"/>
  <c r="CF32" i="4"/>
  <c r="AA54" i="4"/>
  <c r="CJ37" i="4"/>
  <c r="AS64" i="4"/>
  <c r="BZ11" i="5"/>
  <c r="T48" i="4"/>
  <c r="AW56" i="4"/>
  <c r="AQ40" i="4"/>
  <c r="AL15" i="5"/>
  <c r="CH50" i="4"/>
  <c r="BI37" i="4"/>
  <c r="BO61" i="4"/>
  <c r="CE43" i="4"/>
  <c r="BY32" i="4"/>
  <c r="G55" i="4"/>
  <c r="BH38" i="4"/>
  <c r="AH66" i="4"/>
  <c r="CE44" i="4"/>
  <c r="BC34" i="4"/>
  <c r="CD57" i="4"/>
  <c r="BP27" i="4"/>
  <c r="I35" i="4"/>
  <c r="BU22" i="4"/>
  <c r="AP13" i="4"/>
  <c r="BI33" i="4"/>
  <c r="T53" i="4"/>
  <c r="Z28" i="4"/>
  <c r="CG36" i="4"/>
  <c r="AE59" i="4"/>
  <c r="X28" i="4"/>
  <c r="AQ18" i="4"/>
  <c r="AH9" i="4"/>
  <c r="CE35" i="4"/>
  <c r="X22" i="4"/>
  <c r="AJ12" i="4"/>
  <c r="AR48" i="4"/>
  <c r="BE27" i="4"/>
  <c r="CD17" i="4"/>
  <c r="BQ55" i="4"/>
  <c r="CF29" i="4"/>
  <c r="CE19" i="4"/>
  <c r="BA11" i="4"/>
  <c r="CI37" i="4"/>
  <c r="W26" i="4"/>
  <c r="BF17" i="4"/>
  <c r="Q18" i="5"/>
  <c r="BW34" i="4"/>
  <c r="AQ25" i="4"/>
  <c r="BE17" i="4"/>
  <c r="F10" i="4"/>
  <c r="BS35" i="4"/>
  <c r="CG24" i="4"/>
  <c r="M18" i="4"/>
  <c r="AB11" i="4"/>
  <c r="N39" i="4"/>
  <c r="BX27" i="4"/>
  <c r="CB20" i="4"/>
  <c r="H14" i="4"/>
  <c r="BV56" i="4"/>
  <c r="AT32" i="4"/>
  <c r="BI24" i="4"/>
  <c r="K18" i="4"/>
  <c r="AV11" i="4"/>
  <c r="H38" i="4"/>
  <c r="CJ18" i="4"/>
  <c r="CG7" i="4"/>
  <c r="BL30" i="4"/>
  <c r="AZ16" i="4"/>
  <c r="F10" i="3"/>
  <c r="AT24" i="4"/>
  <c r="AN12" i="4"/>
  <c r="AQ54" i="4"/>
  <c r="BQ20" i="4"/>
  <c r="BS8" i="4"/>
  <c r="BQ33" i="4"/>
  <c r="CI17" i="4"/>
  <c r="AC7" i="4"/>
  <c r="AX26" i="4"/>
  <c r="BO13" i="4"/>
  <c r="AY69" i="4"/>
  <c r="AS23" i="4"/>
  <c r="O10" i="4"/>
  <c r="AQ37" i="4"/>
  <c r="AA19" i="4"/>
  <c r="P8" i="4"/>
  <c r="AV34" i="4"/>
  <c r="BV16" i="4"/>
  <c r="C44" i="3"/>
  <c r="AJ26" i="4"/>
  <c r="E14" i="4"/>
  <c r="BM56" i="4"/>
  <c r="CA21" i="4"/>
  <c r="CH9" i="4"/>
  <c r="BL38" i="4"/>
  <c r="AZ19" i="4"/>
  <c r="AQ7" i="4"/>
  <c r="AU28" i="4"/>
  <c r="AL15" i="4"/>
  <c r="C53" i="3"/>
  <c r="BO23" i="4"/>
  <c r="T11" i="4"/>
  <c r="I44" i="4"/>
  <c r="BZ20" i="4"/>
  <c r="T9" i="4"/>
  <c r="BO31" i="4"/>
  <c r="BN16" i="4"/>
  <c r="C13" i="3"/>
  <c r="BC23" i="4"/>
  <c r="BX9" i="4"/>
  <c r="L38" i="4"/>
  <c r="AS19" i="4"/>
  <c r="AA8" i="4"/>
  <c r="K29" i="4"/>
  <c r="BK10" i="4"/>
  <c r="AV25" i="4"/>
  <c r="BY11" i="4"/>
  <c r="AH38" i="4"/>
  <c r="CE13" i="4"/>
  <c r="BY23" i="4"/>
  <c r="X10" i="4"/>
  <c r="C12" i="3"/>
  <c r="AC33" i="4"/>
  <c r="AA22" i="4"/>
  <c r="BK31" i="4"/>
  <c r="N26" i="4"/>
  <c r="D9" i="4"/>
  <c r="Q11" i="4"/>
  <c r="CK7" i="4"/>
  <c r="X49" i="4"/>
  <c r="C79" i="3"/>
  <c r="I17" i="4"/>
  <c r="E34" i="4"/>
  <c r="CJ22" i="4"/>
  <c r="CR74" i="5"/>
  <c r="AO75" i="5"/>
  <c r="F39" i="5"/>
  <c r="BY21" i="5"/>
  <c r="BP22" i="5"/>
  <c r="CF28" i="5"/>
  <c r="X33" i="5"/>
  <c r="BM16" i="5"/>
  <c r="BN19" i="5"/>
  <c r="D10" i="5"/>
  <c r="AC73" i="4"/>
  <c r="AX35" i="5"/>
  <c r="CT26" i="5"/>
  <c r="AT76" i="4"/>
  <c r="BD31" i="5"/>
  <c r="BH21" i="5"/>
  <c r="CH18" i="5"/>
  <c r="BE21" i="5"/>
  <c r="BJ29" i="5"/>
  <c r="CB30" i="5"/>
  <c r="Y65" i="4"/>
  <c r="BJ53" i="5"/>
  <c r="AU67" i="4"/>
  <c r="BA78" i="4"/>
  <c r="AP15" i="5"/>
  <c r="BQ10" i="5"/>
  <c r="CL19" i="5"/>
  <c r="CI53" i="4"/>
  <c r="AU82" i="4"/>
  <c r="BV57" i="4"/>
  <c r="AX42" i="4"/>
  <c r="BK56" i="4"/>
  <c r="BT43" i="4"/>
  <c r="BK60" i="4"/>
  <c r="AC47" i="4"/>
  <c r="BJ60" i="4"/>
  <c r="AN18" i="5"/>
  <c r="J60" i="4"/>
  <c r="AQ31" i="5"/>
  <c r="BW61" i="4"/>
  <c r="CK44" i="4"/>
  <c r="BG64" i="4"/>
  <c r="BR48" i="4"/>
  <c r="N66" i="4"/>
  <c r="AA50" i="4"/>
  <c r="BZ66" i="4"/>
  <c r="AW51" i="4"/>
  <c r="AQ72" i="4"/>
  <c r="AZ43" i="4"/>
  <c r="AM58" i="4"/>
  <c r="J38" i="4"/>
  <c r="V51" i="4"/>
  <c r="AQ68" i="4"/>
  <c r="L44" i="4"/>
  <c r="BK28" i="4"/>
  <c r="AC55" i="4"/>
  <c r="Y35" i="4"/>
  <c r="BP55" i="4"/>
  <c r="V35" i="4"/>
  <c r="BP71" i="4"/>
  <c r="AH44" i="4"/>
  <c r="BJ32" i="4"/>
  <c r="BT53" i="4"/>
  <c r="BN37" i="4"/>
  <c r="CB61" i="4"/>
  <c r="CN8" i="5"/>
  <c r="BM47" i="4"/>
  <c r="G56" i="4"/>
  <c r="BL39" i="4"/>
  <c r="BW11" i="5"/>
  <c r="AR50" i="4"/>
  <c r="AM37" i="4"/>
  <c r="BM60" i="4"/>
  <c r="AG43" i="4"/>
  <c r="BC32" i="4"/>
  <c r="BG54" i="4"/>
  <c r="P38" i="4"/>
  <c r="BG65" i="4"/>
  <c r="BB44" i="4"/>
  <c r="AG34" i="4"/>
  <c r="D52" i="4"/>
  <c r="AR27" i="4"/>
  <c r="BB34" i="4"/>
  <c r="AY22" i="4"/>
  <c r="S12" i="4"/>
  <c r="BQ32" i="4"/>
  <c r="AN47" i="4"/>
  <c r="CK27" i="4"/>
  <c r="F35" i="4"/>
  <c r="BC57" i="4"/>
  <c r="CI27" i="4"/>
  <c r="U18" i="4"/>
  <c r="AG8" i="4"/>
  <c r="AO35" i="4"/>
  <c r="CK21" i="4"/>
  <c r="N12" i="4"/>
  <c r="BF42" i="4"/>
  <c r="AV26" i="4"/>
  <c r="BH17" i="4"/>
  <c r="Z54" i="4"/>
  <c r="BF29" i="4"/>
  <c r="BI19" i="4"/>
  <c r="AE11" i="4"/>
  <c r="AH37" i="4"/>
  <c r="CJ25" i="4"/>
  <c r="N17" i="4"/>
  <c r="BV82" i="4"/>
  <c r="AL34" i="4"/>
  <c r="U25" i="4"/>
  <c r="AI17" i="4"/>
  <c r="BT17" i="5"/>
  <c r="CD33" i="4"/>
  <c r="BK24" i="4"/>
  <c r="BZ17" i="4"/>
  <c r="F11" i="4"/>
  <c r="AV38" i="4"/>
  <c r="AZ27" i="4"/>
  <c r="BF20" i="4"/>
  <c r="BU13" i="4"/>
  <c r="AL55" i="4"/>
  <c r="BQ31" i="4"/>
  <c r="AM24" i="4"/>
  <c r="BX17" i="4"/>
  <c r="Z11" i="4"/>
  <c r="AX36" i="4"/>
  <c r="AT18" i="4"/>
  <c r="BH7" i="4"/>
  <c r="BW29" i="4"/>
  <c r="Q16" i="4"/>
  <c r="CR36" i="5"/>
  <c r="F24" i="4"/>
  <c r="CH11" i="4"/>
  <c r="BK50" i="4"/>
  <c r="AB20" i="4"/>
  <c r="AT8" i="4"/>
  <c r="AL32" i="4"/>
  <c r="AS17" i="4"/>
  <c r="D7" i="4"/>
  <c r="AG25" i="4"/>
  <c r="Y13" i="4"/>
  <c r="AG63" i="4"/>
  <c r="E23" i="4"/>
  <c r="BM9" i="4"/>
  <c r="I36" i="4"/>
  <c r="BT18" i="4"/>
  <c r="BZ7" i="4"/>
  <c r="AB33" i="4"/>
  <c r="CH15" i="4"/>
  <c r="C22" i="3"/>
  <c r="BG25" i="4"/>
  <c r="BE13" i="4"/>
  <c r="AO52" i="4"/>
  <c r="AR21" i="4"/>
  <c r="BF9" i="4"/>
  <c r="K37" i="4"/>
  <c r="J19" i="4"/>
  <c r="F76" i="3"/>
  <c r="BR27" i="4"/>
  <c r="CG14" i="4"/>
  <c r="F14" i="3"/>
  <c r="AA23" i="4"/>
  <c r="BO10" i="4"/>
  <c r="CK41" i="4"/>
  <c r="AQ20" i="4"/>
  <c r="CC8" i="4"/>
  <c r="J30" i="4"/>
  <c r="Y16" i="4"/>
  <c r="F62" i="3"/>
  <c r="BU21" i="4"/>
  <c r="AZ8" i="4"/>
  <c r="BU32" i="4"/>
  <c r="BT17" i="4"/>
  <c r="X7" i="4"/>
  <c r="O8" i="4"/>
  <c r="W22" i="4"/>
  <c r="BY29" i="4"/>
  <c r="AH20" i="4"/>
  <c r="BU26" i="4"/>
  <c r="L7" i="4"/>
  <c r="F79" i="3"/>
  <c r="Z22" i="4"/>
  <c r="AY68" i="5"/>
  <c r="F48" i="5"/>
  <c r="CM44" i="5"/>
  <c r="BX27" i="5"/>
  <c r="BW20" i="5"/>
  <c r="CI21" i="5"/>
  <c r="AO31" i="5"/>
  <c r="AR13" i="5"/>
  <c r="M19" i="5"/>
  <c r="AB9" i="5"/>
  <c r="BP35" i="5"/>
  <c r="J34" i="5"/>
  <c r="E26" i="5"/>
  <c r="AA75" i="4"/>
  <c r="CN21" i="5"/>
  <c r="CA20" i="5"/>
  <c r="CT17" i="5"/>
  <c r="BL20" i="5"/>
  <c r="AV28" i="5"/>
  <c r="BA22" i="5"/>
  <c r="BP64" i="4"/>
  <c r="BT44" i="5"/>
  <c r="CK65" i="4"/>
  <c r="AA74" i="4"/>
  <c r="E14" i="5"/>
  <c r="AE10" i="5"/>
  <c r="BQ82" i="4"/>
  <c r="CG51" i="4"/>
  <c r="BS78" i="4"/>
  <c r="X57" i="4"/>
  <c r="AB42" i="4"/>
  <c r="AO56" i="4"/>
  <c r="AX43" i="4"/>
  <c r="AK60" i="4"/>
  <c r="G47" i="4"/>
  <c r="AF58" i="4"/>
  <c r="CO15" i="5"/>
  <c r="F58" i="4"/>
  <c r="AA24" i="5"/>
  <c r="I60" i="4"/>
  <c r="BO44" i="4"/>
  <c r="P63" i="4"/>
  <c r="AU47" i="4"/>
  <c r="BM65" i="4"/>
  <c r="D49" i="4"/>
  <c r="AP66" i="4"/>
  <c r="Z50" i="4"/>
  <c r="CD70" i="4"/>
  <c r="Y43" i="4"/>
  <c r="BY57" i="4"/>
  <c r="BW37" i="4"/>
  <c r="BO50" i="4"/>
  <c r="AY67" i="4"/>
  <c r="BE42" i="4"/>
  <c r="AO28" i="4"/>
  <c r="M52" i="4"/>
  <c r="CL34" i="4"/>
  <c r="Z55" i="4"/>
  <c r="U34" i="4"/>
  <c r="AE70" i="4"/>
  <c r="E44" i="4"/>
  <c r="AN32" i="4"/>
  <c r="P50" i="4"/>
  <c r="U36" i="4"/>
  <c r="BV60" i="4"/>
  <c r="BO81" i="4"/>
  <c r="BY46" i="4"/>
  <c r="AZ55" i="4"/>
  <c r="AP39" i="4"/>
  <c r="BJ8" i="5"/>
  <c r="BB49" i="4"/>
  <c r="AL36" i="4"/>
  <c r="S60" i="4"/>
  <c r="BP42" i="4"/>
  <c r="Y15" i="5"/>
  <c r="S54" i="4"/>
  <c r="CC37" i="4"/>
  <c r="CE64" i="4"/>
  <c r="CC43" i="4"/>
  <c r="BX33" i="4"/>
  <c r="AU41" i="4"/>
  <c r="T27" i="4"/>
  <c r="Y33" i="4"/>
  <c r="AC22" i="4"/>
  <c r="CF11" i="4"/>
  <c r="AD32" i="4"/>
  <c r="G46" i="4"/>
  <c r="BM27" i="4"/>
  <c r="AY34" i="4"/>
  <c r="BJ51" i="4"/>
  <c r="BK27" i="4"/>
  <c r="AP17" i="4"/>
  <c r="AF7" i="4"/>
  <c r="CK34" i="4"/>
  <c r="BO21" i="4"/>
  <c r="CA11" i="4"/>
  <c r="CF41" i="4"/>
  <c r="Y26" i="4"/>
  <c r="N15" i="4"/>
  <c r="BN52" i="4"/>
  <c r="AG29" i="4"/>
  <c r="AM19" i="4"/>
  <c r="I11" i="4"/>
  <c r="BP36" i="4"/>
  <c r="BN25" i="4"/>
  <c r="CA16" i="4"/>
  <c r="AF73" i="4"/>
  <c r="CE33" i="4"/>
  <c r="CH24" i="4"/>
  <c r="M17" i="4"/>
  <c r="AB66" i="4"/>
  <c r="AQ33" i="4"/>
  <c r="AO24" i="4"/>
  <c r="BD17" i="4"/>
  <c r="BS10" i="4"/>
  <c r="CA37" i="4"/>
  <c r="AB27" i="4"/>
  <c r="AJ20" i="4"/>
  <c r="AY13" i="4"/>
  <c r="AQ49" i="4"/>
  <c r="AO31" i="4"/>
  <c r="Q24" i="4"/>
  <c r="BB17" i="4"/>
  <c r="D11" i="4"/>
  <c r="R35" i="4"/>
  <c r="E18" i="4"/>
  <c r="AI7" i="4"/>
  <c r="CJ28" i="4"/>
  <c r="Z14" i="4"/>
  <c r="BF71" i="4"/>
  <c r="AY23" i="4"/>
  <c r="AR11" i="4"/>
  <c r="AP46" i="4"/>
  <c r="BU19" i="4"/>
  <c r="T8" i="4"/>
  <c r="AJ31" i="4"/>
  <c r="D17" i="4"/>
  <c r="F25" i="3"/>
  <c r="BZ24" i="4"/>
  <c r="BR12" i="4"/>
  <c r="U58" i="4"/>
  <c r="AX22" i="4"/>
  <c r="AK9" i="4"/>
  <c r="BO34" i="4"/>
  <c r="AD18" i="4"/>
  <c r="AY7" i="4"/>
  <c r="AU29" i="4"/>
  <c r="AS15" i="4"/>
  <c r="C66" i="3"/>
  <c r="P25" i="4"/>
  <c r="Q13" i="4"/>
  <c r="BA48" i="4"/>
  <c r="D21" i="4"/>
  <c r="Y9" i="4"/>
  <c r="BC35" i="4"/>
  <c r="Z17" i="4"/>
  <c r="F64" i="3"/>
  <c r="CI26" i="4"/>
  <c r="AR14" i="4"/>
  <c r="C31" i="3"/>
  <c r="BT22" i="4"/>
  <c r="AJ10" i="4"/>
  <c r="V40" i="4"/>
  <c r="CL19" i="4"/>
  <c r="BM7" i="4"/>
  <c r="W29" i="4"/>
  <c r="BR15" i="4"/>
  <c r="F51" i="3"/>
  <c r="L20" i="4"/>
  <c r="AW7" i="4"/>
  <c r="AW29" i="4"/>
  <c r="CL15" i="4"/>
  <c r="C50" i="3"/>
  <c r="X19" i="4"/>
  <c r="BR18" i="4"/>
  <c r="BU24" i="4"/>
  <c r="BY35" i="4"/>
  <c r="F55" i="3"/>
  <c r="BF56" i="5"/>
  <c r="D48" i="5"/>
  <c r="CP41" i="5"/>
  <c r="BE11" i="5"/>
  <c r="AM33" i="5"/>
  <c r="CQ19" i="5"/>
  <c r="BO25" i="5"/>
  <c r="BO82" i="4"/>
  <c r="CU8" i="5"/>
  <c r="AJ56" i="5"/>
  <c r="P46" i="5"/>
  <c r="BH31" i="5"/>
  <c r="CU42" i="5"/>
  <c r="V32" i="5"/>
  <c r="BX18" i="5"/>
  <c r="CD21" i="5"/>
  <c r="BL79" i="4"/>
  <c r="G17" i="5"/>
  <c r="CE82" i="4"/>
  <c r="G16" i="5"/>
  <c r="S25" i="5"/>
  <c r="Z20" i="5"/>
  <c r="AW74" i="4"/>
  <c r="L15" i="5"/>
  <c r="CI79" i="4"/>
  <c r="CR14" i="5"/>
  <c r="U17" i="5"/>
  <c r="BB22" i="5"/>
  <c r="AV15" i="5"/>
  <c r="X64" i="4"/>
  <c r="X35" i="5"/>
  <c r="CJ64" i="4"/>
  <c r="BK71" i="4"/>
  <c r="E8" i="5"/>
  <c r="BA9" i="5"/>
  <c r="CD78" i="4"/>
  <c r="R50" i="4"/>
  <c r="T76" i="4"/>
  <c r="AP56" i="4"/>
  <c r="T28" i="5"/>
  <c r="CE54" i="4"/>
  <c r="BW21" i="5"/>
  <c r="BF58" i="4"/>
  <c r="AY18" i="5"/>
  <c r="Q57" i="4"/>
  <c r="AC12" i="5"/>
  <c r="P57" i="4"/>
  <c r="AJ18" i="5"/>
  <c r="AN57" i="4"/>
  <c r="AP31" i="5"/>
  <c r="AQ59" i="4"/>
  <c r="BP46" i="4"/>
  <c r="CK64" i="4"/>
  <c r="AT47" i="4"/>
  <c r="K62" i="4"/>
  <c r="AU49" i="4"/>
  <c r="BD68" i="4"/>
  <c r="CE40" i="4"/>
  <c r="CI54" i="4"/>
  <c r="I37" i="4"/>
  <c r="BY49" i="4"/>
  <c r="G66" i="4"/>
  <c r="P41" i="4"/>
  <c r="BJ27" i="4"/>
  <c r="BL50" i="4"/>
  <c r="X34" i="4"/>
  <c r="AL47" i="4"/>
  <c r="BL33" i="4"/>
  <c r="AK67" i="4"/>
  <c r="AN43" i="4"/>
  <c r="CE31" i="4"/>
  <c r="BM48" i="4"/>
  <c r="BL35" i="4"/>
  <c r="CR54" i="5"/>
  <c r="BO40" i="5"/>
  <c r="BD30" i="5"/>
  <c r="Y42" i="5"/>
  <c r="CH31" i="5"/>
  <c r="BH16" i="5"/>
  <c r="AJ38" i="5"/>
  <c r="BG74" i="4"/>
  <c r="AT12" i="5"/>
  <c r="AL81" i="4"/>
  <c r="R55" i="5"/>
  <c r="K36" i="5"/>
  <c r="Z29" i="5"/>
  <c r="AW41" i="5"/>
  <c r="Q30" i="5"/>
  <c r="BP14" i="5"/>
  <c r="X40" i="5"/>
  <c r="AJ73" i="4"/>
  <c r="CB8" i="5"/>
  <c r="AK80" i="4"/>
  <c r="BW14" i="5"/>
  <c r="BC72" i="5"/>
  <c r="G31" i="5"/>
  <c r="BT26" i="5"/>
  <c r="N40" i="5"/>
  <c r="BP27" i="5"/>
  <c r="CR13" i="5"/>
  <c r="CK34" i="5"/>
  <c r="AE28" i="5"/>
  <c r="AJ8" i="5"/>
  <c r="AE74" i="4"/>
  <c r="AM12" i="5"/>
  <c r="BA11" i="5"/>
  <c r="AU76" i="4"/>
  <c r="BG48" i="5"/>
  <c r="BH10" i="5"/>
  <c r="AX75" i="4"/>
  <c r="AW77" i="4"/>
  <c r="AU81" i="4"/>
  <c r="W9" i="5"/>
  <c r="CU12" i="5"/>
  <c r="BA12" i="5"/>
  <c r="AX13" i="5"/>
  <c r="BM63" i="4"/>
  <c r="W66" i="4"/>
  <c r="R82" i="4"/>
  <c r="BE74" i="4"/>
  <c r="V75" i="4"/>
  <c r="O47" i="4"/>
  <c r="BN16" i="5"/>
  <c r="BH52" i="4"/>
  <c r="N76" i="4"/>
  <c r="P53" i="4"/>
  <c r="CQ10" i="5"/>
  <c r="AL56" i="4"/>
  <c r="AF7" i="5"/>
  <c r="BF55" i="4"/>
  <c r="J82" i="4"/>
  <c r="BD54" i="4"/>
  <c r="Z12" i="5"/>
  <c r="BD55" i="4"/>
  <c r="F21" i="5"/>
  <c r="AC58" i="4"/>
  <c r="W45" i="4"/>
  <c r="BZ58" i="4"/>
  <c r="AS46" i="4"/>
  <c r="F60" i="4"/>
  <c r="BO47" i="4"/>
  <c r="BG61" i="4"/>
  <c r="BY38" i="4"/>
  <c r="W51" i="4"/>
  <c r="BW26" i="5"/>
  <c r="S45" i="4"/>
  <c r="H62" i="4"/>
  <c r="H39" i="4"/>
  <c r="BI26" i="4"/>
  <c r="CE47" i="4"/>
  <c r="BN32" i="4"/>
  <c r="AY45" i="4"/>
  <c r="BK32" i="4"/>
  <c r="BW59" i="4"/>
  <c r="CI41" i="4"/>
  <c r="AN76" i="4"/>
  <c r="AI47" i="4"/>
  <c r="AN33" i="4"/>
  <c r="CI49" i="5"/>
  <c r="CC32" i="5"/>
  <c r="CB25" i="5"/>
  <c r="H38" i="5"/>
  <c r="AV59" i="5"/>
  <c r="CT54" i="5"/>
  <c r="BD22" i="5"/>
  <c r="N27" i="5"/>
  <c r="N8" i="5"/>
  <c r="AZ73" i="4"/>
  <c r="BB11" i="5"/>
  <c r="AW10" i="5"/>
  <c r="BN75" i="4"/>
  <c r="G80" i="5"/>
  <c r="BX65" i="5"/>
  <c r="BT29" i="5"/>
  <c r="T23" i="5"/>
  <c r="Q28" i="5"/>
  <c r="AK28" i="5"/>
  <c r="AL9" i="5"/>
  <c r="AX14" i="5"/>
  <c r="CC76" i="4"/>
  <c r="J30" i="5"/>
  <c r="BV9" i="5"/>
  <c r="CS9" i="5"/>
  <c r="CO77" i="5"/>
  <c r="K77" i="5"/>
  <c r="AQ37" i="5"/>
  <c r="BR22" i="5"/>
  <c r="BR26" i="5"/>
  <c r="CI27" i="5"/>
  <c r="AP8" i="5"/>
  <c r="N14" i="5"/>
  <c r="AK76" i="4"/>
  <c r="AM26" i="5"/>
  <c r="Y9" i="5"/>
  <c r="G8" i="5"/>
  <c r="V69" i="4"/>
  <c r="CG15" i="5"/>
  <c r="X77" i="4"/>
  <c r="CG69" i="4"/>
  <c r="D73" i="4"/>
  <c r="AW24" i="5"/>
  <c r="AS81" i="4"/>
  <c r="BH78" i="4"/>
  <c r="BI9" i="5"/>
  <c r="BH9" i="5"/>
  <c r="F14" i="5"/>
  <c r="CI64" i="4"/>
  <c r="BS77" i="4"/>
  <c r="F71" i="4"/>
  <c r="D63" i="4"/>
  <c r="BY28" i="5"/>
  <c r="R76" i="4"/>
  <c r="BF50" i="4"/>
  <c r="AV69" i="4"/>
  <c r="AJ51" i="4"/>
  <c r="M82" i="4"/>
  <c r="M53" i="4"/>
  <c r="U77" i="4"/>
  <c r="BY52" i="4"/>
  <c r="T77" i="4"/>
  <c r="K53" i="4"/>
  <c r="AH69" i="4"/>
  <c r="AG54" i="4"/>
  <c r="U7" i="5"/>
  <c r="AH56" i="4"/>
  <c r="AT9" i="5"/>
  <c r="BK57" i="4"/>
  <c r="CA15" i="5"/>
  <c r="BY58" i="4"/>
  <c r="AR46" i="4"/>
  <c r="CK54" i="4"/>
  <c r="BB37" i="4"/>
  <c r="BE46" i="4"/>
  <c r="BC67" i="4"/>
  <c r="AG40" i="4"/>
  <c r="BT55" i="4"/>
  <c r="BS36" i="4"/>
  <c r="V13" i="5"/>
  <c r="AL44" i="4"/>
  <c r="AW76" i="4"/>
  <c r="F44" i="4"/>
  <c r="AM30" i="4"/>
  <c r="BI56" i="4"/>
  <c r="BP38" i="4"/>
  <c r="CE65" i="4"/>
  <c r="K45" i="4"/>
  <c r="Q32" i="4"/>
  <c r="BR53" i="4"/>
  <c r="AZ57" i="4"/>
  <c r="BC75" i="4"/>
  <c r="BL47" i="4"/>
  <c r="CE36" i="4"/>
  <c r="T60" i="4"/>
  <c r="I43" i="4"/>
  <c r="CI29" i="5"/>
  <c r="BN53" i="4"/>
  <c r="AM38" i="4"/>
  <c r="AJ66" i="4"/>
  <c r="CF44" i="4"/>
  <c r="AH34" i="4"/>
  <c r="F55" i="4"/>
  <c r="AL39" i="4"/>
  <c r="F29" i="4"/>
  <c r="AZ35" i="4"/>
  <c r="AP53" i="4"/>
  <c r="CA28" i="4"/>
  <c r="X17" i="4"/>
  <c r="BQ51" i="4"/>
  <c r="Q27" i="4"/>
  <c r="CH36" i="4"/>
  <c r="BO51" i="4"/>
  <c r="AY28" i="4"/>
  <c r="CF35" i="4"/>
  <c r="E24" i="4"/>
  <c r="AM14" i="4"/>
  <c r="AV54" i="4"/>
  <c r="CH27" i="4"/>
  <c r="CG17" i="4"/>
  <c r="BA7" i="4"/>
  <c r="G33" i="4"/>
  <c r="CH21" i="4"/>
  <c r="K12" i="4"/>
  <c r="AI37" i="4"/>
  <c r="W25" i="4"/>
  <c r="AI15" i="4"/>
  <c r="BL55" i="4"/>
  <c r="AT31" i="4"/>
  <c r="AN21" i="4"/>
  <c r="J13" i="4"/>
  <c r="AI48" i="4"/>
  <c r="AT30" i="4"/>
  <c r="Q21" i="4"/>
  <c r="BA13" i="4"/>
  <c r="BJ46" i="4"/>
  <c r="CB29" i="4"/>
  <c r="Q22" i="4"/>
  <c r="I14" i="4"/>
  <c r="AR55" i="4"/>
  <c r="CI32" i="4"/>
  <c r="BJ24" i="4"/>
  <c r="K17" i="4"/>
  <c r="Z10" i="4"/>
  <c r="BN39" i="4"/>
  <c r="BL28" i="4"/>
  <c r="CB21" i="4"/>
  <c r="AC14" i="4"/>
  <c r="BN7" i="4"/>
  <c r="D26" i="4"/>
  <c r="CA13" i="4"/>
  <c r="D55" i="4"/>
  <c r="BN21" i="4"/>
  <c r="BS9" i="4"/>
  <c r="BU37" i="4"/>
  <c r="AF19" i="4"/>
  <c r="F7" i="4"/>
  <c r="K28" i="4"/>
  <c r="CH75" i="5"/>
  <c r="CH56" i="5"/>
  <c r="AU29" i="5"/>
  <c r="H20" i="5"/>
  <c r="BN21" i="5"/>
  <c r="BK27" i="5"/>
  <c r="T8" i="5"/>
  <c r="BT13" i="5"/>
  <c r="AH46" i="5"/>
  <c r="BN13" i="5"/>
  <c r="AZ8" i="5"/>
  <c r="O7" i="5"/>
  <c r="S68" i="4"/>
  <c r="I49" i="5"/>
  <c r="AN56" i="5"/>
  <c r="AY28" i="5"/>
  <c r="CG18" i="5"/>
  <c r="BZ10" i="5"/>
  <c r="AN27" i="5"/>
  <c r="BN77" i="4"/>
  <c r="AN13" i="5"/>
  <c r="CU17" i="5"/>
  <c r="AO12" i="5"/>
  <c r="AD8" i="5"/>
  <c r="AF78" i="4"/>
  <c r="CF67" i="4"/>
  <c r="BD7" i="5"/>
  <c r="CD68" i="4"/>
  <c r="BX67" i="4"/>
  <c r="BA67" i="4"/>
  <c r="Q17" i="5"/>
  <c r="BL78" i="4"/>
  <c r="CA75" i="4"/>
  <c r="X82" i="4"/>
  <c r="D7" i="5"/>
  <c r="CJ12" i="5"/>
  <c r="T63" i="4"/>
  <c r="BC72" i="4"/>
  <c r="V68" i="4"/>
  <c r="BI61" i="4"/>
  <c r="BO22" i="5"/>
  <c r="G67" i="4"/>
  <c r="N50" i="4"/>
  <c r="AM67" i="4"/>
  <c r="M50" i="4"/>
  <c r="BX74" i="4"/>
  <c r="BB50" i="4"/>
  <c r="J72" i="4"/>
  <c r="J51" i="4"/>
  <c r="BD74" i="4"/>
  <c r="AZ50" i="4"/>
  <c r="CD66" i="4"/>
  <c r="AE52" i="4"/>
  <c r="BO72" i="4"/>
  <c r="BC55" i="4"/>
  <c r="AO73" i="4"/>
  <c r="AG56" i="4"/>
  <c r="CQ11" i="5"/>
  <c r="AA58" i="4"/>
  <c r="S43" i="4"/>
  <c r="E54" i="4"/>
  <c r="BA7" i="5"/>
  <c r="BI45" i="4"/>
  <c r="AL63" i="4"/>
  <c r="BX39" i="4"/>
  <c r="D53" i="4"/>
  <c r="E36" i="4"/>
  <c r="BL64" i="4"/>
  <c r="O41" i="4"/>
  <c r="Z63" i="4"/>
  <c r="Z42" i="4"/>
  <c r="P29" i="4"/>
  <c r="BN55" i="4"/>
  <c r="AS37" i="4"/>
  <c r="AW64" i="4"/>
  <c r="BH41" i="4"/>
  <c r="BH31" i="4"/>
  <c r="BK48" i="4"/>
  <c r="AX56" i="4"/>
  <c r="Q67" i="4"/>
  <c r="AH46" i="4"/>
  <c r="AM36" i="4"/>
  <c r="K59" i="4"/>
  <c r="AR42" i="4"/>
  <c r="AJ15" i="5"/>
  <c r="AA52" i="4"/>
  <c r="CC36" i="4"/>
  <c r="CF64" i="4"/>
  <c r="CD43" i="4"/>
  <c r="BY33" i="4"/>
  <c r="P54" i="4"/>
  <c r="CC38" i="4"/>
  <c r="AA28" i="4"/>
  <c r="BH34" i="4"/>
  <c r="AM50" i="4"/>
  <c r="AQ27" i="4"/>
  <c r="BO16" i="4"/>
  <c r="H46" i="4"/>
  <c r="BC26" i="4"/>
  <c r="CK35" i="4"/>
  <c r="BX48" i="4"/>
  <c r="CJ27" i="4"/>
  <c r="E35" i="4"/>
  <c r="AV23" i="4"/>
  <c r="CB11" i="4"/>
  <c r="BE51" i="4"/>
  <c r="L27" i="4"/>
  <c r="AO17" i="4"/>
  <c r="F73" i="3"/>
  <c r="BX31" i="4"/>
  <c r="BK20" i="4"/>
  <c r="BB11" i="4"/>
  <c r="BV35" i="4"/>
  <c r="BN24" i="4"/>
  <c r="AH14" i="4"/>
  <c r="BM52" i="4"/>
  <c r="V30" i="4"/>
  <c r="BI20" i="4"/>
  <c r="BA12" i="4"/>
  <c r="AG45" i="4"/>
  <c r="CC29" i="4"/>
  <c r="AL20" i="4"/>
  <c r="I13" i="4"/>
  <c r="V43" i="4"/>
  <c r="AD29" i="4"/>
  <c r="BG20" i="4"/>
  <c r="AZ13" i="4"/>
  <c r="AU52" i="4"/>
  <c r="N32" i="4"/>
  <c r="R24" i="4"/>
  <c r="AF16" i="4"/>
  <c r="K15" i="5"/>
  <c r="AR38" i="4"/>
  <c r="L28" i="4"/>
  <c r="BE20" i="4"/>
  <c r="BT13" i="4"/>
  <c r="V7" i="4"/>
  <c r="CL24" i="4"/>
  <c r="CF12" i="4"/>
  <c r="AR43" i="4"/>
  <c r="AD40" i="5"/>
  <c r="CE47" i="5"/>
  <c r="S40" i="5"/>
  <c r="AT16" i="5"/>
  <c r="BP47" i="5"/>
  <c r="I29" i="5"/>
  <c r="BI29" i="5"/>
  <c r="BM81" i="4"/>
  <c r="S30" i="5"/>
  <c r="Q36" i="5"/>
  <c r="CI51" i="5"/>
  <c r="AP37" i="5"/>
  <c r="AW15" i="5"/>
  <c r="AG35" i="5"/>
  <c r="R58" i="5"/>
  <c r="T19" i="5"/>
  <c r="BZ72" i="4"/>
  <c r="AO26" i="5"/>
  <c r="P82" i="4"/>
  <c r="BI68" i="5"/>
  <c r="CM43" i="5"/>
  <c r="CO16" i="5"/>
  <c r="AB36" i="5"/>
  <c r="BW8" i="5"/>
  <c r="AD76" i="4"/>
  <c r="AW42" i="5"/>
  <c r="BZ65" i="4"/>
  <c r="BO80" i="4"/>
  <c r="CH10" i="5"/>
  <c r="R14" i="5"/>
  <c r="AQ79" i="4"/>
  <c r="AS65" i="4"/>
  <c r="BH59" i="4"/>
  <c r="AY11" i="5"/>
  <c r="AE62" i="4"/>
  <c r="BR12" i="5"/>
  <c r="CB50" i="4"/>
  <c r="X62" i="4"/>
  <c r="BI8" i="5"/>
  <c r="AZ48" i="4"/>
  <c r="AI54" i="4"/>
  <c r="R63" i="4"/>
  <c r="BZ13" i="5"/>
  <c r="AZ51" i="4"/>
  <c r="R59" i="4"/>
  <c r="BA70" i="4"/>
  <c r="BP47" i="4"/>
  <c r="CK57" i="4"/>
  <c r="AV80" i="4"/>
  <c r="CF26" i="5"/>
  <c r="K39" i="4"/>
  <c r="AR41" i="4"/>
  <c r="AG49" i="4"/>
  <c r="S26" i="5"/>
  <c r="BU39" i="4"/>
  <c r="M45" i="4"/>
  <c r="N27" i="4"/>
  <c r="BY42" i="4"/>
  <c r="BX60" i="4"/>
  <c r="CG34" i="4"/>
  <c r="R49" i="4"/>
  <c r="BQ53" i="4"/>
  <c r="BL54" i="4"/>
  <c r="AN37" i="4"/>
  <c r="F56" i="4"/>
  <c r="CE37" i="4"/>
  <c r="CJ56" i="4"/>
  <c r="BG36" i="4"/>
  <c r="AS56" i="4"/>
  <c r="AJ36" i="4"/>
  <c r="AV55" i="4"/>
  <c r="CA36" i="4"/>
  <c r="BS40" i="4"/>
  <c r="AY59" i="4"/>
  <c r="K26" i="4"/>
  <c r="BM14" i="4"/>
  <c r="CJ30" i="4"/>
  <c r="AO36" i="4"/>
  <c r="AK39" i="4"/>
  <c r="BW48" i="4"/>
  <c r="AB25" i="4"/>
  <c r="N11" i="4"/>
  <c r="AG36" i="4"/>
  <c r="AQ19" i="4"/>
  <c r="X69" i="4"/>
  <c r="AS28" i="4"/>
  <c r="BZ13" i="4"/>
  <c r="D38" i="4"/>
  <c r="BL22" i="4"/>
  <c r="BV10" i="4"/>
  <c r="AX32" i="4"/>
  <c r="Q20" i="4"/>
  <c r="AY10" i="4"/>
  <c r="P32" i="4"/>
  <c r="CD20" i="4"/>
  <c r="AC11" i="4"/>
  <c r="AV32" i="4"/>
  <c r="BI22" i="4"/>
  <c r="BU12" i="4"/>
  <c r="BP41" i="4"/>
  <c r="CG25" i="4"/>
  <c r="J16" i="4"/>
  <c r="CE61" i="4"/>
  <c r="AP30" i="4"/>
  <c r="O22" i="4"/>
  <c r="BS12" i="4"/>
  <c r="BF32" i="4"/>
  <c r="X15" i="4"/>
  <c r="BF39" i="4"/>
  <c r="D18" i="4"/>
  <c r="E59" i="4"/>
  <c r="BR20" i="4"/>
  <c r="F48" i="3"/>
  <c r="AL24" i="4"/>
  <c r="BQ9" i="4"/>
  <c r="BS29" i="4"/>
  <c r="Z13" i="4"/>
  <c r="T46" i="4"/>
  <c r="BS19" i="4"/>
  <c r="C69" i="3"/>
  <c r="BY24" i="4"/>
  <c r="BP8" i="4"/>
  <c r="AL30" i="4"/>
  <c r="G15" i="4"/>
  <c r="BH61" i="4"/>
  <c r="AV21" i="4"/>
  <c r="BT7" i="4"/>
  <c r="J27" i="4"/>
  <c r="AN10" i="4"/>
  <c r="AC34" i="4"/>
  <c r="BT16" i="4"/>
  <c r="BM66" i="4"/>
  <c r="BZ21" i="4"/>
  <c r="G8" i="4"/>
  <c r="BD25" i="4"/>
  <c r="Q12" i="4"/>
  <c r="BA35" i="4"/>
  <c r="W17" i="4"/>
  <c r="F30" i="3"/>
  <c r="AD22" i="4"/>
  <c r="AN7" i="4"/>
  <c r="O26" i="4"/>
  <c r="AU12" i="4"/>
  <c r="AW18" i="4"/>
  <c r="V27" i="4"/>
  <c r="AV7" i="4"/>
  <c r="J21" i="4"/>
  <c r="T37" i="4"/>
  <c r="Y8" i="4"/>
  <c r="AS22" i="4"/>
  <c r="AK7" i="4"/>
  <c r="BS14" i="4"/>
  <c r="BC20" i="4"/>
  <c r="AQ10" i="4"/>
  <c r="K20" i="4"/>
  <c r="F34" i="3"/>
  <c r="CA9" i="4"/>
  <c r="AT15" i="4"/>
  <c r="AK30" i="4"/>
  <c r="W12" i="4"/>
  <c r="BM12" i="4"/>
  <c r="E19" i="4"/>
  <c r="CA8" i="4"/>
  <c r="AH28" i="4"/>
  <c r="AO13" i="4"/>
  <c r="P47" i="4"/>
  <c r="BJ9" i="4"/>
  <c r="AY21" i="4"/>
  <c r="H21" i="4"/>
  <c r="BQ30" i="4"/>
  <c r="W10" i="4"/>
  <c r="BI25" i="4"/>
  <c r="CA42" i="5"/>
  <c r="BQ24" i="5"/>
  <c r="BN11" i="5"/>
  <c r="BF57" i="4"/>
  <c r="BV49" i="4"/>
  <c r="BD56" i="4"/>
  <c r="G53" i="4"/>
  <c r="AO66" i="5"/>
  <c r="AH63" i="4"/>
  <c r="BO37" i="4"/>
  <c r="AI46" i="4"/>
  <c r="CA33" i="4"/>
  <c r="BZ34" i="4"/>
  <c r="CI48" i="4"/>
  <c r="E30" i="4"/>
  <c r="BZ9" i="4"/>
  <c r="BK17" i="4"/>
  <c r="AN34" i="4"/>
  <c r="BG18" i="4"/>
  <c r="L64" i="4"/>
  <c r="AB35" i="4"/>
  <c r="AA29" i="4"/>
  <c r="L11" i="4"/>
  <c r="F17" i="4"/>
  <c r="BG26" i="4"/>
  <c r="AV16" i="4"/>
  <c r="X20" i="4"/>
  <c r="AL11" i="4"/>
  <c r="BC19" i="4"/>
  <c r="BI8" i="4"/>
  <c r="AS48" i="4"/>
  <c r="C15" i="3"/>
  <c r="AV9" i="4"/>
  <c r="AS9" i="4"/>
  <c r="BO15" i="4"/>
  <c r="BB20" i="4"/>
  <c r="BJ7" i="4"/>
  <c r="CQ27" i="5"/>
  <c r="BJ82" i="4"/>
  <c r="AO20" i="5"/>
  <c r="CG66" i="4"/>
  <c r="L56" i="4"/>
  <c r="BT52" i="4"/>
  <c r="BA38" i="4"/>
  <c r="P69" i="4"/>
  <c r="CD31" i="4"/>
  <c r="CA32" i="4"/>
  <c r="AJ35" i="4"/>
  <c r="BB33" i="4"/>
  <c r="S65" i="4"/>
  <c r="BR38" i="4"/>
  <c r="AA30" i="4"/>
  <c r="X25" i="4"/>
  <c r="AS60" i="4"/>
  <c r="T30" i="4"/>
  <c r="BF19" i="4"/>
  <c r="BV14" i="4"/>
  <c r="BQ10" i="4"/>
  <c r="AP12" i="4"/>
  <c r="BX18" i="4"/>
  <c r="K36" i="4"/>
  <c r="AA7" i="4"/>
  <c r="BS17" i="4"/>
  <c r="AJ29" i="4"/>
  <c r="BS16" i="4"/>
  <c r="AB23" i="4"/>
  <c r="L30" i="4"/>
  <c r="AZ18" i="4"/>
  <c r="BF23" i="4"/>
  <c r="CI39" i="4"/>
  <c r="BB24" i="4"/>
  <c r="CI15" i="4"/>
  <c r="E22" i="4"/>
  <c r="R17" i="4"/>
  <c r="X16" i="4"/>
  <c r="CL8" i="4"/>
  <c r="F50" i="3"/>
  <c r="K9" i="5"/>
  <c r="S46" i="4"/>
  <c r="CL7" i="4"/>
  <c r="C17" i="3"/>
  <c r="AX21" i="4"/>
  <c r="BN19" i="4"/>
  <c r="BG13" i="4"/>
  <c r="G27" i="4"/>
  <c r="BE18" i="4"/>
  <c r="AP26" i="4"/>
  <c r="BK26" i="4"/>
  <c r="E17" i="4"/>
  <c r="AQ17" i="4"/>
  <c r="S19" i="4"/>
  <c r="AS14" i="4"/>
  <c r="CH26" i="4"/>
  <c r="BV21" i="4"/>
  <c r="AI9" i="4"/>
  <c r="BI13" i="4"/>
  <c r="BA27" i="4"/>
  <c r="H24" i="4"/>
  <c r="AQ32" i="4"/>
  <c r="BD21" i="4"/>
  <c r="CJ16" i="4"/>
  <c r="BF13" i="4"/>
  <c r="D32" i="4"/>
  <c r="Q7" i="4"/>
  <c r="CK19" i="4"/>
  <c r="AM26" i="4"/>
  <c r="BI16" i="4"/>
  <c r="BC25" i="4"/>
  <c r="BD11" i="4"/>
  <c r="BT24" i="4"/>
  <c r="BL32" i="4"/>
  <c r="CF46" i="4"/>
  <c r="K15" i="4"/>
  <c r="AN25" i="4"/>
  <c r="BH15" i="4"/>
  <c r="E16" i="4"/>
  <c r="AE23" i="4"/>
  <c r="BX21" i="4"/>
  <c r="F19" i="4"/>
  <c r="F45" i="3"/>
  <c r="BW56" i="4"/>
  <c r="F71" i="3"/>
  <c r="BW48" i="5"/>
  <c r="BT46" i="5"/>
  <c r="CC50" i="5"/>
  <c r="BI7" i="5"/>
  <c r="Z72" i="4"/>
  <c r="CN27" i="5"/>
  <c r="L65" i="4"/>
  <c r="AH76" i="4"/>
  <c r="AS10" i="5"/>
  <c r="BA13" i="5"/>
  <c r="BV77" i="4"/>
  <c r="BN64" i="4"/>
  <c r="CC58" i="4"/>
  <c r="CL9" i="5"/>
  <c r="AJ61" i="4"/>
  <c r="BT8" i="5"/>
  <c r="AJ50" i="4"/>
  <c r="CC61" i="4"/>
  <c r="AY7" i="5"/>
  <c r="AD48" i="4"/>
  <c r="BZ53" i="4"/>
  <c r="BY62" i="4"/>
  <c r="AC7" i="5"/>
  <c r="AY50" i="4"/>
  <c r="BB58" i="4"/>
  <c r="CD69" i="4"/>
  <c r="CK46" i="4"/>
  <c r="BJ57" i="4"/>
  <c r="BJ69" i="4"/>
  <c r="BE77" i="4"/>
  <c r="BB38" i="4"/>
  <c r="K40" i="4"/>
  <c r="AP47" i="4"/>
  <c r="G19" i="5"/>
  <c r="BT38" i="4"/>
  <c r="BM44" i="4"/>
  <c r="AR12" i="5"/>
  <c r="BJ41" i="4"/>
  <c r="AB60" i="4"/>
  <c r="BJ33" i="4"/>
  <c r="U48" i="4"/>
  <c r="CF51" i="4"/>
  <c r="W54" i="4"/>
  <c r="R37" i="4"/>
  <c r="P55" i="4"/>
  <c r="P36" i="4"/>
  <c r="AU56" i="4"/>
  <c r="AK36" i="4"/>
  <c r="D56" i="4"/>
  <c r="N36" i="4"/>
  <c r="AY54" i="4"/>
  <c r="AI36" i="4"/>
  <c r="O40" i="4"/>
  <c r="CC57" i="4"/>
  <c r="BX25" i="4"/>
  <c r="BL13" i="4"/>
  <c r="BE30" i="4"/>
  <c r="AA31" i="4"/>
  <c r="BS38" i="4"/>
  <c r="AH47" i="4"/>
  <c r="F25" i="4"/>
  <c r="CA10" i="4"/>
  <c r="AW34" i="4"/>
  <c r="BL18" i="4"/>
  <c r="BJ66" i="4"/>
  <c r="T28" i="4"/>
  <c r="BD13" i="4"/>
  <c r="BQ36" i="4"/>
  <c r="BK21" i="4"/>
  <c r="AZ10" i="4"/>
  <c r="T32" i="4"/>
  <c r="CD19" i="4"/>
  <c r="AC10" i="4"/>
  <c r="BT31" i="4"/>
  <c r="P20" i="4"/>
  <c r="BT10" i="4"/>
  <c r="BS31" i="4"/>
  <c r="AM22" i="4"/>
  <c r="AY12" i="4"/>
  <c r="BJ36" i="4"/>
  <c r="BK25" i="4"/>
  <c r="BW15" i="4"/>
  <c r="M60" i="4"/>
  <c r="P30" i="4"/>
  <c r="CA20" i="4"/>
  <c r="AW12" i="4"/>
  <c r="BG31" i="4"/>
  <c r="BQ14" i="4"/>
  <c r="BY37" i="4"/>
  <c r="AW17" i="4"/>
  <c r="CL54" i="4"/>
  <c r="AC20" i="4"/>
  <c r="F26" i="3"/>
  <c r="CL23" i="4"/>
  <c r="J9" i="4"/>
  <c r="CF28" i="4"/>
  <c r="BZ12" i="4"/>
  <c r="K43" i="4"/>
  <c r="AC19" i="4"/>
  <c r="C58" i="3"/>
  <c r="AI24" i="4"/>
  <c r="AP8" i="4"/>
  <c r="AZ29" i="4"/>
  <c r="W13" i="4"/>
  <c r="BR56" i="4"/>
  <c r="G21" i="4"/>
  <c r="U7" i="4"/>
  <c r="BP24" i="4"/>
  <c r="CI9" i="4"/>
  <c r="I33" i="4"/>
  <c r="AD16" i="4"/>
  <c r="AO61" i="4"/>
  <c r="AQ21" i="4"/>
  <c r="BQ7" i="4"/>
  <c r="M25" i="4"/>
  <c r="AK10" i="4"/>
  <c r="Z34" i="4"/>
  <c r="BQ16" i="4"/>
  <c r="BF65" i="4"/>
  <c r="BW21" i="4"/>
  <c r="O7" i="4"/>
  <c r="AZ25" i="4"/>
  <c r="L12" i="4"/>
  <c r="CD16" i="4"/>
  <c r="D25" i="4"/>
  <c r="F56" i="3"/>
  <c r="AJ14" i="4"/>
  <c r="AG24" i="4"/>
  <c r="M7" i="4"/>
  <c r="BV20" i="4"/>
  <c r="Q72" i="4"/>
  <c r="BC11" i="4"/>
  <c r="AD17" i="4"/>
  <c r="AN8" i="4"/>
  <c r="BL16" i="4"/>
  <c r="F11" i="3"/>
  <c r="BN22" i="4"/>
  <c r="BX40" i="4"/>
  <c r="F61" i="3"/>
  <c r="CF10" i="4"/>
  <c r="C73" i="3"/>
  <c r="CC81" i="4"/>
  <c r="BM74" i="4"/>
  <c r="BQ58" i="4"/>
  <c r="BV44" i="4"/>
  <c r="CC27" i="5"/>
  <c r="BS48" i="4"/>
  <c r="AE56" i="4"/>
  <c r="I40" i="4"/>
  <c r="AV76" i="4"/>
  <c r="AM32" i="4"/>
  <c r="N33" i="4"/>
  <c r="BQ52" i="4"/>
  <c r="AI51" i="4"/>
  <c r="BV23" i="4"/>
  <c r="I34" i="4"/>
  <c r="CB30" i="4"/>
  <c r="BY12" i="4"/>
  <c r="CE29" i="4"/>
  <c r="AK19" i="4"/>
  <c r="BT11" i="4"/>
  <c r="BH46" i="4"/>
  <c r="J29" i="4"/>
  <c r="AQ43" i="4"/>
  <c r="AD7" i="4"/>
  <c r="BM37" i="4"/>
  <c r="AZ7" i="4"/>
  <c r="J45" i="4"/>
  <c r="AF23" i="4"/>
  <c r="O30" i="4"/>
  <c r="G20" i="4"/>
  <c r="BP23" i="4"/>
  <c r="AK15" i="4"/>
  <c r="G19" i="4"/>
  <c r="CC50" i="4"/>
  <c r="BM26" i="4"/>
  <c r="CJ42" i="4"/>
  <c r="BL61" i="4"/>
  <c r="BV26" i="4"/>
  <c r="AI36" i="5"/>
  <c r="I67" i="4"/>
  <c r="Y72" i="4"/>
  <c r="AH11" i="5"/>
  <c r="CK13" i="5"/>
  <c r="AW48" i="4"/>
  <c r="CE55" i="4"/>
  <c r="W33" i="4"/>
  <c r="R56" i="4"/>
  <c r="BI48" i="4"/>
  <c r="CA51" i="4"/>
  <c r="CD50" i="4"/>
  <c r="AD23" i="4"/>
  <c r="Q33" i="4"/>
  <c r="S17" i="4"/>
  <c r="BW31" i="4"/>
  <c r="AK18" i="4"/>
  <c r="F62" i="4"/>
  <c r="BU34" i="4"/>
  <c r="CK28" i="4"/>
  <c r="BI10" i="4"/>
  <c r="AY16" i="4"/>
  <c r="BC10" i="4"/>
  <c r="BK14" i="5"/>
  <c r="CG10" i="4"/>
  <c r="AJ8" i="4"/>
  <c r="F53" i="3"/>
  <c r="S9" i="4"/>
  <c r="AZ36" i="4"/>
  <c r="F28" i="4"/>
  <c r="Y25" i="4"/>
  <c r="AC21" i="4"/>
  <c r="K7" i="4"/>
  <c r="P11" i="4"/>
  <c r="AJ49" i="4"/>
  <c r="CN55" i="5"/>
  <c r="AR10" i="5"/>
  <c r="BH11" i="5"/>
  <c r="U67" i="4"/>
  <c r="S37" i="4"/>
  <c r="BK61" i="4"/>
  <c r="AJ53" i="4"/>
  <c r="BW10" i="4"/>
  <c r="BZ16" i="4"/>
  <c r="G41" i="4"/>
  <c r="BS33" i="4"/>
  <c r="AI31" i="4"/>
  <c r="BK35" i="4"/>
  <c r="BY10" i="4"/>
  <c r="CC14" i="4"/>
  <c r="BU17" i="4"/>
  <c r="F66" i="3"/>
  <c r="AF17" i="4"/>
  <c r="CJ52" i="4"/>
  <c r="AO14" i="4"/>
  <c r="W31" i="4"/>
  <c r="BP31" i="4"/>
  <c r="BW20" i="4"/>
  <c r="CG16" i="4"/>
  <c r="BS30" i="4"/>
  <c r="BR33" i="4"/>
  <c r="K21" i="4"/>
  <c r="BS27" i="4"/>
  <c r="J10" i="4"/>
  <c r="AD21" i="4"/>
  <c r="BX14" i="4"/>
  <c r="AS48" i="5"/>
  <c r="S23" i="5"/>
  <c r="AC21" i="5"/>
  <c r="CD82" i="4"/>
  <c r="BO69" i="4"/>
  <c r="CU25" i="5"/>
  <c r="BY64" i="4"/>
  <c r="AW75" i="4"/>
  <c r="BN9" i="5"/>
  <c r="BC12" i="5"/>
  <c r="AQ77" i="4"/>
  <c r="CI63" i="4"/>
  <c r="BG58" i="4"/>
  <c r="O9" i="5"/>
  <c r="K61" i="4"/>
  <c r="AY77" i="4"/>
  <c r="CA49" i="4"/>
  <c r="BD61" i="4"/>
  <c r="CL75" i="4"/>
  <c r="H48" i="4"/>
  <c r="L53" i="4"/>
  <c r="AY61" i="4"/>
  <c r="F82" i="4"/>
  <c r="AC50" i="4"/>
  <c r="D58" i="4"/>
  <c r="AA69" i="4"/>
  <c r="BO46" i="4"/>
  <c r="AZ54" i="4"/>
  <c r="BA65" i="4"/>
  <c r="AP72" i="4"/>
  <c r="BA37" i="4"/>
  <c r="AF39" i="4"/>
  <c r="CI46" i="4"/>
  <c r="CJ9" i="5"/>
  <c r="AA37" i="4"/>
  <c r="AI44" i="4"/>
  <c r="AY82" i="4"/>
  <c r="Z40" i="4"/>
  <c r="Z59" i="4"/>
  <c r="CE32" i="4"/>
  <c r="CD45" i="4"/>
  <c r="AQ51" i="4"/>
  <c r="AJ52" i="4"/>
  <c r="BI36" i="4"/>
  <c r="U54" i="4"/>
  <c r="CC35" i="4"/>
  <c r="BH54" i="4"/>
  <c r="O36" i="4"/>
  <c r="AW55" i="4"/>
  <c r="BE35" i="4"/>
  <c r="Y52" i="4"/>
  <c r="M36" i="4"/>
  <c r="AW39" i="4"/>
  <c r="BU54" i="4"/>
  <c r="BA24" i="4"/>
  <c r="BJ11" i="4"/>
  <c r="Q29" i="4"/>
  <c r="CH30" i="4"/>
  <c r="T38" i="4"/>
  <c r="BT45" i="4"/>
  <c r="BR23" i="4"/>
  <c r="BE10" i="4"/>
  <c r="AY31" i="4"/>
  <c r="AP18" i="4"/>
  <c r="AV64" i="4"/>
  <c r="CD27" i="4"/>
  <c r="AH13" i="4"/>
  <c r="AF35" i="4"/>
  <c r="AO21" i="4"/>
  <c r="AD10" i="4"/>
  <c r="BU31" i="4"/>
  <c r="BH19" i="4"/>
  <c r="I62" i="4"/>
  <c r="AS31" i="4"/>
  <c r="CC19" i="4"/>
  <c r="AX10" i="4"/>
  <c r="AQ31" i="4"/>
  <c r="CC20" i="4"/>
  <c r="AC12" i="4"/>
  <c r="T36" i="4"/>
  <c r="AO25" i="4"/>
  <c r="BA15" i="4"/>
  <c r="AQ58" i="4"/>
  <c r="BZ29" i="4"/>
  <c r="AI20" i="4"/>
  <c r="AA12" i="4"/>
  <c r="BN30" i="4"/>
  <c r="AA14" i="4"/>
  <c r="AF36" i="4"/>
  <c r="G17" i="4"/>
  <c r="BN50" i="4"/>
  <c r="BV19" i="4"/>
  <c r="F59" i="3"/>
  <c r="AX23" i="4"/>
  <c r="CD7" i="4"/>
  <c r="J28" i="4"/>
  <c r="CE11" i="4"/>
  <c r="CH40" i="4"/>
  <c r="BV18" i="4"/>
  <c r="C47" i="3"/>
  <c r="CB23" i="4"/>
  <c r="Q8" i="4"/>
  <c r="BU28" i="4"/>
  <c r="BP12" i="4"/>
  <c r="CK52" i="4"/>
  <c r="AZ20" i="4"/>
  <c r="C78" i="3"/>
  <c r="AB24" i="4"/>
  <c r="Z9" i="4"/>
  <c r="E32" i="4"/>
  <c r="CD15" i="4"/>
  <c r="AZ56" i="4"/>
  <c r="CL20" i="4"/>
  <c r="F42" i="3"/>
  <c r="BF24" i="4"/>
  <c r="CF9" i="4"/>
  <c r="CC32" i="4"/>
  <c r="AA16" i="4"/>
  <c r="E60" i="4"/>
  <c r="AG21" i="4"/>
  <c r="C63" i="3"/>
  <c r="I25" i="4"/>
  <c r="BG11" i="4"/>
  <c r="F15" i="4"/>
  <c r="O23" i="4"/>
  <c r="F17" i="3"/>
  <c r="C45" i="3"/>
  <c r="D12" i="4"/>
  <c r="AE17" i="4"/>
  <c r="J24" i="4"/>
  <c r="AD33" i="4"/>
  <c r="AB49" i="5"/>
  <c r="Y7" i="5"/>
  <c r="AQ7" i="5"/>
  <c r="BA72" i="4"/>
  <c r="BH53" i="4"/>
  <c r="CH60" i="4"/>
  <c r="BL67" i="4"/>
  <c r="BF69" i="4"/>
  <c r="AT34" i="4"/>
  <c r="R58" i="4"/>
  <c r="AS50" i="4"/>
  <c r="BF35" i="4"/>
  <c r="BY34" i="4"/>
  <c r="AO67" i="4"/>
  <c r="AJ39" i="4"/>
  <c r="BA60" i="4"/>
  <c r="BJ20" i="4"/>
  <c r="BS58" i="4"/>
  <c r="BT30" i="4"/>
  <c r="AN24" i="4"/>
  <c r="BD19" i="4"/>
  <c r="BT33" i="4"/>
  <c r="C10" i="3"/>
  <c r="X27" i="4"/>
  <c r="F16" i="3"/>
  <c r="D31" i="4"/>
  <c r="C41" i="3"/>
  <c r="CI7" i="4"/>
  <c r="CB80" i="4"/>
  <c r="AV10" i="5"/>
  <c r="Z78" i="4"/>
  <c r="AP58" i="4"/>
  <c r="AL53" i="4"/>
  <c r="AZ49" i="4"/>
  <c r="AU66" i="4"/>
  <c r="AX30" i="5"/>
  <c r="CO19" i="5"/>
  <c r="AA40" i="4"/>
  <c r="AE44" i="4"/>
  <c r="AN51" i="4"/>
  <c r="AS49" i="4"/>
  <c r="BK37" i="4"/>
  <c r="CB26" i="4"/>
  <c r="CK20" i="4"/>
  <c r="D59" i="4"/>
  <c r="Q19" i="4"/>
  <c r="AU55" i="4"/>
  <c r="AS30" i="4"/>
  <c r="Q23" i="4"/>
  <c r="AH19" i="4"/>
  <c r="AR32" i="4"/>
  <c r="E7" i="4"/>
  <c r="F16" i="4"/>
  <c r="AO26" i="4"/>
  <c r="C33" i="3"/>
  <c r="CD47" i="4"/>
  <c r="H18" i="4"/>
  <c r="R9" i="4"/>
  <c r="F39" i="3"/>
  <c r="CK9" i="4"/>
  <c r="V82" i="4"/>
  <c r="BS30" i="5"/>
  <c r="N48" i="4"/>
  <c r="BL45" i="5"/>
  <c r="W16" i="5"/>
  <c r="L18" i="5"/>
  <c r="BH82" i="4"/>
  <c r="CJ68" i="4"/>
  <c r="AZ14" i="5"/>
  <c r="BI27" i="5"/>
  <c r="R75" i="4"/>
  <c r="BY7" i="5"/>
  <c r="I12" i="5"/>
  <c r="AR75" i="4"/>
  <c r="AQ63" i="4"/>
  <c r="AK58" i="4"/>
  <c r="BQ79" i="4"/>
  <c r="BU60" i="4"/>
  <c r="CJ74" i="4"/>
  <c r="BZ48" i="4"/>
  <c r="R55" i="4"/>
  <c r="AH68" i="4"/>
  <c r="BU47" i="4"/>
  <c r="AF51" i="4"/>
  <c r="X61" i="4"/>
  <c r="BT80" i="4"/>
  <c r="F49" i="4"/>
  <c r="BL57" i="4"/>
  <c r="U68" i="4"/>
  <c r="W46" i="4"/>
  <c r="AD54" i="4"/>
  <c r="CA64" i="4"/>
  <c r="CC70" i="4"/>
  <c r="BV36" i="4"/>
  <c r="J39" i="4"/>
  <c r="AF42" i="4"/>
  <c r="I64" i="4"/>
  <c r="E37" i="4"/>
  <c r="BA42" i="4"/>
  <c r="Y79" i="4"/>
  <c r="CL38" i="4"/>
  <c r="BM58" i="4"/>
  <c r="BI32" i="4"/>
  <c r="AN45" i="4"/>
  <c r="BJ48" i="4"/>
  <c r="CE51" i="4"/>
  <c r="BF33" i="4"/>
  <c r="BO53" i="4"/>
  <c r="BG35" i="4"/>
  <c r="T54" i="4"/>
  <c r="CB35" i="4"/>
  <c r="BL53" i="4"/>
  <c r="M35" i="4"/>
  <c r="BR51" i="4"/>
  <c r="BZ35" i="4"/>
  <c r="CB38" i="4"/>
  <c r="CI51" i="4"/>
  <c r="AE24" i="4"/>
  <c r="AN70" i="4"/>
  <c r="BZ28" i="4"/>
  <c r="BD30" i="4"/>
  <c r="AY37" i="4"/>
  <c r="AX44" i="4"/>
  <c r="D23" i="4"/>
  <c r="AI10" i="4"/>
  <c r="X31" i="4"/>
  <c r="T18" i="4"/>
  <c r="AD62" i="4"/>
  <c r="CL25" i="4"/>
  <c r="L13" i="4"/>
  <c r="CD34" i="4"/>
  <c r="S21" i="4"/>
  <c r="H10" i="4"/>
  <c r="AU30" i="4"/>
  <c r="CC18" i="4"/>
  <c r="AN60" i="4"/>
  <c r="N31" i="4"/>
  <c r="BG19" i="4"/>
  <c r="AB10" i="4"/>
  <c r="M31" i="4"/>
  <c r="AK20" i="4"/>
  <c r="G12" i="4"/>
  <c r="BP35" i="4"/>
  <c r="CF24" i="4"/>
  <c r="AE15" i="4"/>
  <c r="J48" i="4"/>
  <c r="BA29" i="4"/>
  <c r="BZ19" i="4"/>
  <c r="E12" i="4"/>
  <c r="BX29" i="4"/>
  <c r="AM13" i="4"/>
  <c r="Q35" i="4"/>
  <c r="BS13" i="4"/>
  <c r="AQ46" i="4"/>
  <c r="AV17" i="4"/>
  <c r="F37" i="3"/>
  <c r="I23" i="4"/>
  <c r="BE7" i="4"/>
  <c r="AH27" i="4"/>
  <c r="AP11" i="4"/>
  <c r="AE39" i="4"/>
  <c r="CL16" i="4"/>
  <c r="C36" i="3"/>
  <c r="I22" i="4"/>
  <c r="CA7" i="4"/>
  <c r="G28" i="4"/>
  <c r="Z12" i="4"/>
  <c r="W49" i="4"/>
  <c r="J20" i="4"/>
  <c r="C55" i="3"/>
  <c r="BU23" i="4"/>
  <c r="CH8" i="4"/>
  <c r="G31" i="4"/>
  <c r="D14" i="4"/>
  <c r="X52" i="4"/>
  <c r="AV20" i="4"/>
  <c r="F20" i="3"/>
  <c r="P24" i="4"/>
  <c r="BB9" i="4"/>
  <c r="BY31" i="4"/>
  <c r="BT15" i="4"/>
  <c r="CH55" i="4"/>
  <c r="AW19" i="4"/>
  <c r="C52" i="3"/>
  <c r="BC24" i="4"/>
  <c r="CC9" i="4"/>
  <c r="M68" i="4"/>
  <c r="O45" i="4"/>
  <c r="AF57" i="4"/>
  <c r="AU53" i="4"/>
  <c r="BQ11" i="4"/>
  <c r="BI17" i="5"/>
  <c r="BN68" i="4"/>
  <c r="AM72" i="4"/>
  <c r="T62" i="4"/>
  <c r="CR47" i="5"/>
  <c r="BY67" i="4"/>
  <c r="BO67" i="4"/>
  <c r="V45" i="4"/>
  <c r="BW38" i="4"/>
  <c r="AW40" i="4"/>
  <c r="BH44" i="4"/>
  <c r="Y53" i="4"/>
  <c r="AP50" i="4"/>
  <c r="AA38" i="4"/>
  <c r="AB28" i="4"/>
  <c r="BQ22" i="4"/>
  <c r="AT25" i="4"/>
  <c r="BZ82" i="4"/>
  <c r="BV30" i="4"/>
  <c r="CB19" i="4"/>
  <c r="I15" i="4"/>
  <c r="BR11" i="4"/>
  <c r="AJ13" i="4"/>
  <c r="BB22" i="4"/>
  <c r="CJ10" i="4"/>
  <c r="C25" i="3"/>
  <c r="AW13" i="4"/>
  <c r="CE8" i="4"/>
  <c r="Q52" i="4"/>
  <c r="M24" i="4"/>
  <c r="BY19" i="4"/>
  <c r="AZ17" i="4"/>
  <c r="AM25" i="4"/>
  <c r="W35" i="4"/>
  <c r="BI9" i="4"/>
  <c r="BG18" i="5"/>
  <c r="BW78" i="4"/>
  <c r="CI73" i="4"/>
  <c r="CI38" i="5"/>
  <c r="AZ44" i="4"/>
  <c r="AO57" i="4"/>
  <c r="Z67" i="4"/>
  <c r="BA68" i="4"/>
  <c r="AQ60" i="4"/>
  <c r="W37" i="4"/>
  <c r="BG44" i="4"/>
  <c r="BE33" i="4"/>
  <c r="BD34" i="4"/>
  <c r="BD47" i="4"/>
  <c r="BO29" i="4"/>
  <c r="BD9" i="4"/>
  <c r="AG12" i="4"/>
  <c r="BE29" i="4"/>
  <c r="O19" i="4"/>
  <c r="AX11" i="4"/>
  <c r="J44" i="4"/>
  <c r="AE28" i="4"/>
  <c r="AX41" i="4"/>
  <c r="CB25" i="4"/>
  <c r="BQ19" i="4"/>
  <c r="AL42" i="4"/>
  <c r="BY22" i="4"/>
  <c r="CB44" i="4"/>
  <c r="BF8" i="4"/>
  <c r="AT13" i="4"/>
  <c r="C19" i="3"/>
  <c r="AE21" i="4"/>
  <c r="BT28" i="4"/>
  <c r="F72" i="3"/>
  <c r="AB11" i="5"/>
  <c r="AR54" i="4"/>
  <c r="BY53" i="4"/>
  <c r="AD79" i="4"/>
  <c r="BQ62" i="4"/>
  <c r="BU58" i="4"/>
  <c r="Z39" i="4"/>
  <c r="BW47" i="4"/>
  <c r="AR16" i="5"/>
  <c r="M32" i="4"/>
  <c r="AQ11" i="5"/>
  <c r="AD31" i="4"/>
  <c r="G28" i="5"/>
  <c r="BY23" i="5"/>
  <c r="AL8" i="4"/>
  <c r="AS76" i="4"/>
  <c r="AN68" i="4"/>
  <c r="CA62" i="4"/>
  <c r="F65" i="4"/>
  <c r="D50" i="4"/>
  <c r="F37" i="4"/>
  <c r="BM35" i="4"/>
  <c r="CB45" i="4"/>
  <c r="T47" i="4"/>
  <c r="J35" i="4"/>
  <c r="BY28" i="4"/>
  <c r="AV28" i="4"/>
  <c r="BX30" i="4"/>
  <c r="AI16" i="4"/>
  <c r="AT55" i="4"/>
  <c r="P22" i="4"/>
  <c r="BC18" i="4"/>
  <c r="K11" i="4"/>
  <c r="C59" i="3"/>
  <c r="CK26" i="4"/>
  <c r="AN35" i="4"/>
  <c r="AZ62" i="4"/>
  <c r="BZ74" i="4"/>
  <c r="BV7" i="4"/>
  <c r="R34" i="4"/>
  <c r="BM22" i="4"/>
  <c r="BQ26" i="4"/>
  <c r="G13" i="4"/>
  <c r="BH10" i="4"/>
  <c r="I9" i="4"/>
  <c r="AJ9" i="4"/>
  <c r="AA26" i="4"/>
  <c r="CE9" i="4"/>
  <c r="BF47" i="4"/>
  <c r="AD38" i="4"/>
  <c r="AI18" i="4"/>
  <c r="R36" i="4"/>
  <c r="F46" i="3"/>
  <c r="U16" i="4"/>
  <c r="AU19" i="4"/>
  <c r="M8" i="4"/>
  <c r="CF19" i="4"/>
  <c r="AR26" i="4"/>
  <c r="L23" i="4"/>
  <c r="S8" i="4"/>
  <c r="CD44" i="4"/>
  <c r="C64" i="3"/>
  <c r="N20" i="4"/>
  <c r="T15" i="4"/>
  <c r="BV31" i="5"/>
  <c r="BV39" i="4"/>
  <c r="N13" i="4"/>
  <c r="BI15" i="4"/>
  <c r="BP7" i="4"/>
  <c r="Y51" i="4"/>
  <c r="F57" i="3"/>
  <c r="I28" i="4"/>
  <c r="AY19" i="4"/>
  <c r="BM39" i="4"/>
  <c r="W7" i="4"/>
  <c r="AH57" i="4"/>
  <c r="U28" i="4"/>
  <c r="M13" i="4"/>
  <c r="AG28" i="4"/>
  <c r="CI35" i="5"/>
  <c r="BH46" i="5"/>
  <c r="BW12" i="5"/>
  <c r="AU19" i="5"/>
  <c r="CS20" i="5"/>
  <c r="AR78" i="4"/>
  <c r="BQ76" i="4"/>
  <c r="AB64" i="4"/>
  <c r="AX23" i="5"/>
  <c r="L75" i="4"/>
  <c r="AW68" i="4"/>
  <c r="AW13" i="5"/>
  <c r="I35" i="5"/>
  <c r="AF71" i="4"/>
  <c r="BA57" i="4"/>
  <c r="BR8" i="5"/>
  <c r="AD44" i="4"/>
  <c r="O52" i="4"/>
  <c r="BB66" i="4"/>
  <c r="BE8" i="5"/>
  <c r="AD49" i="4"/>
  <c r="CB56" i="4"/>
  <c r="P66" i="4"/>
  <c r="AS44" i="4"/>
  <c r="AE53" i="4"/>
  <c r="CB66" i="4"/>
  <c r="AT13" i="5"/>
  <c r="AX52" i="4"/>
  <c r="AQ55" i="4"/>
  <c r="BX64" i="4"/>
  <c r="AL80" i="4"/>
  <c r="I38" i="4"/>
  <c r="BU38" i="4"/>
  <c r="CC59" i="4"/>
  <c r="CJ32" i="4"/>
  <c r="BR39" i="4"/>
  <c r="AL61" i="4"/>
  <c r="V36" i="4"/>
  <c r="BJ49" i="4"/>
  <c r="CC30" i="4"/>
  <c r="CJ43" i="4"/>
  <c r="AB44" i="4"/>
  <c r="S48" i="4"/>
  <c r="BE32" i="4"/>
  <c r="N49" i="4"/>
  <c r="M33" i="4"/>
  <c r="CJ49" i="4"/>
  <c r="CA34" i="4"/>
  <c r="BI47" i="4"/>
  <c r="L34" i="4"/>
  <c r="AO50" i="4"/>
  <c r="AF33" i="4"/>
  <c r="G37" i="4"/>
  <c r="BP40" i="4"/>
  <c r="H23" i="4"/>
  <c r="CF62" i="4"/>
  <c r="J26" i="4"/>
  <c r="AO29" i="4"/>
  <c r="BM32" i="4"/>
  <c r="AH36" i="4"/>
  <c r="AS20" i="4"/>
  <c r="J7" i="4"/>
  <c r="L29" i="4"/>
  <c r="CF16" i="4"/>
  <c r="AA57" i="4"/>
  <c r="W24" i="4"/>
  <c r="BX11" i="4"/>
  <c r="AU31" i="4"/>
  <c r="BH18" i="4"/>
  <c r="BT58" i="4"/>
  <c r="Q28" i="4"/>
  <c r="O18" i="4"/>
  <c r="G54" i="4"/>
  <c r="P28" i="4"/>
  <c r="CB18" i="4"/>
  <c r="BL58" i="4"/>
  <c r="S30" i="4"/>
  <c r="AJ19" i="4"/>
  <c r="AA10" i="4"/>
  <c r="AE34" i="4"/>
  <c r="CD22" i="4"/>
  <c r="AZ14" i="4"/>
  <c r="Q43" i="4"/>
  <c r="AL28" i="4"/>
  <c r="L19" i="4"/>
  <c r="BP9" i="4"/>
  <c r="AU27" i="4"/>
  <c r="U10" i="4"/>
  <c r="AX31" i="4"/>
  <c r="CI11" i="4"/>
  <c r="BE39" i="4"/>
  <c r="BK15" i="4"/>
  <c r="E71" i="4"/>
  <c r="AO18" i="4"/>
  <c r="C70" i="3"/>
  <c r="CK23" i="4"/>
  <c r="Q10" i="4"/>
  <c r="BS34" i="4"/>
  <c r="P15" i="4"/>
  <c r="BS53" i="4"/>
  <c r="AB19" i="4"/>
  <c r="C81" i="3"/>
  <c r="BV25" i="4"/>
  <c r="AS10" i="4"/>
  <c r="AY40" i="4"/>
  <c r="AC17" i="4"/>
  <c r="CS7" i="5"/>
  <c r="E21" i="4"/>
  <c r="I8" i="4"/>
  <c r="BE28" i="4"/>
  <c r="T12" i="4"/>
  <c r="AD42" i="4"/>
  <c r="AC16" i="4"/>
  <c r="F31" i="3"/>
  <c r="BV22" i="4"/>
  <c r="AE8" i="4"/>
  <c r="Y29" i="4"/>
  <c r="D13" i="4"/>
  <c r="AJ38" i="4"/>
  <c r="BP16" i="4"/>
  <c r="C30" i="3"/>
  <c r="W23" i="4"/>
  <c r="BA8" i="4"/>
  <c r="BJ34" i="4"/>
  <c r="AQ16" i="4"/>
  <c r="CB22" i="4"/>
  <c r="Y7" i="4"/>
  <c r="R14" i="4"/>
  <c r="H32" i="4"/>
  <c r="N8" i="4"/>
  <c r="AX18" i="4"/>
  <c r="F18" i="4"/>
  <c r="CB13" i="4"/>
  <c r="BX23" i="4"/>
  <c r="F12" i="3"/>
  <c r="S13" i="4"/>
  <c r="BI7" i="4"/>
  <c r="AJ77" i="5"/>
  <c r="AH10" i="5"/>
  <c r="AV12" i="5"/>
  <c r="BG15" i="5"/>
  <c r="CO11" i="5"/>
  <c r="CA76" i="4"/>
  <c r="CJ75" i="4"/>
  <c r="AW63" i="4"/>
  <c r="BP11" i="5"/>
  <c r="BI72" i="4"/>
  <c r="CO38" i="5"/>
  <c r="AY12" i="5"/>
  <c r="X25" i="5"/>
  <c r="Z69" i="4"/>
  <c r="BN54" i="4"/>
  <c r="BR78" i="4"/>
  <c r="H44" i="4"/>
  <c r="CB51" i="4"/>
  <c r="K65" i="4"/>
  <c r="K82" i="4"/>
  <c r="BU48" i="4"/>
  <c r="M55" i="4"/>
  <c r="AL65" i="4"/>
  <c r="X27" i="5"/>
  <c r="I53" i="4"/>
  <c r="AJ65" i="4"/>
  <c r="AO9" i="5"/>
  <c r="F52" i="4"/>
  <c r="AU54" i="4"/>
  <c r="O64" i="4"/>
  <c r="AZ68" i="4"/>
  <c r="H37" i="4"/>
  <c r="AY38" i="4"/>
  <c r="AH59" i="4"/>
  <c r="AK9" i="5"/>
  <c r="AV39" i="4"/>
  <c r="BY60" i="4"/>
  <c r="CI35" i="4"/>
  <c r="W48" i="4"/>
  <c r="CG11" i="5"/>
  <c r="AK43" i="4"/>
  <c r="CI43" i="4"/>
  <c r="BV46" i="4"/>
  <c r="AI32" i="4"/>
  <c r="BG48" i="4"/>
  <c r="BD32" i="4"/>
  <c r="BJ47" i="4"/>
  <c r="BZ33" i="4"/>
  <c r="S47" i="4"/>
  <c r="BC33" i="4"/>
  <c r="CH49" i="4"/>
  <c r="J33" i="4"/>
  <c r="G36" i="4"/>
  <c r="AS39" i="4"/>
  <c r="G22" i="4"/>
  <c r="N61" i="4"/>
  <c r="BW25" i="4"/>
  <c r="O29" i="4"/>
  <c r="AD30" i="4"/>
  <c r="AS35" i="4"/>
  <c r="W20" i="4"/>
  <c r="M9" i="5"/>
  <c r="BV28" i="4"/>
  <c r="BJ16" i="4"/>
  <c r="BR55" i="4"/>
  <c r="CJ23" i="4"/>
  <c r="AF11" i="4"/>
  <c r="S31" i="4"/>
  <c r="S57" i="4"/>
  <c r="CA27" i="4"/>
  <c r="BE16" i="4"/>
  <c r="BK52" i="4"/>
  <c r="BB27" i="4"/>
  <c r="BF18" i="4"/>
  <c r="CE56" i="4"/>
  <c r="BC29" i="4"/>
  <c r="N19" i="4"/>
  <c r="AY72" i="4"/>
  <c r="CC33" i="4"/>
  <c r="BH22" i="4"/>
  <c r="AD14" i="4"/>
  <c r="AM42" i="4"/>
  <c r="BW27" i="4"/>
  <c r="BY18" i="4"/>
  <c r="AT9" i="4"/>
  <c r="BL26" i="4"/>
  <c r="AQ9" i="4"/>
  <c r="V28" i="4"/>
  <c r="AS11" i="4"/>
  <c r="AE36" i="4"/>
  <c r="U15" i="4"/>
  <c r="AR63" i="4"/>
  <c r="CJ17" i="4"/>
  <c r="C37" i="3"/>
  <c r="AW23" i="4"/>
  <c r="BO9" i="4"/>
  <c r="AY33" i="4"/>
  <c r="BK14" i="4"/>
  <c r="CG49" i="4"/>
  <c r="AE18" i="4"/>
  <c r="F24" i="3"/>
  <c r="N10" i="4"/>
  <c r="CI38" i="4"/>
  <c r="CL14" i="4"/>
  <c r="BG67" i="4"/>
  <c r="AY20" i="4"/>
  <c r="BS7" i="4"/>
  <c r="BT27" i="4"/>
  <c r="AB40" i="4"/>
  <c r="AO15" i="4"/>
  <c r="BR79" i="4"/>
  <c r="AF22" i="4"/>
  <c r="AT28" i="4"/>
  <c r="BD12" i="4"/>
  <c r="BC36" i="4"/>
  <c r="F13" i="3"/>
  <c r="AB8" i="4"/>
  <c r="AS12" i="4"/>
  <c r="Y15" i="4"/>
  <c r="AG20" i="4"/>
  <c r="AR22" i="4"/>
  <c r="L10" i="5"/>
  <c r="AA63" i="4"/>
  <c r="I69" i="4"/>
  <c r="Q9" i="5"/>
  <c r="BU43" i="4"/>
  <c r="BF51" i="4"/>
  <c r="CD80" i="4"/>
  <c r="AY48" i="4"/>
  <c r="L24" i="5"/>
  <c r="BE60" i="4"/>
  <c r="AX53" i="4"/>
  <c r="K66" i="4"/>
  <c r="X13" i="5"/>
  <c r="S58" i="4"/>
  <c r="BI43" i="4"/>
  <c r="L32" i="4"/>
  <c r="BB32" i="4"/>
  <c r="BT21" i="4"/>
  <c r="BN29" i="4"/>
  <c r="U75" i="4"/>
  <c r="V41" i="4"/>
  <c r="P18" i="4"/>
  <c r="BC27" i="4"/>
  <c r="AD27" i="4"/>
  <c r="D29" i="4"/>
  <c r="BE68" i="4"/>
  <c r="AC13" i="4"/>
  <c r="X9" i="4"/>
  <c r="O9" i="4"/>
  <c r="K35" i="4"/>
  <c r="AO58" i="4"/>
  <c r="G23" i="4"/>
  <c r="V14" i="4"/>
  <c r="CE17" i="4"/>
  <c r="BL9" i="4"/>
  <c r="AV14" i="4"/>
  <c r="I20" i="4"/>
  <c r="W11" i="4"/>
  <c r="CH14" i="4"/>
  <c r="CI65" i="4"/>
  <c r="BQ27" i="4"/>
  <c r="BS15" i="4"/>
  <c r="AX27" i="4"/>
  <c r="BG32" i="4"/>
  <c r="CD10" i="4"/>
  <c r="BK8" i="4"/>
  <c r="AX7" i="4"/>
  <c r="BH47" i="4"/>
  <c r="AN29" i="4"/>
  <c r="BL69" i="4"/>
  <c r="CC17" i="4"/>
  <c r="Q51" i="4"/>
  <c r="CC21" i="4"/>
  <c r="BO8" i="4"/>
  <c r="M43" i="4"/>
  <c r="CL42" i="4"/>
  <c r="F14" i="4"/>
  <c r="H33" i="4"/>
  <c r="W34" i="4"/>
  <c r="Z25" i="4"/>
  <c r="AD24" i="4"/>
  <c r="C34" i="3"/>
  <c r="AF40" i="4"/>
  <c r="BR8" i="4"/>
  <c r="AW22" i="4"/>
  <c r="BN18" i="4"/>
  <c r="AQ56" i="4"/>
  <c r="CB32" i="4"/>
  <c r="CJ38" i="4"/>
  <c r="BG53" i="4"/>
  <c r="U9" i="4"/>
  <c r="N7" i="4"/>
  <c r="AJ30" i="4"/>
  <c r="AB26" i="4"/>
  <c r="AQ24" i="4"/>
  <c r="L17" i="4"/>
  <c r="CJ7" i="4"/>
  <c r="CD12" i="4"/>
  <c r="CI10" i="4"/>
  <c r="BR17" i="4"/>
  <c r="S18" i="4"/>
  <c r="E52" i="4"/>
  <c r="N14" i="4"/>
  <c r="BK19" i="4"/>
  <c r="BM25" i="4"/>
  <c r="BD22" i="4"/>
  <c r="AL18" i="4"/>
  <c r="AD25" i="4"/>
  <c r="BM11" i="4"/>
  <c r="F8" i="4"/>
  <c r="Z16" i="4"/>
  <c r="BR22" i="4"/>
  <c r="BO30" i="4"/>
  <c r="C18" i="3"/>
  <c r="S75" i="4"/>
  <c r="BT82" i="4"/>
  <c r="BU46" i="4"/>
  <c r="CA38" i="4"/>
  <c r="AX34" i="4"/>
  <c r="J11" i="4"/>
  <c r="U51" i="4"/>
  <c r="CA18" i="4"/>
  <c r="BM41" i="4"/>
  <c r="AL25" i="4"/>
  <c r="BO14" i="4"/>
  <c r="AM9" i="4"/>
  <c r="F68" i="3"/>
  <c r="CL77" i="4"/>
  <c r="CH16" i="4"/>
  <c r="Z38" i="4"/>
  <c r="W30" i="4"/>
  <c r="BN28" i="4"/>
  <c r="AG18" i="4"/>
  <c r="Y14" i="4"/>
  <c r="AI12" i="4"/>
  <c r="BN56" i="4"/>
  <c r="BW60" i="4"/>
  <c r="BE65" i="4"/>
  <c r="V29" i="4"/>
  <c r="AV27" i="4"/>
  <c r="BR31" i="4"/>
  <c r="BR13" i="4"/>
  <c r="CD11" i="4"/>
  <c r="E9" i="4"/>
  <c r="AM10" i="4"/>
  <c r="BA9" i="4"/>
  <c r="AV18" i="4"/>
  <c r="AY29" i="4"/>
  <c r="CI13" i="4"/>
  <c r="BO22" i="4"/>
  <c r="BG45" i="4"/>
  <c r="E38" i="4"/>
  <c r="O21" i="4"/>
  <c r="N9" i="4"/>
  <c r="C8" i="3"/>
  <c r="F74" i="3"/>
  <c r="BV52" i="4"/>
  <c r="AE73" i="4"/>
  <c r="BL46" i="4"/>
  <c r="AX59" i="4"/>
  <c r="CJ19" i="4"/>
  <c r="CI22" i="4"/>
  <c r="O54" i="4"/>
  <c r="AJ18" i="4"/>
  <c r="AM33" i="4"/>
  <c r="AY27" i="4"/>
  <c r="AT27" i="4"/>
  <c r="AU17" i="4"/>
  <c r="AK32" i="4"/>
  <c r="AK23" i="4"/>
  <c r="BB61" i="4"/>
  <c r="AT7" i="4"/>
  <c r="AB34" i="4"/>
  <c r="AU20" i="4"/>
  <c r="BI11" i="4"/>
  <c r="AB22" i="4"/>
  <c r="AT19" i="4"/>
  <c r="M26" i="4"/>
  <c r="F34" i="4"/>
  <c r="H31" i="4"/>
  <c r="CB39" i="4"/>
  <c r="BN49" i="4"/>
  <c r="AU32" i="4"/>
  <c r="BV8" i="4"/>
  <c r="K22" i="4"/>
  <c r="CK22" i="4"/>
  <c r="T7" i="4"/>
  <c r="AP7" i="4"/>
  <c r="BL7" i="4"/>
  <c r="BB65" i="4"/>
  <c r="C29" i="3"/>
  <c r="AU24" i="4"/>
  <c r="Y24" i="4"/>
  <c r="D60" i="4"/>
  <c r="AV22" i="4"/>
  <c r="BS21" i="4"/>
  <c r="BU55" i="4"/>
  <c r="BX35" i="4"/>
  <c r="S69" i="4"/>
  <c r="Q44" i="4"/>
  <c r="BW16" i="4"/>
  <c r="CH20" i="5"/>
  <c r="BL12" i="4"/>
  <c r="CD8" i="4"/>
  <c r="BN12" i="4"/>
  <c r="V10" i="4"/>
  <c r="AU42" i="4"/>
  <c r="AK31" i="4"/>
  <c r="AV55" i="5"/>
  <c r="CP8" i="5"/>
  <c r="AQ81" i="4"/>
  <c r="H8" i="5"/>
  <c r="CH74" i="4"/>
  <c r="CE74" i="4"/>
  <c r="G73" i="4"/>
  <c r="AU61" i="4"/>
  <c r="CG8" i="5"/>
  <c r="AB68" i="4"/>
  <c r="AD29" i="5"/>
  <c r="BG9" i="5"/>
  <c r="BR7" i="5"/>
  <c r="CH66" i="4"/>
  <c r="BJ50" i="4"/>
  <c r="BG66" i="4"/>
  <c r="AY43" i="4"/>
  <c r="N51" i="4"/>
  <c r="BZ61" i="4"/>
  <c r="AL78" i="4"/>
  <c r="AC48" i="4"/>
  <c r="BC53" i="4"/>
  <c r="BH64" i="4"/>
  <c r="CC15" i="5"/>
  <c r="AZ52" i="4"/>
  <c r="Q59" i="4"/>
  <c r="N78" i="4"/>
  <c r="Y49" i="4"/>
  <c r="O53" i="4"/>
  <c r="BT56" i="4"/>
  <c r="AW60" i="4"/>
  <c r="BT76" i="4"/>
  <c r="AA36" i="4"/>
  <c r="Y58" i="4"/>
  <c r="AC79" i="4"/>
  <c r="D39" i="4"/>
  <c r="BE57" i="4"/>
  <c r="CH34" i="4"/>
  <c r="CC46" i="4"/>
  <c r="AQ71" i="4"/>
  <c r="BD75" i="4"/>
  <c r="AQ16" i="5"/>
  <c r="AL45" i="4"/>
  <c r="BZ31" i="4"/>
  <c r="BE44" i="4"/>
  <c r="BS22" i="5"/>
  <c r="BM46" i="4"/>
  <c r="W8" i="5"/>
  <c r="BX45" i="4"/>
  <c r="CA29" i="5"/>
  <c r="AD10" i="5"/>
  <c r="AO27" i="4"/>
  <c r="H34" i="4"/>
  <c r="AK27" i="4"/>
  <c r="AH15" i="4"/>
  <c r="J66" i="4"/>
  <c r="AX24" i="4"/>
  <c r="C48" i="3"/>
  <c r="F20" i="4"/>
  <c r="BF41" i="4"/>
  <c r="CL61" i="4"/>
  <c r="AW8" i="4"/>
  <c r="C26" i="3"/>
  <c r="F77" i="3"/>
  <c r="AP10" i="4"/>
  <c r="AE33" i="4"/>
  <c r="V13" i="4"/>
  <c r="BF12" i="4"/>
  <c r="Z43" i="4"/>
  <c r="AW11" i="4"/>
  <c r="H7" i="4"/>
  <c r="AJ24" i="4"/>
  <c r="F43" i="3"/>
  <c r="CL11" i="4"/>
  <c r="AR30" i="4"/>
  <c r="BU8" i="4"/>
  <c r="BA48" i="5"/>
  <c r="CM41" i="5"/>
  <c r="Y32" i="5"/>
  <c r="BG82" i="4"/>
  <c r="BB74" i="4"/>
  <c r="AH70" i="4"/>
  <c r="Z70" i="4"/>
  <c r="BX35" i="5"/>
  <c r="BE82" i="4"/>
  <c r="AA67" i="4"/>
  <c r="G12" i="5"/>
  <c r="AR8" i="5"/>
  <c r="AZ82" i="4"/>
  <c r="O26" i="5"/>
  <c r="BH48" i="4"/>
  <c r="Y66" i="4"/>
  <c r="F42" i="4"/>
  <c r="BD49" i="4"/>
  <c r="BA61" i="4"/>
  <c r="BU72" i="4"/>
  <c r="AB47" i="4"/>
  <c r="AG53" i="4"/>
  <c r="AD64" i="4"/>
  <c r="BW13" i="5"/>
  <c r="BT50" i="4"/>
  <c r="BA58" i="4"/>
  <c r="BK72" i="4"/>
  <c r="CK47" i="4"/>
  <c r="U52" i="4"/>
  <c r="AT54" i="4"/>
  <c r="AI58" i="4"/>
  <c r="BQ66" i="4"/>
  <c r="BR35" i="4"/>
  <c r="BS57" i="4"/>
  <c r="CH65" i="4"/>
  <c r="BQ38" i="4"/>
  <c r="I57" i="4"/>
  <c r="CG33" i="4"/>
  <c r="AM46" i="4"/>
  <c r="V70" i="4"/>
  <c r="U73" i="4"/>
  <c r="BX11" i="5"/>
  <c r="CJ44" i="4"/>
  <c r="CO29" i="5"/>
  <c r="Z44" i="4"/>
  <c r="AZ11" i="5"/>
  <c r="AD46" i="4"/>
  <c r="AZ81" i="4"/>
  <c r="AI45" i="4"/>
  <c r="CG21" i="5"/>
  <c r="BD43" i="4"/>
  <c r="BU30" i="4"/>
  <c r="CL30" i="4"/>
  <c r="BE37" i="4"/>
  <c r="AB21" i="4"/>
  <c r="AQ47" i="4"/>
  <c r="CD64" i="4"/>
  <c r="P27" i="4"/>
  <c r="N29" i="4"/>
  <c r="BA33" i="4"/>
  <c r="AR19" i="4"/>
  <c r="CI66" i="4"/>
  <c r="BW26" i="4"/>
  <c r="O13" i="4"/>
  <c r="AA39" i="4"/>
  <c r="AQ22" i="4"/>
  <c r="M7" i="5"/>
  <c r="R28" i="4"/>
  <c r="BG17" i="4"/>
  <c r="BX49" i="4"/>
  <c r="BR26" i="4"/>
  <c r="L15" i="4"/>
  <c r="CA46" i="4"/>
  <c r="AS26" i="4"/>
  <c r="AH16" i="4"/>
  <c r="BM49" i="4"/>
  <c r="BG21" i="4"/>
  <c r="BT12" i="4"/>
  <c r="S26" i="4"/>
  <c r="AS8" i="4"/>
  <c r="T10" i="4"/>
  <c r="AX16" i="4"/>
  <c r="CG40" i="4"/>
  <c r="BH28" i="4"/>
  <c r="CL13" i="4"/>
  <c r="Q26" i="4"/>
  <c r="AM7" i="4"/>
  <c r="Z8" i="4"/>
  <c r="C7" i="3"/>
  <c r="AK14" i="4"/>
  <c r="F28" i="3"/>
  <c r="CI25" i="4"/>
  <c r="AX33" i="4"/>
  <c r="BH8" i="4"/>
  <c r="CA30" i="4"/>
  <c r="I21" i="4"/>
  <c r="H25" i="4"/>
  <c r="BZ67" i="4"/>
  <c r="BY16" i="4"/>
  <c r="AA21" i="4"/>
  <c r="Z20" i="4"/>
  <c r="F34" i="5"/>
  <c r="BQ26" i="5"/>
  <c r="W21" i="5"/>
  <c r="BX77" i="4"/>
  <c r="BJ48" i="5"/>
  <c r="T69" i="4"/>
  <c r="AK69" i="4"/>
  <c r="BO29" i="5"/>
  <c r="BX81" i="4"/>
  <c r="E67" i="4"/>
  <c r="T11" i="5"/>
  <c r="BS7" i="5"/>
  <c r="BS81" i="4"/>
  <c r="CK22" i="5"/>
  <c r="AK47" i="4"/>
  <c r="H64" i="4"/>
  <c r="BK12" i="5"/>
  <c r="J47" i="4"/>
  <c r="CF58" i="4"/>
  <c r="BV67" i="4"/>
  <c r="E46" i="4"/>
  <c r="BV50" i="4"/>
  <c r="CD63" i="4"/>
  <c r="X12" i="5"/>
  <c r="AX50" i="4"/>
  <c r="AB58" i="4"/>
  <c r="CB71" i="4"/>
  <c r="W47" i="4"/>
  <c r="BN51" i="4"/>
  <c r="D54" i="4"/>
  <c r="BX57" i="4"/>
  <c r="AG65" i="4"/>
  <c r="AV35" i="4"/>
  <c r="R51" i="4"/>
  <c r="CK61" i="4"/>
  <c r="CK36" i="4"/>
  <c r="U56" i="4"/>
  <c r="BK33" i="4"/>
  <c r="AP45" i="4"/>
  <c r="K69" i="4"/>
  <c r="AP71" i="4"/>
  <c r="BK81" i="4"/>
  <c r="BF44" i="4"/>
  <c r="J73" i="4"/>
  <c r="CF43" i="4"/>
  <c r="X8" i="5"/>
  <c r="BD44" i="4"/>
  <c r="F78" i="4"/>
  <c r="V44" i="4"/>
  <c r="BT69" i="4"/>
  <c r="AE43" i="4"/>
  <c r="AC30" i="4"/>
  <c r="BJ30" i="4"/>
  <c r="D37" i="4"/>
  <c r="F21" i="4"/>
  <c r="BN44" i="4"/>
  <c r="CC62" i="4"/>
  <c r="I26" i="4"/>
  <c r="BX28" i="4"/>
  <c r="P33" i="4"/>
  <c r="T17" i="4"/>
  <c r="Y59" i="4"/>
  <c r="AY26" i="4"/>
  <c r="CB12" i="4"/>
  <c r="BF38" i="4"/>
  <c r="CG20" i="4"/>
  <c r="CD73" i="4"/>
  <c r="CC27" i="4"/>
  <c r="AK17" i="4"/>
  <c r="AJ48" i="4"/>
  <c r="AT26" i="4"/>
  <c r="BY14" i="4"/>
  <c r="R44" i="4"/>
  <c r="V26" i="4"/>
  <c r="L16" i="4"/>
  <c r="V48" i="4"/>
  <c r="BP26" i="4"/>
  <c r="AH17" i="4"/>
  <c r="AA60" i="4"/>
  <c r="L31" i="4"/>
  <c r="AK21" i="4"/>
  <c r="BS11" i="4"/>
  <c r="M39" i="4"/>
  <c r="CF25" i="4"/>
  <c r="J17" i="4"/>
  <c r="W8" i="4"/>
  <c r="BB23" i="4"/>
  <c r="X8" i="4"/>
  <c r="G24" i="4"/>
  <c r="AP9" i="4"/>
  <c r="CI28" i="4"/>
  <c r="AI13" i="4"/>
  <c r="CJ34" i="4"/>
  <c r="H16" i="4"/>
  <c r="F9" i="3"/>
  <c r="U21" i="4"/>
  <c r="AR8" i="4"/>
  <c r="Z27" i="4"/>
  <c r="AO11" i="4"/>
  <c r="BR34" i="4"/>
  <c r="AU16" i="4"/>
  <c r="F35" i="3"/>
  <c r="BA21" i="4"/>
  <c r="BN8" i="4"/>
  <c r="BV27" i="4"/>
  <c r="R13" i="4"/>
  <c r="S49" i="4"/>
  <c r="X18" i="4"/>
  <c r="F54" i="3"/>
  <c r="BT23" i="4"/>
  <c r="CG8" i="4"/>
  <c r="BD28" i="4"/>
  <c r="AV13" i="4"/>
  <c r="W52" i="4"/>
  <c r="BB18" i="4"/>
  <c r="C76" i="3"/>
  <c r="AA15" i="4"/>
  <c r="BD27" i="4"/>
  <c r="BZ37" i="4"/>
  <c r="BP20" i="4"/>
  <c r="AK26" i="4"/>
  <c r="I48" i="4"/>
  <c r="CI29" i="4"/>
  <c r="C56" i="3"/>
  <c r="BA16" i="4"/>
  <c r="CH42" i="5"/>
  <c r="AX25" i="5"/>
  <c r="E18" i="5"/>
  <c r="H75" i="4"/>
  <c r="BH42" i="5"/>
  <c r="CJ20" i="5"/>
  <c r="AF67" i="4"/>
  <c r="AU27" i="5"/>
  <c r="AS79" i="4"/>
  <c r="AV66" i="4"/>
  <c r="BY10" i="5"/>
  <c r="CL82" i="4"/>
  <c r="CL78" i="4"/>
  <c r="AC17" i="5"/>
  <c r="BE45" i="4"/>
  <c r="BH63" i="4"/>
  <c r="CJ79" i="4"/>
  <c r="AE46" i="4"/>
  <c r="H58" i="4"/>
  <c r="AH67" i="4"/>
  <c r="CC13" i="5"/>
  <c r="AY49" i="4"/>
  <c r="AT62" i="4"/>
  <c r="AS73" i="4"/>
  <c r="F50" i="4"/>
  <c r="CL57" i="4"/>
  <c r="U71" i="4"/>
  <c r="CJ46" i="4"/>
  <c r="X51" i="4"/>
  <c r="AP48" i="4"/>
  <c r="AC57" i="4"/>
  <c r="BJ62" i="4"/>
  <c r="AU34" i="4"/>
  <c r="CA48" i="4"/>
  <c r="AD60" i="4"/>
  <c r="CH33" i="4"/>
  <c r="CB53" i="4"/>
  <c r="AO33" i="4"/>
  <c r="BJ44" i="4"/>
  <c r="CA65" i="4"/>
  <c r="U70" i="4"/>
  <c r="T71" i="4"/>
  <c r="AI43" i="4"/>
  <c r="Q71" i="4"/>
  <c r="BG43" i="4"/>
  <c r="BA81" i="4"/>
  <c r="W44" i="4"/>
  <c r="AG75" i="4"/>
  <c r="BE43" i="4"/>
  <c r="BJ68" i="4"/>
  <c r="D43" i="4"/>
  <c r="AB29" i="4"/>
  <c r="AH30" i="4"/>
  <c r="BR32" i="4"/>
  <c r="Y18" i="4"/>
  <c r="AN41" i="4"/>
  <c r="M61" i="4"/>
  <c r="BV26" i="5"/>
  <c r="Y28" i="4"/>
  <c r="O17" i="4"/>
  <c r="AG14" i="4"/>
  <c r="AT58" i="4"/>
  <c r="BA23" i="4"/>
  <c r="AO8" i="4"/>
  <c r="AS13" i="4"/>
  <c r="AA11" i="4"/>
  <c r="CI52" i="5"/>
  <c r="J29" i="5"/>
  <c r="U82" i="4"/>
  <c r="BU74" i="4"/>
  <c r="CB33" i="5"/>
  <c r="CB11" i="5"/>
  <c r="J67" i="4"/>
  <c r="CD18" i="5"/>
  <c r="H72" i="4"/>
  <c r="BQ65" i="4"/>
  <c r="S9" i="5"/>
  <c r="BA80" i="4"/>
  <c r="U78" i="4"/>
  <c r="E15" i="5"/>
  <c r="F52" i="5"/>
  <c r="CE62" i="4"/>
  <c r="BO73" i="4"/>
  <c r="I46" i="4"/>
  <c r="BR57" i="4"/>
  <c r="AN65" i="4"/>
  <c r="CN10" i="5"/>
  <c r="AC49" i="4"/>
  <c r="BS59" i="4"/>
  <c r="CE69" i="4"/>
  <c r="AW49" i="4"/>
  <c r="AL57" i="4"/>
  <c r="T68" i="4"/>
  <c r="BN46" i="4"/>
  <c r="AB45" i="4"/>
  <c r="CI47" i="4"/>
  <c r="AC56" i="4"/>
  <c r="AR61" i="4"/>
  <c r="Y34" i="4"/>
  <c r="AK48" i="4"/>
  <c r="AD59" i="4"/>
  <c r="T33" i="4"/>
  <c r="AN53" i="4"/>
  <c r="R32" i="4"/>
  <c r="AI41" i="4"/>
  <c r="R65" i="4"/>
  <c r="AO64" i="4"/>
  <c r="AM66" i="4"/>
  <c r="J43" i="4"/>
  <c r="I70" i="4"/>
  <c r="AH43" i="4"/>
  <c r="AV78" i="4"/>
  <c r="AQ42" i="4"/>
  <c r="CB68" i="4"/>
  <c r="AP42" i="4"/>
  <c r="CA67" i="4"/>
  <c r="BN42" i="4"/>
  <c r="BS28" i="4"/>
  <c r="BR29" i="4"/>
  <c r="AF32" i="4"/>
  <c r="BP17" i="4"/>
  <c r="BO40" i="4"/>
  <c r="AJ59" i="4"/>
  <c r="CA9" i="5"/>
  <c r="AM27" i="4"/>
  <c r="AA32" i="4"/>
  <c r="BK16" i="4"/>
  <c r="CI55" i="4"/>
  <c r="AA25" i="4"/>
  <c r="BE11" i="4"/>
  <c r="AO37" i="4"/>
  <c r="BJ19" i="4"/>
  <c r="BW58" i="4"/>
  <c r="H27" i="4"/>
  <c r="M15" i="4"/>
  <c r="AO45" i="4"/>
  <c r="U24" i="4"/>
  <c r="K14" i="4"/>
  <c r="AV42" i="4"/>
  <c r="CH25" i="4"/>
  <c r="Y37" i="4"/>
  <c r="AR7" i="4"/>
  <c r="CL10" i="4"/>
  <c r="BL16" i="5"/>
  <c r="Q27" i="5"/>
  <c r="BD16" i="5"/>
  <c r="BR48" i="5"/>
  <c r="CO27" i="5"/>
  <c r="CP10" i="5"/>
  <c r="BV65" i="4"/>
  <c r="AH16" i="5"/>
  <c r="O71" i="4"/>
  <c r="AT64" i="4"/>
  <c r="BB82" i="4"/>
  <c r="BT79" i="4"/>
  <c r="AN75" i="4"/>
  <c r="D9" i="5"/>
  <c r="BQ33" i="5"/>
  <c r="BC62" i="4"/>
  <c r="CK72" i="4"/>
  <c r="H45" i="4"/>
  <c r="P56" i="4"/>
  <c r="AF64" i="4"/>
  <c r="AO8" i="5"/>
  <c r="G49" i="4"/>
  <c r="M56" i="4"/>
  <c r="AB69" i="4"/>
  <c r="Y47" i="4"/>
  <c r="BX55" i="4"/>
  <c r="BK67" i="4"/>
  <c r="BK43" i="4"/>
  <c r="CA44" i="4"/>
  <c r="AZ47" i="4"/>
  <c r="BV55" i="4"/>
  <c r="E61" i="4"/>
  <c r="CL33" i="4"/>
  <c r="CH46" i="4"/>
  <c r="BR58" i="4"/>
  <c r="CG32" i="4"/>
  <c r="CG52" i="4"/>
  <c r="BI31" i="4"/>
  <c r="BT40" i="4"/>
  <c r="N58" i="4"/>
  <c r="BJ59" i="4"/>
  <c r="BK65" i="4"/>
  <c r="CC41" i="4"/>
  <c r="CJ67" i="4"/>
  <c r="BQ42" i="4"/>
  <c r="AH75" i="4"/>
  <c r="Q42" i="4"/>
  <c r="CG67" i="4"/>
  <c r="P42" i="4"/>
  <c r="K67" i="4"/>
  <c r="AO42" i="4"/>
  <c r="H11" i="5"/>
  <c r="AS29" i="4"/>
  <c r="CK30" i="4"/>
  <c r="AT17" i="4"/>
  <c r="J40" i="4"/>
  <c r="BW42" i="4"/>
  <c r="AA70" i="4"/>
  <c r="AD26" i="4"/>
  <c r="CL29" i="4"/>
  <c r="AO16" i="4"/>
  <c r="E53" i="4"/>
  <c r="E25" i="4"/>
  <c r="M11" i="4"/>
  <c r="BT36" i="4"/>
  <c r="AN19" i="4"/>
  <c r="T57" i="4"/>
  <c r="BS26" i="4"/>
  <c r="BY13" i="4"/>
  <c r="S44" i="4"/>
  <c r="CH23" i="4"/>
  <c r="AF13" i="4"/>
  <c r="BW41" i="4"/>
  <c r="BL24" i="4"/>
  <c r="BB14" i="4"/>
  <c r="BV41" i="4"/>
  <c r="M14" i="5"/>
  <c r="CG71" i="5"/>
  <c r="CH14" i="5"/>
  <c r="D43" i="5"/>
  <c r="CI26" i="5"/>
  <c r="BZ9" i="5"/>
  <c r="AA62" i="4"/>
  <c r="BE15" i="5"/>
  <c r="BV70" i="4"/>
  <c r="BG19" i="5"/>
  <c r="BB80" i="4"/>
  <c r="CK71" i="4"/>
  <c r="AC72" i="4"/>
  <c r="Q80" i="4"/>
  <c r="BP25" i="5"/>
  <c r="CD61" i="4"/>
  <c r="N70" i="4"/>
  <c r="BU44" i="4"/>
  <c r="CC55" i="4"/>
  <c r="BC63" i="4"/>
  <c r="BV80" i="4"/>
  <c r="AX48" i="4"/>
  <c r="BZ55" i="4"/>
  <c r="BP68" i="4"/>
  <c r="AT46" i="4"/>
  <c r="AE54" i="4"/>
  <c r="L66" i="4"/>
  <c r="CF42" i="4"/>
  <c r="AR44" i="4"/>
  <c r="P46" i="4"/>
  <c r="AV53" i="4"/>
  <c r="AR60" i="4"/>
  <c r="AT33" i="4"/>
  <c r="P45" i="4"/>
  <c r="T58" i="4"/>
  <c r="AN31" i="4"/>
  <c r="AR52" i="4"/>
  <c r="AG82" i="4"/>
  <c r="Y40" i="4"/>
  <c r="BB57" i="4"/>
  <c r="M59" i="4"/>
  <c r="AN64" i="4"/>
  <c r="BN40" i="4"/>
  <c r="M65" i="4"/>
  <c r="CL40" i="4"/>
  <c r="CD72" i="4"/>
  <c r="CA41" i="4"/>
  <c r="L67" i="4"/>
  <c r="BZ41" i="4"/>
  <c r="T64" i="4"/>
  <c r="O42" i="4"/>
  <c r="CK77" i="4"/>
  <c r="AD28" i="4"/>
  <c r="BF30" i="4"/>
  <c r="CK16" i="4"/>
  <c r="BZ38" i="4"/>
  <c r="AL41" i="4"/>
  <c r="H61" i="4"/>
  <c r="H26" i="4"/>
  <c r="BM29" i="4"/>
  <c r="S16" i="4"/>
  <c r="T50" i="4"/>
  <c r="BR24" i="4"/>
  <c r="BZ10" i="4"/>
  <c r="AW33" i="4"/>
  <c r="R19" i="4"/>
  <c r="Z51" i="4"/>
  <c r="AU26" i="4"/>
  <c r="BC13" i="4"/>
  <c r="AA43" i="4"/>
  <c r="BL23" i="4"/>
  <c r="BW12" i="4"/>
  <c r="CH37" i="4"/>
  <c r="AP24" i="4"/>
  <c r="J14" i="4"/>
  <c r="I41" i="4"/>
  <c r="T25" i="4"/>
  <c r="AG16" i="4"/>
  <c r="P51" i="4"/>
  <c r="CL28" i="4"/>
  <c r="AI19" i="4"/>
  <c r="AV10" i="4"/>
  <c r="S36" i="4"/>
  <c r="CD23" i="4"/>
  <c r="AD15" i="4"/>
  <c r="CK47" i="5"/>
  <c r="AE20" i="4"/>
  <c r="F49" i="3"/>
  <c r="Z21" i="4"/>
  <c r="V8" i="4"/>
  <c r="AJ25" i="4"/>
  <c r="S10" i="4"/>
  <c r="BU29" i="4"/>
  <c r="X14" i="4"/>
  <c r="AL46" i="4"/>
  <c r="AD19" i="4"/>
  <c r="F36" i="3"/>
  <c r="F23" i="4"/>
  <c r="BN9" i="4"/>
  <c r="BI29" i="4"/>
  <c r="BJ14" i="4"/>
  <c r="AP49" i="4"/>
  <c r="BP19" i="4"/>
  <c r="C68" i="3"/>
  <c r="BQ24" i="4"/>
  <c r="Y11" i="4"/>
  <c r="AS34" i="4"/>
  <c r="AL16" i="4"/>
  <c r="F65" i="3"/>
  <c r="H20" i="4"/>
  <c r="BR7" i="4"/>
  <c r="N25" i="4"/>
  <c r="BL11" i="4"/>
  <c r="BB35" i="4"/>
  <c r="BR16" i="4"/>
  <c r="BO79" i="4"/>
  <c r="AT20" i="4"/>
  <c r="E8" i="4"/>
  <c r="P26" i="4"/>
  <c r="M12" i="4"/>
  <c r="CG41" i="4"/>
  <c r="U17" i="4"/>
  <c r="F29" i="3"/>
  <c r="C28" i="3"/>
  <c r="N23" i="4"/>
  <c r="CB59" i="4"/>
  <c r="CK15" i="4"/>
  <c r="CP45" i="5"/>
  <c r="Z45" i="5"/>
  <c r="AU55" i="5"/>
  <c r="AV27" i="5"/>
  <c r="CR24" i="5"/>
  <c r="BB79" i="4"/>
  <c r="BR61" i="4"/>
  <c r="J81" i="4"/>
  <c r="AG69" i="4"/>
  <c r="BX17" i="5"/>
  <c r="X78" i="4"/>
  <c r="X67" i="4"/>
  <c r="AP19" i="5"/>
  <c r="AF81" i="4"/>
  <c r="AQ19" i="5"/>
  <c r="AP60" i="4"/>
  <c r="CC67" i="4"/>
  <c r="AY44" i="4"/>
  <c r="BE53" i="4"/>
  <c r="P62" i="4"/>
  <c r="BA79" i="4"/>
  <c r="AB48" i="4"/>
  <c r="L55" i="4"/>
  <c r="W68" i="4"/>
  <c r="AS45" i="4"/>
  <c r="I54" i="4"/>
  <c r="BT61" i="4"/>
  <c r="BJ42" i="4"/>
  <c r="CI42" i="4"/>
  <c r="T45" i="4"/>
  <c r="F53" i="4"/>
  <c r="AT53" i="4"/>
  <c r="BN31" i="4"/>
  <c r="BT44" i="4"/>
  <c r="BG57" i="4"/>
  <c r="R31" i="4"/>
  <c r="BK49" i="4"/>
  <c r="O69" i="4"/>
  <c r="CL39" i="4"/>
  <c r="F57" i="4"/>
  <c r="BH58" i="4"/>
  <c r="BQ63" i="4"/>
  <c r="T39" i="4"/>
  <c r="AM64" i="4"/>
  <c r="BM40" i="4"/>
  <c r="G63" i="4"/>
  <c r="BB41" i="4"/>
  <c r="BH65" i="4"/>
  <c r="AB41" i="4"/>
  <c r="CI62" i="4"/>
  <c r="BY41" i="4"/>
  <c r="CE70" i="4"/>
  <c r="E28" i="4"/>
  <c r="AG30" i="4"/>
  <c r="AS16" i="4"/>
  <c r="V38" i="4"/>
  <c r="BI40" i="4"/>
  <c r="S53" i="4"/>
  <c r="BU25" i="4"/>
  <c r="M27" i="4"/>
  <c r="CF15" i="4"/>
  <c r="BL48" i="4"/>
  <c r="Z24" i="4"/>
  <c r="BD10" i="4"/>
  <c r="AZ32" i="4"/>
  <c r="CE18" i="4"/>
  <c r="CD49" i="4"/>
  <c r="X26" i="4"/>
  <c r="K13" i="4"/>
  <c r="N41" i="4"/>
  <c r="T23" i="4"/>
  <c r="I12" i="4"/>
  <c r="AG37" i="4"/>
  <c r="T24" i="4"/>
  <c r="BW13" i="4"/>
  <c r="AK40" i="4"/>
  <c r="S24" i="4"/>
  <c r="J15" i="4"/>
  <c r="BH49" i="4"/>
  <c r="BM28" i="4"/>
  <c r="M19" i="4"/>
  <c r="D10" i="4"/>
  <c r="BO35" i="4"/>
  <c r="BH23" i="4"/>
  <c r="H15" i="4"/>
  <c r="BW71" i="4"/>
  <c r="AO19" i="4"/>
  <c r="F27" i="3"/>
  <c r="BT20" i="4"/>
  <c r="CF7" i="4"/>
  <c r="BP41" i="5"/>
  <c r="AS71" i="5"/>
  <c r="S28" i="5"/>
  <c r="CH17" i="5"/>
  <c r="CL23" i="5"/>
  <c r="BU78" i="4"/>
  <c r="CA32" i="5"/>
  <c r="AW40" i="5"/>
  <c r="J69" i="4"/>
  <c r="H12" i="5"/>
  <c r="F75" i="4"/>
  <c r="AS66" i="4"/>
  <c r="AK15" i="5"/>
  <c r="BG77" i="4"/>
  <c r="BZ16" i="5"/>
  <c r="BL56" i="4"/>
  <c r="D67" i="4"/>
  <c r="AC44" i="4"/>
  <c r="BY51" i="4"/>
  <c r="BY61" i="4"/>
  <c r="AK78" i="4"/>
  <c r="F48" i="4"/>
  <c r="BY54" i="4"/>
  <c r="AR66" i="4"/>
  <c r="CI40" i="5"/>
  <c r="AZ53" i="4"/>
  <c r="AE60" i="4"/>
  <c r="AM41" i="4"/>
  <c r="BE40" i="4"/>
  <c r="BZ44" i="4"/>
  <c r="Y50" i="4"/>
  <c r="BI51" i="4"/>
  <c r="U30" i="4"/>
  <c r="BN41" i="4"/>
  <c r="J57" i="4"/>
  <c r="CE30" i="4"/>
  <c r="U49" i="4"/>
  <c r="N68" i="4"/>
  <c r="BP39" i="4"/>
  <c r="I56" i="4"/>
  <c r="E57" i="4"/>
  <c r="I63" i="4"/>
  <c r="BK38" i="4"/>
  <c r="BK63" i="4"/>
  <c r="AO39" i="4"/>
  <c r="AH62" i="4"/>
  <c r="AO40" i="4"/>
  <c r="R60" i="4"/>
  <c r="CJ40" i="4"/>
  <c r="AF62" i="4"/>
  <c r="CD39" i="4"/>
  <c r="AZ67" i="4"/>
  <c r="CD26" i="4"/>
  <c r="BQ29" i="4"/>
  <c r="W16" i="4"/>
  <c r="BD37" i="4"/>
  <c r="G40" i="4"/>
  <c r="X50" i="4"/>
  <c r="BN69" i="4"/>
  <c r="BX26" i="4"/>
  <c r="CE14" i="4"/>
  <c r="CJ39" i="4"/>
  <c r="D24" i="4"/>
  <c r="AH10" i="4"/>
  <c r="AV31" i="4"/>
  <c r="BI18" i="4"/>
  <c r="AN48" i="4"/>
  <c r="AS25" i="4"/>
  <c r="BX12" i="4"/>
  <c r="BU35" i="4"/>
  <c r="CG22" i="4"/>
  <c r="BV11" i="4"/>
  <c r="BL36" i="4"/>
  <c r="CG23" i="4"/>
  <c r="AE13" i="4"/>
  <c r="BS39" i="4"/>
  <c r="CF23" i="4"/>
  <c r="BW14" i="4"/>
  <c r="M48" i="4"/>
  <c r="M28" i="4"/>
  <c r="BZ18" i="4"/>
  <c r="CJ80" i="4"/>
  <c r="AA35" i="4"/>
  <c r="AL23" i="4"/>
  <c r="AQ39" i="5"/>
  <c r="BZ41" i="5"/>
  <c r="BZ25" i="5"/>
  <c r="BF15" i="5"/>
  <c r="BI81" i="4"/>
  <c r="AY71" i="4"/>
  <c r="BL26" i="5"/>
  <c r="BI26" i="5"/>
  <c r="AA66" i="4"/>
  <c r="BM11" i="5"/>
  <c r="X73" i="4"/>
  <c r="CJ65" i="4"/>
  <c r="CM13" i="5"/>
  <c r="AO76" i="4"/>
  <c r="BC48" i="5"/>
  <c r="W23" i="5"/>
  <c r="BG34" i="5"/>
  <c r="AP12" i="5"/>
  <c r="Y10" i="5"/>
  <c r="CF74" i="4"/>
  <c r="AJ67" i="4"/>
  <c r="BV20" i="5"/>
  <c r="BA23" i="5"/>
  <c r="E66" i="4"/>
  <c r="AP10" i="5"/>
  <c r="BL71" i="4"/>
  <c r="AR65" i="4"/>
  <c r="AS13" i="5"/>
  <c r="K74" i="4"/>
  <c r="S22" i="5"/>
  <c r="CF54" i="4"/>
  <c r="BG63" i="4"/>
  <c r="J16" i="5"/>
  <c r="BA49" i="4"/>
  <c r="AP57" i="4"/>
  <c r="AE71" i="4"/>
  <c r="CL44" i="4"/>
  <c r="BW52" i="4"/>
  <c r="BP65" i="4"/>
  <c r="BP10" i="5"/>
  <c r="AC52" i="4"/>
  <c r="AO59" i="4"/>
  <c r="BH40" i="4"/>
  <c r="BC38" i="4"/>
  <c r="O44" i="4"/>
  <c r="BH45" i="4"/>
  <c r="BM50" i="4"/>
  <c r="AN27" i="4"/>
  <c r="AZ40" i="4"/>
  <c r="BS54" i="4"/>
  <c r="CC28" i="4"/>
  <c r="CG45" i="4"/>
  <c r="U65" i="4"/>
  <c r="AS38" i="4"/>
  <c r="U55" i="4"/>
  <c r="BH55" i="4"/>
  <c r="BS61" i="4"/>
  <c r="S38" i="4"/>
  <c r="BG59" i="4"/>
  <c r="BJ38" i="4"/>
  <c r="J59" i="4"/>
  <c r="CF39" i="4"/>
  <c r="CG57" i="4"/>
  <c r="AN40" i="4"/>
  <c r="CF57" i="4"/>
  <c r="CB37" i="4"/>
  <c r="AE63" i="4"/>
  <c r="U29" i="5"/>
  <c r="R29" i="4"/>
  <c r="AR15" i="4"/>
  <c r="CI31" i="4"/>
  <c r="BV38" i="4"/>
  <c r="CE45" i="4"/>
  <c r="BM62" i="4"/>
  <c r="G26" i="4"/>
  <c r="AK12" i="4"/>
  <c r="M38" i="4"/>
  <c r="CJ20" i="4"/>
  <c r="AF8" i="4"/>
  <c r="CG29" i="4"/>
  <c r="Q18" i="4"/>
  <c r="BC42" i="4"/>
  <c r="AQ23" i="4"/>
  <c r="AF12" i="4"/>
  <c r="CI33" i="4"/>
  <c r="BJ21" i="4"/>
  <c r="AD11" i="4"/>
  <c r="AR33" i="4"/>
  <c r="CF22" i="4"/>
  <c r="CG24" i="5"/>
  <c r="CI76" i="4"/>
  <c r="CE11" i="5"/>
  <c r="AE77" i="4"/>
  <c r="AR69" i="4"/>
  <c r="AI66" i="4"/>
  <c r="M13" i="5"/>
  <c r="BE13" i="5"/>
  <c r="AE16" i="5"/>
  <c r="BV81" i="4"/>
  <c r="BB69" i="4"/>
  <c r="BM64" i="4"/>
  <c r="CS11" i="5"/>
  <c r="BC65" i="4"/>
  <c r="AQ14" i="5"/>
  <c r="O51" i="4"/>
  <c r="BB62" i="4"/>
  <c r="BY9" i="5"/>
  <c r="I49" i="4"/>
  <c r="BG56" i="4"/>
  <c r="BA63" i="4"/>
  <c r="CF15" i="5"/>
  <c r="BV51" i="4"/>
  <c r="V61" i="4"/>
  <c r="CF71" i="4"/>
  <c r="BT51" i="4"/>
  <c r="AZ58" i="4"/>
  <c r="CG7" i="5"/>
  <c r="BX37" i="4"/>
  <c r="AG39" i="4"/>
  <c r="N44" i="4"/>
  <c r="BP49" i="4"/>
  <c r="BA38" i="5"/>
  <c r="H40" i="4"/>
  <c r="AO46" i="4"/>
  <c r="AJ27" i="4"/>
  <c r="O43" i="4"/>
  <c r="AK61" i="4"/>
  <c r="CH35" i="4"/>
  <c r="Y54" i="4"/>
  <c r="X54" i="4"/>
  <c r="Q55" i="4"/>
  <c r="BJ37" i="4"/>
  <c r="AV56" i="4"/>
  <c r="R38" i="4"/>
  <c r="AU57" i="4"/>
  <c r="P37" i="4"/>
  <c r="CI56" i="4"/>
  <c r="BF36" i="4"/>
  <c r="AR56" i="4"/>
  <c r="AJ37" i="4"/>
  <c r="BB59" i="4"/>
  <c r="O61" i="4"/>
  <c r="AG26" i="4"/>
  <c r="CI14" i="4"/>
  <c r="AB31" i="4"/>
  <c r="BC37" i="4"/>
  <c r="AH41" i="4"/>
  <c r="U50" i="4"/>
  <c r="AX25" i="4"/>
  <c r="AJ11" i="4"/>
  <c r="BZ36" i="4"/>
  <c r="BM19" i="4"/>
  <c r="I7" i="4"/>
  <c r="BR28" i="4"/>
  <c r="M14" i="4"/>
  <c r="AS40" i="4"/>
  <c r="CH22" i="4"/>
  <c r="BW11" i="4"/>
  <c r="E33" i="4"/>
  <c r="AM20" i="4"/>
  <c r="BU10" i="4"/>
  <c r="AW32" i="4"/>
  <c r="AM21" i="4"/>
  <c r="AY11" i="4"/>
  <c r="CL32" i="4"/>
  <c r="CE22" i="4"/>
  <c r="H13" i="4"/>
  <c r="AT42" i="4"/>
  <c r="T26" i="4"/>
  <c r="BX16" i="4"/>
  <c r="CJ63" i="4"/>
  <c r="BR30" i="4"/>
  <c r="AK22" i="4"/>
  <c r="F13" i="4"/>
  <c r="N47" i="4"/>
  <c r="BM15" i="4"/>
  <c r="AY41" i="4"/>
  <c r="AX22" i="5"/>
  <c r="AE49" i="4"/>
  <c r="L40" i="4"/>
  <c r="BM54" i="4"/>
  <c r="AI61" i="4"/>
  <c r="BN20" i="4"/>
  <c r="BJ22" i="4"/>
  <c r="AQ26" i="4"/>
  <c r="AB13" i="4"/>
  <c r="AV8" i="4"/>
  <c r="CH28" i="4"/>
  <c r="BW18" i="4"/>
  <c r="BB10" i="4"/>
  <c r="AH12" i="4"/>
  <c r="R13" i="5"/>
  <c r="F32" i="4"/>
  <c r="AH22" i="4"/>
  <c r="BW22" i="4"/>
  <c r="CK13" i="4"/>
  <c r="BO7" i="4"/>
  <c r="CB47" i="4"/>
  <c r="BD23" i="4"/>
  <c r="AV29" i="4"/>
  <c r="F44" i="3"/>
  <c r="AI30" i="4"/>
  <c r="BD51" i="4"/>
  <c r="F33" i="3"/>
  <c r="CF37" i="4"/>
  <c r="E55" i="4"/>
  <c r="CB7" i="4"/>
  <c r="BF28" i="4"/>
  <c r="V11" i="4"/>
  <c r="F19" i="3"/>
  <c r="BM31" i="4"/>
  <c r="BG41" i="4"/>
  <c r="BH27" i="4"/>
  <c r="E26" i="4"/>
  <c r="BD15" i="5"/>
  <c r="AD43" i="4"/>
  <c r="CD25" i="4"/>
  <c r="AK33" i="4"/>
  <c r="AA17" i="4"/>
  <c r="CF26" i="4"/>
  <c r="L24" i="4"/>
  <c r="BL31" i="4"/>
  <c r="AD40" i="4"/>
  <c r="AN38" i="4"/>
  <c r="BJ23" i="4"/>
  <c r="CC24" i="4"/>
  <c r="AJ32" i="4"/>
  <c r="CG15" i="4"/>
  <c r="BE9" i="4"/>
  <c r="K25" i="4"/>
  <c r="Q9" i="4"/>
  <c r="BR25" i="4"/>
  <c r="BJ56" i="4"/>
  <c r="AQ39" i="4"/>
  <c r="BD36" i="4"/>
  <c r="CA12" i="4"/>
  <c r="AG31" i="4"/>
  <c r="H8" i="4"/>
  <c r="BI17" i="4"/>
  <c r="AA55" i="4"/>
  <c r="J71" i="4"/>
  <c r="U38" i="4"/>
  <c r="T16" i="4"/>
  <c r="CD28" i="4"/>
  <c r="AS7" i="4"/>
  <c r="N24" i="4"/>
  <c r="C23" i="3"/>
  <c r="Q30" i="4"/>
  <c r="F60" i="3"/>
  <c r="AK51" i="4"/>
  <c r="K10" i="4"/>
  <c r="BE25" i="4"/>
  <c r="BY7" i="4"/>
  <c r="AE16" i="4"/>
  <c r="BG24" i="4"/>
  <c r="BI55" i="4"/>
  <c r="AU9" i="4"/>
  <c r="F70" i="3"/>
  <c r="F39" i="4"/>
  <c r="CI9" i="5"/>
  <c r="AZ61" i="4"/>
  <c r="O46" i="4"/>
  <c r="AJ62" i="4"/>
  <c r="BY25" i="4"/>
  <c r="L10" i="4"/>
  <c r="BV12" i="4"/>
  <c r="CA19" i="4"/>
  <c r="C80" i="3"/>
  <c r="BG7" i="4"/>
  <c r="AI27" i="4"/>
  <c r="AN18" i="4"/>
  <c r="P10" i="4"/>
  <c r="CC11" i="4"/>
  <c r="CP11" i="5"/>
  <c r="I31" i="4"/>
  <c r="AX20" i="4"/>
  <c r="AG22" i="4"/>
  <c r="AU13" i="4"/>
  <c r="AO7" i="4"/>
  <c r="CL43" i="4"/>
  <c r="T20" i="4"/>
  <c r="AN26" i="4"/>
  <c r="AB55" i="4"/>
  <c r="G25" i="4"/>
  <c r="S35" i="4"/>
  <c r="C6" i="3"/>
  <c r="CE16" i="4"/>
  <c r="AI70" i="4"/>
  <c r="BG29" i="4"/>
  <c r="C49" i="3"/>
  <c r="AP19" i="4"/>
  <c r="AQ13" i="4"/>
  <c r="BG27" i="4"/>
  <c r="L42" i="4"/>
  <c r="CF53" i="4"/>
  <c r="V12" i="4"/>
  <c r="AA34" i="4"/>
  <c r="X23" i="4"/>
  <c r="AW21" i="4"/>
  <c r="CA40" i="4"/>
  <c r="AV15" i="4"/>
  <c r="AD53" i="4"/>
  <c r="CJ66" i="4"/>
  <c r="R25" i="4"/>
  <c r="O50" i="4"/>
  <c r="AN17" i="4"/>
  <c r="CB10" i="4"/>
  <c r="F15" i="3"/>
  <c r="CG19" i="4"/>
  <c r="BN43" i="4"/>
  <c r="AD13" i="4"/>
  <c r="BG10" i="4"/>
  <c r="CI16" i="4"/>
  <c r="F21" i="3"/>
  <c r="AU25" i="4"/>
  <c r="AZ26" i="4"/>
  <c r="BR9" i="4"/>
  <c r="AT23" i="4"/>
  <c r="AX19" i="4"/>
  <c r="CK11" i="4"/>
  <c r="BG37" i="4"/>
  <c r="AX39" i="4"/>
  <c r="H19" i="4"/>
  <c r="BK13" i="4"/>
  <c r="BI14" i="4"/>
  <c r="J22" i="4"/>
  <c r="BQ15" i="4"/>
  <c r="AI57" i="4"/>
  <c r="BC21" i="4"/>
  <c r="BN10" i="4"/>
  <c r="AD35" i="4"/>
  <c r="F80" i="3"/>
  <c r="L37" i="4"/>
  <c r="N45" i="4"/>
  <c r="AE65" i="4"/>
  <c r="Y20" i="4"/>
  <c r="Y12" i="4"/>
  <c r="D31" i="5"/>
  <c r="CC56" i="4"/>
  <c r="AO44" i="4"/>
  <c r="BI59" i="4"/>
  <c r="BN70" i="4"/>
  <c r="J8" i="4"/>
  <c r="H12" i="4"/>
  <c r="BD18" i="4"/>
  <c r="BB64" i="4"/>
  <c r="AH7" i="4"/>
  <c r="BH26" i="4"/>
  <c r="AW16" i="4"/>
  <c r="AL9" i="4"/>
  <c r="AI13" i="5"/>
  <c r="CT7" i="5"/>
  <c r="Y30" i="4"/>
  <c r="BA19" i="4"/>
  <c r="BH12" i="4"/>
  <c r="E13" i="4"/>
  <c r="P7" i="4"/>
  <c r="P40" i="4"/>
  <c r="BW8" i="4"/>
  <c r="AZ24" i="4"/>
  <c r="BL42" i="4"/>
  <c r="AZ21" i="4"/>
  <c r="AF20" i="4"/>
  <c r="BL41" i="4"/>
  <c r="C67" i="3"/>
  <c r="Q66" i="4"/>
  <c r="O39" i="4"/>
  <c r="AI25" i="4"/>
  <c r="BH25" i="4"/>
  <c r="C42" i="3"/>
  <c r="BV17" i="4"/>
  <c r="AB14" i="4"/>
  <c r="CC39" i="4"/>
  <c r="BY40" i="4"/>
  <c r="AP25" i="4"/>
  <c r="BQ13" i="4"/>
  <c r="BW23" i="4"/>
  <c r="CG9" i="4"/>
  <c r="E39" i="4"/>
  <c r="AW27" i="4"/>
  <c r="D65" i="4"/>
  <c r="CD41" i="4"/>
  <c r="H17" i="4"/>
  <c r="C9" i="3"/>
  <c r="BV33" i="4"/>
  <c r="O66" i="4"/>
  <c r="BF59" i="4"/>
  <c r="AN23" i="4"/>
  <c r="BK69" i="4"/>
  <c r="BZ22" i="4"/>
  <c r="W9" i="4"/>
  <c r="CJ29" i="4"/>
  <c r="CH7" i="4"/>
  <c r="AW58" i="4"/>
  <c r="R23" i="4"/>
  <c r="AM12" i="4"/>
  <c r="AJ22" i="4"/>
  <c r="AP38" i="4"/>
  <c r="CE57" i="4"/>
  <c r="BS18" i="4"/>
  <c r="P27" i="5"/>
  <c r="BB12" i="4"/>
  <c r="CH32" i="4"/>
  <c r="BF10" i="4"/>
  <c r="U20" i="4"/>
  <c r="S7" i="4"/>
  <c r="CB14" i="4"/>
  <c r="BY74" i="4"/>
  <c r="AC18" i="4"/>
  <c r="BG28" i="4"/>
  <c r="BA14" i="4"/>
  <c r="BM21" i="4"/>
  <c r="Y27" i="4"/>
  <c r="BJ12" i="4"/>
  <c r="AH21" i="4"/>
  <c r="AN14" i="4"/>
  <c r="AG57" i="4"/>
  <c r="K24" i="4"/>
  <c r="L73" i="4"/>
  <c r="BD59" i="4"/>
  <c r="BV13" i="4"/>
  <c r="AL54" i="4"/>
  <c r="AW26" i="4"/>
  <c r="BO11" i="4"/>
  <c r="CD32" i="4"/>
  <c r="CG13" i="4"/>
  <c r="BO19" i="4"/>
  <c r="BZ23" i="4"/>
  <c r="AU15" i="4"/>
  <c r="G52" i="4"/>
  <c r="CE24" i="4"/>
  <c r="BI50" i="4"/>
  <c r="CC10" i="4"/>
  <c r="D20" i="4"/>
  <c r="AR13" i="4"/>
  <c r="BA36" i="4"/>
  <c r="S55" i="4"/>
  <c r="CK53" i="4"/>
  <c r="W41" i="4"/>
  <c r="C16" i="3"/>
  <c r="BT25" i="4"/>
  <c r="N22" i="4"/>
  <c r="CJ9" i="4"/>
  <c r="F40" i="3"/>
  <c r="AC45" i="4"/>
  <c r="AW15" i="4"/>
  <c r="S11" i="4"/>
  <c r="AC63" i="4"/>
  <c r="T14" i="4"/>
  <c r="CJ8" i="4"/>
  <c r="BF7" i="4"/>
  <c r="AG10" i="4"/>
  <c r="D27" i="4"/>
  <c r="X13" i="4"/>
  <c r="CE27" i="4"/>
  <c r="AX13" i="4"/>
  <c r="AC23" i="4"/>
  <c r="BA77" i="4"/>
  <c r="BR75" i="4"/>
  <c r="T51" i="4"/>
  <c r="AO38" i="4"/>
  <c r="AR29" i="4"/>
  <c r="T31" i="4"/>
  <c r="BU11" i="4"/>
  <c r="AH18" i="4"/>
  <c r="BL59" i="4"/>
  <c r="C60" i="3"/>
  <c r="CC25" i="4"/>
  <c r="G16" i="4"/>
  <c r="H9" i="4"/>
  <c r="AJ68" i="4"/>
  <c r="BI67" i="4"/>
  <c r="AT29" i="4"/>
  <c r="K19" i="4"/>
  <c r="R12" i="4"/>
  <c r="BE12" i="4"/>
  <c r="F75" i="3"/>
  <c r="V34" i="4"/>
  <c r="CA22" i="4"/>
  <c r="AY36" i="4"/>
  <c r="AA18" i="4"/>
  <c r="D15" i="4"/>
  <c r="W50" i="4"/>
  <c r="BO27" i="4"/>
  <c r="AG17" i="4"/>
  <c r="BG15" i="4"/>
  <c r="BK45" i="4"/>
  <c r="BK18" i="4"/>
  <c r="BV32" i="4"/>
  <c r="F6" i="3"/>
  <c r="V52" i="4"/>
  <c r="AK11" i="4"/>
  <c r="BC54" i="4"/>
  <c r="AS68" i="4"/>
  <c r="BD7" i="4"/>
  <c r="BU16" i="4"/>
  <c r="CG47" i="4"/>
  <c r="AT12" i="4"/>
  <c r="AG23" i="4"/>
  <c r="I18" i="4"/>
  <c r="C72" i="3"/>
  <c r="J23" i="4"/>
  <c r="W40" i="4"/>
  <c r="AL7" i="4"/>
  <c r="AK65" i="4"/>
  <c r="AL33" i="4"/>
  <c r="AK63" i="4"/>
  <c r="CK14" i="4"/>
  <c r="AB15" i="4"/>
  <c r="H36" i="4"/>
  <c r="V65" i="4"/>
  <c r="AM47" i="4"/>
  <c r="BC16" i="4"/>
  <c r="M22" i="4"/>
  <c r="H28" i="4"/>
  <c r="AU14" i="4"/>
  <c r="BX36" i="4"/>
  <c r="BV24" i="4"/>
  <c r="BI28" i="4"/>
  <c r="AA8" i="5"/>
  <c r="K31" i="4"/>
  <c r="R10" i="4"/>
  <c r="BW17" i="4"/>
  <c r="C32" i="3"/>
  <c r="AN46" i="4"/>
  <c r="AE35" i="4"/>
  <c r="C11" i="3"/>
  <c r="BS22" i="4"/>
  <c r="U31" i="4"/>
  <c r="BY16" i="5"/>
  <c r="AU33" i="4"/>
  <c r="F59" i="4"/>
  <c r="BZ25" i="4"/>
  <c r="C21" i="3"/>
  <c r="V67" i="4"/>
  <c r="BY50" i="4"/>
  <c r="AT16" i="4"/>
  <c r="M30" i="4"/>
  <c r="CK12" i="4"/>
  <c r="Q17" i="4"/>
  <c r="CG61" i="4"/>
  <c r="CC22" i="4"/>
  <c r="AX15" i="4"/>
  <c r="BH11" i="4"/>
  <c r="BF14" i="4"/>
  <c r="BF66" i="4"/>
  <c r="BG22" i="4"/>
  <c r="U8" i="4"/>
  <c r="BH9" i="4"/>
  <c r="F18" i="3"/>
  <c r="L36" i="4"/>
  <c r="AR12" i="4"/>
  <c r="CF34" i="4"/>
  <c r="BM38" i="4"/>
  <c r="C62" i="3"/>
  <c r="AF28" i="4"/>
  <c r="W21" i="4"/>
  <c r="BI35" i="4"/>
  <c r="AN39" i="4"/>
  <c r="AH23" i="4"/>
  <c r="Y21" i="4"/>
  <c r="CH20" i="4"/>
  <c r="BZ43" i="4"/>
  <c r="AT57" i="4"/>
  <c r="CC23" i="4"/>
  <c r="CL12" i="4"/>
  <c r="BK40" i="4"/>
  <c r="AO10" i="4"/>
  <c r="J32" i="4"/>
  <c r="R21" i="4"/>
  <c r="Z29" i="4"/>
  <c r="AT39" i="4"/>
  <c r="R26" i="4"/>
  <c r="BF11" i="4"/>
  <c r="BN17" i="4"/>
  <c r="AC29" i="4"/>
  <c r="AS51" i="4"/>
  <c r="G14" i="4"/>
  <c r="AB16" i="4"/>
  <c r="BO26" i="4"/>
  <c r="AW9" i="4"/>
  <c r="BE66" i="4"/>
  <c r="AV46" i="4"/>
  <c r="CF27" i="4"/>
  <c r="BR60" i="4"/>
  <c r="BN15" i="4"/>
  <c r="AM18" i="4"/>
  <c r="BK36" i="4"/>
  <c r="BR10" i="4"/>
  <c r="BZ50" i="4"/>
  <c r="BE63" i="4"/>
  <c r="CB24" i="4"/>
  <c r="BP13" i="4"/>
  <c r="BC7" i="4"/>
  <c r="CK42" i="4"/>
  <c r="Q25" i="4"/>
  <c r="BU27" i="4"/>
  <c r="W18" i="4"/>
  <c r="BX10" i="4"/>
  <c r="C20" i="3"/>
  <c r="F41" i="3"/>
  <c r="AI28" i="4"/>
  <c r="BD64" i="4"/>
  <c r="BA17" i="4"/>
  <c r="BJ28" i="4"/>
  <c r="AW14" i="4"/>
  <c r="AO49" i="4"/>
  <c r="BK42" i="4"/>
  <c r="BJ15" i="5"/>
  <c r="O21" i="5"/>
  <c r="CE26" i="4"/>
  <c r="CK56" i="4"/>
  <c r="V15" i="4"/>
  <c r="AI14" i="4"/>
  <c r="X36" i="4"/>
  <c r="AS72" i="4"/>
  <c r="BU20" i="4"/>
  <c r="AS27" i="4"/>
  <c r="BN14" i="4"/>
  <c r="CC7" i="4"/>
  <c r="AB7" i="4"/>
  <c r="I39" i="4"/>
  <c r="AC24" i="4"/>
  <c r="AB17" i="4"/>
  <c r="BQ17" i="4"/>
  <c r="AL10" i="4"/>
  <c r="BV47" i="4"/>
  <c r="BI34" i="4"/>
  <c r="S39" i="4"/>
  <c r="CL36" i="4"/>
  <c r="AX17" i="4"/>
  <c r="F8" i="3"/>
  <c r="CG26" i="4"/>
  <c r="BM8" i="4"/>
  <c r="I52" i="4"/>
  <c r="BD31" i="4"/>
  <c r="CL65" i="4"/>
  <c r="AA13" i="4"/>
  <c r="Y32" i="4"/>
  <c r="AI8" i="4"/>
  <c r="AK44" i="4"/>
  <c r="CE10" i="4"/>
  <c r="AJ23" i="4"/>
  <c r="E7" i="5"/>
  <c r="CJ24" i="4"/>
  <c r="BH16" i="4"/>
  <c r="AN30" i="4"/>
  <c r="AQ15" i="4"/>
  <c r="BD24" i="4"/>
  <c r="AR9" i="4"/>
  <c r="CK18" i="4"/>
  <c r="CE46" i="4"/>
  <c r="U23" i="4"/>
  <c r="BC22" i="4"/>
  <c r="BD20" i="4"/>
  <c r="AN44" i="4"/>
  <c r="U27" i="4"/>
  <c r="C39" i="3"/>
  <c r="S40" i="4"/>
  <c r="X58" i="4"/>
  <c r="CJ21" i="4"/>
  <c r="AC42" i="4"/>
  <c r="BG23" i="4"/>
  <c r="CA43" i="4"/>
  <c r="W27" i="4"/>
  <c r="AQ12" i="5"/>
  <c r="J12" i="4"/>
  <c r="F38" i="3"/>
  <c r="AR16" i="4"/>
  <c r="BK22" i="4"/>
  <c r="AG80" i="4"/>
  <c r="AP16" i="4"/>
  <c r="O59" i="4"/>
  <c r="AO9" i="4"/>
  <c r="CJ26" i="4"/>
  <c r="P9" i="4"/>
  <c r="Q41" i="4"/>
  <c r="AD20" i="4"/>
  <c r="BA18" i="4"/>
  <c r="BJ73" i="5"/>
  <c r="CE7" i="4"/>
  <c r="R18" i="4"/>
  <c r="P39" i="4"/>
  <c r="BN13" i="4"/>
  <c r="F78" i="3"/>
  <c r="BE8" i="4"/>
  <c r="H56" i="4"/>
  <c r="C35" i="3"/>
  <c r="CB60" i="4"/>
  <c r="E31" i="4"/>
  <c r="G18" i="4"/>
  <c r="BA20" i="4"/>
  <c r="BN59" i="4"/>
  <c r="P23" i="4"/>
  <c r="AE25" i="4"/>
  <c r="AV12" i="4"/>
  <c r="U13" i="4"/>
  <c r="BI46" i="4"/>
  <c r="F32" i="3"/>
  <c r="AG42" i="4"/>
  <c r="AR10" i="4"/>
  <c r="H11" i="4"/>
  <c r="AK8" i="4"/>
  <c r="O11" i="4"/>
  <c r="AG19" i="4"/>
  <c r="Y17" i="4"/>
  <c r="BO54" i="4"/>
  <c r="BM20" i="4"/>
  <c r="AF9" i="4"/>
  <c r="AS18" i="4"/>
  <c r="BU15" i="4"/>
  <c r="BF37" i="4"/>
  <c r="BT19" i="4"/>
  <c r="AP37" i="4"/>
  <c r="D16" i="4"/>
  <c r="AZ11" i="4"/>
  <c r="O15" i="4"/>
  <c r="BP11" i="4"/>
  <c r="M44" i="4"/>
  <c r="AC40" i="4"/>
  <c r="AX8" i="4"/>
  <c r="BU14" i="4"/>
  <c r="BM17" i="4"/>
  <c r="K38" i="4"/>
  <c r="M37" i="4"/>
  <c r="CB9" i="4"/>
  <c r="AZ30" i="4"/>
  <c r="AD8" i="4"/>
  <c r="AZ22" i="4"/>
  <c r="AY17" i="4"/>
  <c r="BM61" i="4"/>
  <c r="BQ37" i="4"/>
  <c r="CI12" i="4"/>
  <c r="W38" i="4"/>
  <c r="Z7" i="4"/>
  <c r="AI68" i="4"/>
  <c r="AI39" i="4"/>
  <c r="L8" i="4"/>
  <c r="CH12" i="4"/>
  <c r="CG18" i="4"/>
  <c r="BS23" i="4"/>
  <c r="J50" i="4"/>
  <c r="BQ12" i="4"/>
  <c r="BJ13" i="4"/>
  <c r="BW19" i="4"/>
  <c r="V16" i="4"/>
  <c r="M21" i="4"/>
  <c r="BL10" i="4"/>
  <c r="AU37" i="4"/>
  <c r="AX30" i="4"/>
  <c r="CD9" i="4"/>
  <c r="AQ44" i="4"/>
  <c r="BJ35" i="4"/>
  <c r="AI40" i="4"/>
  <c r="AP65" i="4"/>
  <c r="S23" i="4"/>
  <c r="AC25" i="4"/>
  <c r="AB43" i="4"/>
  <c r="X24" i="4"/>
  <c r="D33" i="4"/>
  <c r="C46" i="3"/>
  <c r="BU7" i="4"/>
  <c r="AI12" i="5"/>
  <c r="F23" i="3"/>
  <c r="C39" i="2" l="1"/>
  <c r="F39" i="2"/>
  <c r="C91" i="2"/>
  <c r="C185" i="2"/>
  <c r="C15" i="2"/>
  <c r="C101" i="2"/>
  <c r="C114" i="2"/>
  <c r="F114" i="2"/>
  <c r="C61" i="2"/>
  <c r="F35" i="2"/>
  <c r="F180" i="2"/>
  <c r="F87" i="2"/>
  <c r="C70" i="2"/>
  <c r="F185" i="2"/>
  <c r="F15" i="2"/>
  <c r="C94" i="2"/>
  <c r="F55" i="2"/>
  <c r="C164" i="2"/>
  <c r="F11" i="2"/>
  <c r="C81" i="2"/>
  <c r="C176" i="2"/>
  <c r="C175" i="2"/>
  <c r="C190" i="2"/>
  <c r="C7" i="2"/>
  <c r="C52" i="2"/>
  <c r="F81" i="2"/>
  <c r="F153" i="2"/>
  <c r="C64" i="2"/>
  <c r="F176" i="2"/>
  <c r="F190" i="2"/>
  <c r="F175" i="2"/>
  <c r="F7" i="2"/>
  <c r="F188" i="2"/>
  <c r="F84" i="2"/>
  <c r="C133" i="2"/>
  <c r="C122" i="2"/>
  <c r="F19" i="2"/>
  <c r="F97" i="2"/>
  <c r="F133" i="2"/>
  <c r="F52" i="2"/>
  <c r="C11" i="2"/>
  <c r="C22" i="2"/>
  <c r="C84" i="2"/>
  <c r="F61" i="2"/>
  <c r="F64" i="2"/>
  <c r="C179" i="2"/>
  <c r="C32" i="2"/>
  <c r="C144" i="2"/>
  <c r="F73" i="2"/>
  <c r="F67" i="2"/>
  <c r="C29" i="2"/>
  <c r="C178" i="2"/>
  <c r="F101" i="2"/>
  <c r="F164" i="2"/>
  <c r="C153" i="2"/>
  <c r="F144" i="2"/>
  <c r="F70" i="2"/>
  <c r="F32" i="2"/>
  <c r="F179" i="2"/>
  <c r="C87" i="2"/>
  <c r="F122" i="2"/>
  <c r="C19" i="2"/>
  <c r="C73" i="2"/>
  <c r="F178" i="2"/>
  <c r="F29" i="2"/>
  <c r="F28" i="2" s="1"/>
  <c r="F94" i="2"/>
  <c r="C97" i="2"/>
  <c r="C67" i="2"/>
  <c r="C35" i="2"/>
  <c r="C180" i="2"/>
  <c r="F22" i="2"/>
  <c r="F91" i="2"/>
  <c r="C55" i="2"/>
  <c r="C43" i="2"/>
  <c r="C188" i="2" s="1"/>
  <c r="F43" i="2"/>
  <c r="F186" i="2" l="1"/>
  <c r="C80" i="2"/>
  <c r="F183" i="2"/>
  <c r="F182" i="2"/>
  <c r="F193" i="2"/>
  <c r="F191" i="2"/>
  <c r="F6" i="2"/>
  <c r="F59" i="2" s="1"/>
  <c r="F129" i="2" s="1"/>
  <c r="C28" i="2"/>
  <c r="C195" i="2" s="1"/>
  <c r="C128" i="2"/>
  <c r="C131" i="2" s="1"/>
  <c r="C186" i="2"/>
  <c r="C182" i="2"/>
  <c r="C193" i="2"/>
  <c r="C6" i="2"/>
  <c r="C183" i="2"/>
  <c r="C191" i="2"/>
  <c r="C60" i="2"/>
  <c r="C113" i="2" s="1"/>
  <c r="C130" i="2" s="1"/>
  <c r="F128" i="2"/>
  <c r="F131" i="2" s="1"/>
  <c r="F80" i="2"/>
  <c r="F195" i="2" s="1"/>
  <c r="F60" i="2"/>
  <c r="C59" i="2" l="1"/>
  <c r="C129" i="2" s="1"/>
  <c r="C132" i="2" s="1"/>
  <c r="F113" i="2"/>
  <c r="F130" i="2" s="1"/>
  <c r="F132" i="2"/>
</calcChain>
</file>

<file path=xl/sharedStrings.xml><?xml version="1.0" encoding="utf-8"?>
<sst xmlns="http://schemas.openxmlformats.org/spreadsheetml/2006/main" count="8466" uniqueCount="529">
  <si>
    <t>Toplam (Hayat Dışı Şirketler+Hayat ve Emeklilik Şirketleri+Reasürans Şirketleri)</t>
  </si>
  <si>
    <t>Lütfen Seçimlerinizi Yapınız</t>
  </si>
  <si>
    <t>Chubb European Group SE Merkezi Fransa Türkiye İstanbul Şubesi</t>
  </si>
  <si>
    <t>Aksigorta AŞ</t>
  </si>
  <si>
    <t>Allianz Sigorta AŞ</t>
  </si>
  <si>
    <t>A- HAYAT DIŞI TEKNİK GELİR</t>
  </si>
  <si>
    <t>Anadolu Anonim Türk Sigorta Şirketi</t>
  </si>
  <si>
    <t>1- YAZILAN PRİMLER (REASÜRÖR PAYI DÜŞÜLMÜŞ OLARAK)</t>
  </si>
  <si>
    <t>Ankara Anonim Türk Sigorta Şirketi</t>
  </si>
  <si>
    <t>a.) Brüt Yazılan Primler (+/-)</t>
  </si>
  <si>
    <t>Atradius Crédito y Caución S.A. de Seguros y Reaseguros, İstanbul Şubesi</t>
  </si>
  <si>
    <t>b.) Reasüröre Devredilen Primler (+/-)</t>
  </si>
  <si>
    <t>Unico Sigorta AŞ</t>
  </si>
  <si>
    <t>c.) SGK ya Aktarılan Primler (-);</t>
  </si>
  <si>
    <t>Axa Sigorta AŞ</t>
  </si>
  <si>
    <t>2. KAZANILMAMIŞ PRİMLER KARŞILIĞI (REASÜRÖR PAYI DÜŞÜLMÜŞ OLARAK)</t>
  </si>
  <si>
    <t>BNP Paribas Cardif Sigorta AŞ</t>
  </si>
  <si>
    <t>a.) Kazanılmamış Primler Karşılığı Brüt (+/-)</t>
  </si>
  <si>
    <t>Coface Sigorta AŞ</t>
  </si>
  <si>
    <t>b.) Kazanılmamış Prımler Karşılığında Reasürör Payı (+/-)</t>
  </si>
  <si>
    <t>Corpus Sigorta AŞ</t>
  </si>
  <si>
    <t>c.) Kazanılmamış Prımler Karşılığında SGK Payı (+/-)</t>
  </si>
  <si>
    <t>VHV Allgemeine Sigorta AŞ</t>
  </si>
  <si>
    <t>3. DEVREDEN KAZANILMAMIŞ PRİMLER KARŞILIĞI (REASÜRÖR PAYI DÜŞÜLMÜŞ OLARAK)</t>
  </si>
  <si>
    <t>Euler Hermes Sigorta AŞ</t>
  </si>
  <si>
    <t>a.) Devreden Kazanılmamış Primler Karşılığı Brüt (+/-)</t>
  </si>
  <si>
    <t>Eureko Sigorta AŞ</t>
  </si>
  <si>
    <t>b.) Devreden Kazanılmamış Prımler Karşılığında Reasürör Payı (+/-)</t>
  </si>
  <si>
    <t>Referans Sigorta AŞ</t>
  </si>
  <si>
    <t>c.) Devreden Kazanılmamış Prımler Karşılığında SGK Payı (+/-)</t>
  </si>
  <si>
    <t>Türkiye Sigorta AŞ</t>
  </si>
  <si>
    <t>4. DEVAM EDEN RİSKLER KARŞILIĞI (REASÜRÖR PAYI DÜŞÜLMÜŞ OLARAK)</t>
  </si>
  <si>
    <t>HDI Sigorta AŞ</t>
  </si>
  <si>
    <t>a.) Devam Eden Riskler Karşılığı Brüt (-)</t>
  </si>
  <si>
    <t>Bereket Sigorta AŞ</t>
  </si>
  <si>
    <t>b.) Devam Eden Riskler Karşılığında Reasürör Payı (+)</t>
  </si>
  <si>
    <t>Magdeburger Sigorta AŞ</t>
  </si>
  <si>
    <t>5. DEVREDEN DEVAM EDEN RİSKLER KARŞILIĞI (REASÜRÖR PAYI DÜŞÜLMÜŞ OLARAK)</t>
  </si>
  <si>
    <t>Mapfre Sigorta AŞ</t>
  </si>
  <si>
    <t>a.) Devreden Devam Eden Riskler Karşılığı Brüt (+)</t>
  </si>
  <si>
    <t>Neova Katılım Sigorta AŞ</t>
  </si>
  <si>
    <t>b.) Devreden Devam Eden Riskler Karşılığında Reasürör Payı (-)</t>
  </si>
  <si>
    <t>Orient Sigorta AŞ</t>
  </si>
  <si>
    <t>6. TEKNİK OLMAYAN BÖLÜMDEN AKTARILAN YATIRIM GELİRLERİ</t>
  </si>
  <si>
    <t>Ray Sigorta AŞ</t>
  </si>
  <si>
    <t>7. DİĞER TEKNİK GELİRLER (REASÜRÖR PAYI DÜŞÜLMÜŞ OLARAK)</t>
  </si>
  <si>
    <t>Şeker Sigorta AŞ</t>
  </si>
  <si>
    <t>8. TAHAKKUK EDEN RÜCU VE SOVTAJ GELİRLERİ (+)</t>
  </si>
  <si>
    <t>Sompo Sigorta AŞ</t>
  </si>
  <si>
    <t>B- HAYAT DIŞI TEKNİK GİDER</t>
  </si>
  <si>
    <t>Doga Sigorta AŞ</t>
  </si>
  <si>
    <t>1. ÖDENEN TAZMİNATLAR (REASÜRÖR PAYI DÜŞÜLMÜŞ OLARAK)</t>
  </si>
  <si>
    <t>Koru Sigorta AŞ</t>
  </si>
  <si>
    <t>a.) Brüt Ödenen Tazminatlar (+/-)</t>
  </si>
  <si>
    <t>GIG Sigorta AŞ</t>
  </si>
  <si>
    <t>b.) Ödenen Tazminatlarda Reasürör Payı (+/-)</t>
  </si>
  <si>
    <t>Türk Nippon Sigorta AŞ</t>
  </si>
  <si>
    <t>2. MUALLAK TAZMİNATLAR KARŞILIĞI (REASÜRÖR PAYI DÜŞÜLMÜŞ OLARAK)</t>
  </si>
  <si>
    <t>Türk P&amp;I Sigorta AŞ</t>
  </si>
  <si>
    <t>a.) Muallak Tazminatlar Karşılığı Brüt (-)</t>
  </si>
  <si>
    <t>Zurich Sigorta AŞ</t>
  </si>
  <si>
    <t>b.) Muallak Tazminatlar Karşılığında Reasürör Payı (+)</t>
  </si>
  <si>
    <t>Ethica Sigorta AŞ</t>
  </si>
  <si>
    <t>3. DEVREDEN MUALLAK HASARLAR KARŞILIĞI (REASÜRÖR PAYI DÜŞÜLMÜŞ OLARAK)</t>
  </si>
  <si>
    <t>Quick Sigorta AŞ</t>
  </si>
  <si>
    <t>a) Devreden Muallak Tazminatlar Karşılığı Brüt (+);</t>
  </si>
  <si>
    <t>SS Atlas Sigorta Kooperatifi</t>
  </si>
  <si>
    <t>b) Devreden Muallak Tazminatlar Karşılığında Reasürör Payı (-)</t>
  </si>
  <si>
    <t>Türkiye Katılım Sigorta AŞ</t>
  </si>
  <si>
    <t>4. İKRAMİYE VE İNDİRİMLER KARŞILIĞINDA DEĞİŞİM (REASÜRÖR PAYI DÜŞÜLMÜŞ OLARAK)</t>
  </si>
  <si>
    <t>Ana Sigorta AŞ</t>
  </si>
  <si>
    <t>5. DİĞER TEKNİK KARŞILIKLAR (REASÜRÖR PAYI VE DEVREDEN DÜŞÜLMÜŞ OLARAK)</t>
  </si>
  <si>
    <t>Arex Sigorta AŞ</t>
  </si>
  <si>
    <t>a.) Dengeleme Karşılığında Değişim (Reasürör Payı ve Dev. Kısım Düşülmüş Olarak) (+/-)</t>
  </si>
  <si>
    <t>Prive Sigorta AŞ</t>
  </si>
  <si>
    <t>b.) Mali Riskler Karşılığında Değişim (Reasürör Payı ve Dev. Kısım Düşülmüş Olarak) (+/-)</t>
  </si>
  <si>
    <t>Hepiyi Sigorta AŞ</t>
  </si>
  <si>
    <t>c.) Diğer Çeşitli Karşılıklarda Değişim (Reasürör Payı ve Dev. Kısım Düşülmüş Olarak) (+/-)</t>
  </si>
  <si>
    <t>Aveon Global Sigorta AŞ</t>
  </si>
  <si>
    <t>6. FAALİYET GİDERLERİ (-)</t>
  </si>
  <si>
    <t>AcnTurk Sigorta AŞ</t>
  </si>
  <si>
    <t>a.) Üretim Giderleri (-)</t>
  </si>
  <si>
    <t>Emaa Sigorta AŞ</t>
  </si>
  <si>
    <t>b.) Personele İlişkin Giderler (-)</t>
  </si>
  <si>
    <t>HDI Katılım Sigorta AŞ</t>
  </si>
  <si>
    <t>c.) Yönetim Giderleri (-)</t>
  </si>
  <si>
    <t>Fiba Sigorta AŞ</t>
  </si>
  <si>
    <t>d.) Araştırma ve Geliştirme Giderleri (-)</t>
  </si>
  <si>
    <t>Turkcell Dijital Sigorta AŞ</t>
  </si>
  <si>
    <t>e.) Pazarlama ve Satış Giderleri (-)</t>
  </si>
  <si>
    <t>Global World Sigorta AŞ</t>
  </si>
  <si>
    <t>f.) Dışarıdan Sağlanan Fayda ve Hizmet Giderleri (-)</t>
  </si>
  <si>
    <t>Medisa Sigorta AŞ</t>
  </si>
  <si>
    <t>g.) Reasürans Komisyonları Geliri (+/-)</t>
  </si>
  <si>
    <t>Bupa Acıbadem Sigorta AŞ</t>
  </si>
  <si>
    <t>h.) Diğer Faaliyet Giderleri (+/-)</t>
  </si>
  <si>
    <t>BNP Paribas Cardif Hayat Sigorta AŞ</t>
  </si>
  <si>
    <t>7. MATEMATİK KARŞILIKLAR (REASÜRÖR PAYI DÜŞÜLMÜŞ OLARAK)</t>
  </si>
  <si>
    <t>Demir Sağlık ve Hayat Sigorta AŞ</t>
  </si>
  <si>
    <t>a.) Matematik Karşılıklar Brüt (-)</t>
  </si>
  <si>
    <t>Zurich Yaşam ve Emeklilik AŞ</t>
  </si>
  <si>
    <t>b.) Matematik Karşılıklarda Reasürör Payı (+)</t>
  </si>
  <si>
    <t>Türkiye Katılım Hayat AŞ</t>
  </si>
  <si>
    <t>8. DEVREDEN MATEMATİK KARŞILIKLAR (REASÜRÖR PAYI DÜŞÜLMÜŞ OLARAK)</t>
  </si>
  <si>
    <t>Quick Hayat Sigorta AŞ</t>
  </si>
  <si>
    <t>a.) Devreden Matematik Karşılık Brüt (+)</t>
  </si>
  <si>
    <t>Viennalife Emeklilik ve Hayat AŞ</t>
  </si>
  <si>
    <t>b.) Devreden Matematik Karşılıklarda Reasürör Payı (-)</t>
  </si>
  <si>
    <t>Allianz Hayat ve Emeklilik AŞ</t>
  </si>
  <si>
    <t>9. DİĞER TEKNİK GİDERLER (REASÜRÖR PAYI DÜŞÜLMÜŞ OLARAK)</t>
  </si>
  <si>
    <t>Allianz Yaşam ve Emeklilik AŞ</t>
  </si>
  <si>
    <t>C- TEKNİK BÖLÜM DENGESİ- HAYAT DIŞI (A+B)</t>
  </si>
  <si>
    <t>Anadolu Hayat Emeklilik AŞ</t>
  </si>
  <si>
    <t>D- HAYAT  TEKNİK GELİR</t>
  </si>
  <si>
    <t>Bereket Emeklilik ve Hayat AŞ</t>
  </si>
  <si>
    <t>AgeSA Emeklilik ve Hayat AŞ</t>
  </si>
  <si>
    <t>Axa Hayat ve Emeklilik AŞ</t>
  </si>
  <si>
    <t>BNP Paribas Cardif Emeklilik AŞ</t>
  </si>
  <si>
    <t>QNB Sağlık Hayat Sigorta ve Emeklilik AŞ</t>
  </si>
  <si>
    <t>Fiba Emeklilik ve Hayat AŞ</t>
  </si>
  <si>
    <t>Garanti Emeklilik ve Hayat AŞ</t>
  </si>
  <si>
    <t>Katılım Emeklilik ve Hayat AŞ</t>
  </si>
  <si>
    <t>Metlife Emeklilik ve Hayat AŞ</t>
  </si>
  <si>
    <t>Türkiye Hayat ve Emeklilik AŞ</t>
  </si>
  <si>
    <t>Milli Reasürans TAŞ</t>
  </si>
  <si>
    <t>VHV Reasürans AŞ</t>
  </si>
  <si>
    <t>Türk Reasürans AŞ</t>
  </si>
  <si>
    <t>Türk Katılım Reasürans AŞ</t>
  </si>
  <si>
    <t>TOPLAM (HAYAT DIŞI ŞİRKETLER)</t>
  </si>
  <si>
    <t>TOPLAM (HAYAT VE EMEKLİLİK ŞİRKETLERİ)</t>
  </si>
  <si>
    <t>6. HAYAT BRANŞI YATIRIM GELİRİ</t>
  </si>
  <si>
    <t>TOPLAM (REASÜRANS ŞİRKETLERİ)</t>
  </si>
  <si>
    <t>7. YATIRIMLARDAKİ GERÇEKLEŞMEMİŞ KARLAR</t>
  </si>
  <si>
    <t>TOPLAM (HAYAT DIŞI ŞİRKETLER+HAYAT VE EMEKLİLİK ŞİRKETLERİ)</t>
  </si>
  <si>
    <t>8. DİĞER TEKNİK GELİRLER (REASÜRÖR PAYI DÜŞÜLMÜŞ OLARAK)</t>
  </si>
  <si>
    <t>TOPLAM (HAYAT DIŞI ŞİRKETLER+HAYAT VE EMEKLİLİK ŞİRKETLERİ+REASÜRANS ŞİRKETLERİ)</t>
  </si>
  <si>
    <t>9. TAHAKKUK EDEN RÜCU GELİRLERİ (REASÜRÖR PAYI DÜŞÜLMÜŞ OLARAK)</t>
  </si>
  <si>
    <t>E- HAYAT TEKNİK GİDER</t>
  </si>
  <si>
    <t>5. MATEMATİK KARŞILIKLAR (REASÜRÖR PAYI DÜŞÜLMÜŞ OLARAK)</t>
  </si>
  <si>
    <t>6. DEVREDEN MATEMATİK KARŞILIKLAR (REASÜRÖR PAYI DÜŞÜLMÜŞ OLARAK)</t>
  </si>
  <si>
    <t>7. DİĞER TEKNİK KARŞILIKLAR (REASÜRÖR PAYI VE DEVREDEN DÜŞÜLMÜŞ OLARAK)</t>
  </si>
  <si>
    <t>8. FAALİYET GİDERLERİ (-)</t>
  </si>
  <si>
    <t>9. YATIRIM GİDERLERİ (-)</t>
  </si>
  <si>
    <t>10. YATIRIMLARDAKİ GERÇEKLEŞMEMİŞ ZARARLAR (-)</t>
  </si>
  <si>
    <t>11. TEKNİK OLMAYAN BÖLÜME AKTARILAN YATIRIM GELİRLERİ (-)</t>
  </si>
  <si>
    <t>F- TEKNİK BÖLÜM DENGESİ- HAYAT  (D+E)</t>
  </si>
  <si>
    <t>G- EMEKLİLİK TEKNİK GELİR</t>
  </si>
  <si>
    <t xml:space="preserve">a.) Fon İşletim Gelirleri </t>
  </si>
  <si>
    <t>b.) Yönetim Gideri Kesintisi</t>
  </si>
  <si>
    <t>c.) Giriş Aidatı Gelirleri</t>
  </si>
  <si>
    <t>d.) Ara Verme Halinde Yönetim Gideri Kesintisi</t>
  </si>
  <si>
    <t xml:space="preserve">e.) Özel Hizmet Gideri Kesintisi </t>
  </si>
  <si>
    <t>f.) Sermaye Tahsis Avansı Değer Artış Gelirleri</t>
  </si>
  <si>
    <t xml:space="preserve">g.) Diğer Teknik Gelirler </t>
  </si>
  <si>
    <t xml:space="preserve">H- EMEKLİLİK TEKNİK GİDER </t>
  </si>
  <si>
    <t>a.) Toplam Fon Giderleri (-)</t>
  </si>
  <si>
    <t>b.) Sermaye Tahsis Avansları Değer Azalış Giderleri (-)</t>
  </si>
  <si>
    <t>c.) Faaliyet Giderleri (-)</t>
  </si>
  <si>
    <t>d.) Diğer Teknik Giderler (-)</t>
  </si>
  <si>
    <t>e.) Ceza Ödemeleri (-)</t>
  </si>
  <si>
    <t>I- TEKNİK BÖLÜM DENGESİ - EMEKLİLİK (G+H)</t>
  </si>
  <si>
    <t>I- GENEL TEKNİK BÖLÜM DENGESİ (C+F+I)</t>
  </si>
  <si>
    <t>K- YATIRIM GELİRLERİ</t>
  </si>
  <si>
    <t>a.) Finansal Yatırımlardan Elde Edilen Gelirler</t>
  </si>
  <si>
    <t>b.) Finansal Yatırımların Nakte Çev.Elde Edilen Karlar</t>
  </si>
  <si>
    <t>c.) Finansal Yatırımların Değerlemesi</t>
  </si>
  <si>
    <t>d.) Kambiyo Karları</t>
  </si>
  <si>
    <t>e.) İştiraklerden Gelirler</t>
  </si>
  <si>
    <t>f.) Bağlı Ortaklıklar ve Müşterek Yönetime Tabi Teşebbüslerden Gelirler</t>
  </si>
  <si>
    <t>g.) Arazi, Arsa ile Binalardan Elde Edilen Gelirler</t>
  </si>
  <si>
    <t>h.) Türev Ürünlerden Elde Edilen Gelirler</t>
  </si>
  <si>
    <t>i.) Diğer Yatırımlar</t>
  </si>
  <si>
    <t xml:space="preserve">j) Hayat Teknik Bölümünden Aktarılan Yatırım Gelirleri </t>
  </si>
  <si>
    <t>L- YATIRIM GİDERLERİ</t>
  </si>
  <si>
    <t>a.) Yatırım Yönetim Giderleri – Faiz Dahil (-)</t>
  </si>
  <si>
    <t>b.) Yatırımlar Değer Azalışları (-)</t>
  </si>
  <si>
    <t>c.) Yatırımların Nakde Çevrilmesi Sonucunda Oluşan Zararlar (-)</t>
  </si>
  <si>
    <t>d.) Hayat Dışı Teknik Bölümüne Aktarılan Yatırım Gelirleri (-);</t>
  </si>
  <si>
    <t>e.) Türev Ürünler Sonucunda Oluşan Zararlar (-)</t>
  </si>
  <si>
    <t>f.) Kambiyo Zararları (-)</t>
  </si>
  <si>
    <t>g.) Amortisman Giderleri(-)</t>
  </si>
  <si>
    <t>h.) Diğer Yatırım Giderleri (-)</t>
  </si>
  <si>
    <t>M- DİĞER FAALİYET GELİR VE KAR İLE GİDER VE ZARAR (+/-);</t>
  </si>
  <si>
    <t>a.) Karşılıklar Hesabı (+/-)</t>
  </si>
  <si>
    <t>b.) Reeskont Hesabı (+/-)</t>
  </si>
  <si>
    <t>c.) Ozellikli Sigortalar Hesabı(+/-)</t>
  </si>
  <si>
    <t>d.) Enflasyon Düzeltmesi Hesabı (+/-)</t>
  </si>
  <si>
    <t>e.) Ertelenmiş Vergi Varlığı Hesabı (+/-)</t>
  </si>
  <si>
    <t>f.) Ertelenmiş Vergi Yükümlülüğü Gideri(-)</t>
  </si>
  <si>
    <t>g.) Diğer Gelir ve Karlar</t>
  </si>
  <si>
    <t>h.) Diğer Gider ve Zararlar (-)</t>
  </si>
  <si>
    <t>i.) Önceki Yıl Gelir ve Karları</t>
  </si>
  <si>
    <t>j.) Önceki Yıl Gider ve Zararları(-)</t>
  </si>
  <si>
    <t>N- NET DÖNEM KARI VEYA ZARARI</t>
  </si>
  <si>
    <t xml:space="preserve">Dönem Karı veya Zararı </t>
  </si>
  <si>
    <t>Dönem Karı Vergi ve Diğer Yasal Yükümlülük Karşılıkları (-)</t>
  </si>
  <si>
    <t>Dönem Net Karı veya Zararı</t>
  </si>
  <si>
    <t xml:space="preserve">Enflasyon Düzeltme Hesabı </t>
  </si>
  <si>
    <t>Ödenen Hasar / Brüt Yazılan Primler</t>
  </si>
  <si>
    <t>Muallak Hasar / Brüt Yazılan Primler</t>
  </si>
  <si>
    <t>Öd.Hasar Re.Payı / Öd. Hasar</t>
  </si>
  <si>
    <t>Muallak Hasar Re. Payı / Muallak Hasar</t>
  </si>
  <si>
    <t>Devreden Muallak Hasar Re. Payı / Devreden Muallak Hasar</t>
  </si>
  <si>
    <t>Net Ödenen Hasar / Net Yazılan Primler</t>
  </si>
  <si>
    <t>Net Muallak Hasar / Net Yazılan Primler</t>
  </si>
  <si>
    <t>Brüt Hasar Prim Oranı</t>
  </si>
  <si>
    <t>Net Hasar Prim Oranı</t>
  </si>
  <si>
    <t>Faaliyet Giderler / Brüt Yazılan Primler</t>
  </si>
  <si>
    <t>Devredilen Prim Oranı</t>
  </si>
  <si>
    <t>Net Komisyon Oranı</t>
  </si>
  <si>
    <t>Faaliyet Giderleri / Net Kazanılmış Primler</t>
  </si>
  <si>
    <t>Bileşik Rasyo</t>
  </si>
  <si>
    <t>Hayat Dışı</t>
  </si>
  <si>
    <t>HAYATDISI</t>
  </si>
  <si>
    <t>Brüt Yazılan Primler</t>
  </si>
  <si>
    <t>Hayat</t>
  </si>
  <si>
    <t>HAYAT</t>
  </si>
  <si>
    <t>Brüt Kazanılan Primler</t>
  </si>
  <si>
    <t>Kaza</t>
  </si>
  <si>
    <t>KAZA</t>
  </si>
  <si>
    <t>Brüt Ödenen Tazminatlar</t>
  </si>
  <si>
    <t>Hastalık-Sağlık</t>
  </si>
  <si>
    <t>HASTALIK-SAĞLIK</t>
  </si>
  <si>
    <t>Brüt Muallak Tazminatlar</t>
  </si>
  <si>
    <t>Kara Araçları</t>
  </si>
  <si>
    <t>KARA ARAÇLARI</t>
  </si>
  <si>
    <t>Brüt Raporlanmayan Tazminatlar</t>
  </si>
  <si>
    <t>Kasko</t>
  </si>
  <si>
    <t>KASKO</t>
  </si>
  <si>
    <t>Brüt Gerçekleşen Hasarlar</t>
  </si>
  <si>
    <t>Raylı Araçlar</t>
  </si>
  <si>
    <t>RAYLI ARAÇLAR</t>
  </si>
  <si>
    <t>Net Yazılan Primler</t>
  </si>
  <si>
    <t>Hava Araçları</t>
  </si>
  <si>
    <t>HAVA ARAÇLARI</t>
  </si>
  <si>
    <t>Net Kazanılan Primler</t>
  </si>
  <si>
    <t>Su Araçları</t>
  </si>
  <si>
    <t>SU ARAÇLARI</t>
  </si>
  <si>
    <t>Net Ödenen Tazminatlar</t>
  </si>
  <si>
    <t>Nakliyat</t>
  </si>
  <si>
    <t>NAKLİYAT</t>
  </si>
  <si>
    <t>Net Muallak Tazminatlar</t>
  </si>
  <si>
    <t>Yangın ve Doğal Afetler</t>
  </si>
  <si>
    <t>YANGIN VE DOĞAL AFETLER</t>
  </si>
  <si>
    <t>Net Raporlanmayan Tazminatlar</t>
  </si>
  <si>
    <t>Genel Zararlar</t>
  </si>
  <si>
    <t>GENEL ZARARLAR</t>
  </si>
  <si>
    <t>Net Gerçekleşen Hasarlar</t>
  </si>
  <si>
    <t>Kara Araçları Sorumluluk</t>
  </si>
  <si>
    <t>KARA ARAÇLARI SORUMLULUK</t>
  </si>
  <si>
    <t>Teknik Kar Zarar</t>
  </si>
  <si>
    <t xml:space="preserve"> </t>
  </si>
  <si>
    <t>Trafik</t>
  </si>
  <si>
    <t>TRAFİK</t>
  </si>
  <si>
    <t>Hava Araçları Sorumluluk</t>
  </si>
  <si>
    <t>HAVA ARAÇLARI SORUMLULUK</t>
  </si>
  <si>
    <t>Su Araçları Sorumluluk</t>
  </si>
  <si>
    <t>SU ARAÇLARI SORUMLULUK</t>
  </si>
  <si>
    <t>Genel Sorumluluk</t>
  </si>
  <si>
    <t>GENEL SORUMLULUK</t>
  </si>
  <si>
    <t>Kredi</t>
  </si>
  <si>
    <t>KREDİ</t>
  </si>
  <si>
    <t>Kefalet</t>
  </si>
  <si>
    <t>KEFALET</t>
  </si>
  <si>
    <t>Finansal Kayıplar</t>
  </si>
  <si>
    <t>FİNANSAL KAYIPLAR</t>
  </si>
  <si>
    <t>Hukuksal Koruma</t>
  </si>
  <si>
    <t>HUKUKSAL KORUMA</t>
  </si>
  <si>
    <t>Destek</t>
  </si>
  <si>
    <t>DESTEK</t>
  </si>
  <si>
    <t>Devlet Destekli Tarım Sigortaları</t>
  </si>
  <si>
    <t>DEV. DEST. TARIM SİGORTALARI</t>
  </si>
  <si>
    <t>Mühendislik Sigortaları</t>
  </si>
  <si>
    <t>MÜHENDİSLİK SİGORTALARI</t>
  </si>
  <si>
    <t>Hayat Toplam</t>
  </si>
  <si>
    <t>HAYAT TOPLAM</t>
  </si>
  <si>
    <t>H-Hastalık Sağlık</t>
  </si>
  <si>
    <t>H-HASTALIK SAĞLIK</t>
  </si>
  <si>
    <t>Hayat Grubu Toplam</t>
  </si>
  <si>
    <t>HAYAT GRUBU TOPLAM</t>
  </si>
  <si>
    <t>Toplam (Hayat Dışı Şirketler)</t>
  </si>
  <si>
    <t>Toplam (Hayat ve Emeklilik Şirketleri)</t>
  </si>
  <si>
    <t>Toplam (Reasürans Şirketleri)</t>
  </si>
  <si>
    <t>Toplam (Hayat Dışı Şirketler+Hayat ve Emeklilik Şirketleri)</t>
  </si>
  <si>
    <t>G E L İ R   T A B L O S U</t>
  </si>
  <si>
    <t/>
  </si>
  <si>
    <t>Lütfen Seçiminizi Yapınız</t>
  </si>
  <si>
    <t>Şirket Adı</t>
  </si>
  <si>
    <t>Şirket Kodu</t>
  </si>
  <si>
    <t>Şirket Tipi</t>
  </si>
  <si>
    <t>Hayat Dışı Teknik Gelir</t>
  </si>
  <si>
    <t>Yazılan Primler  (Reasürör Payı Düşülmüş Olarak);</t>
  </si>
  <si>
    <t>Brüt Yazılan Primler (+/-);</t>
  </si>
  <si>
    <t>Reasüröre Devredilen Primler (+/-);</t>
  </si>
  <si>
    <t>SGK ya Aktarılan Primler (-);</t>
  </si>
  <si>
    <t>Kazanılmamış Primler Karş. Değ. (Reas. Payı ve Devr. Kısım Düşülmüş Olarak); (+/-);</t>
  </si>
  <si>
    <t>Brüt Kazanılmamış Primler Karş. Değ. (Devreden Kısım Düşülmüş);</t>
  </si>
  <si>
    <t>Kazanılmamış Primler Karşılığı (+/-);</t>
  </si>
  <si>
    <t>Devreden Kazanılmamış Primler Karşılığı (+/-);</t>
  </si>
  <si>
    <t>Brüt Kazanılmamış Primler Karş. Değ. Reasürör Payı (Devreden Kısım Düşülmüş);</t>
  </si>
  <si>
    <t>Kazanılmamış Prımler Karşılığında Reasürör Payı (+/-);</t>
  </si>
  <si>
    <t>Devreden Kazanılmamış Primler Karşılığında Reasürör Payı (+/-);</t>
  </si>
  <si>
    <t>Brüt Kazanılmamış Primler Karşılığında Değişim SGK Payı (Devreden Kısım Düşülmüş);</t>
  </si>
  <si>
    <t>Kazanılmamış Prımler Karşılığında SGK Payı (+/-);</t>
  </si>
  <si>
    <t>Devreden Kazanılmamış Primler Karşılığında SGK Payı (+/-);</t>
  </si>
  <si>
    <t>Devam Eden Riskler Karş. Değ. (Rea.Payı ve Dev. Kısım Düş.Olarak); (+/-);</t>
  </si>
  <si>
    <t>Brüt Devam Eden Riskler Karşılığında Değişim (Devreden Kısım Düşülmüş);</t>
  </si>
  <si>
    <t>Devam Eden Riskler Karşılığı (-);</t>
  </si>
  <si>
    <t>Devreden Devam Eden Riskler Karşılığı (+);</t>
  </si>
  <si>
    <t>Brüt Devam Eden Riskler Karş. Değ. Reasürör Payı (Dev. Kısım Düşülmüş);</t>
  </si>
  <si>
    <t>Devam Eden Riskler Karşılığında Reasürör Payı (+);</t>
  </si>
  <si>
    <t>Devreden Devam Eden Riskler Karşılığında Reasürör Payı (-);</t>
  </si>
  <si>
    <t>Teknik Olmayan Bölümden Aktarılan Yatırım Gelirleri</t>
  </si>
  <si>
    <t>Finansal Yatırımlardan Elde Edilen Gelirler</t>
  </si>
  <si>
    <t>Finansal Yatırımların Nakde Çevrilmesinden Elde Edilen Karlar</t>
  </si>
  <si>
    <t>Finansal Yatırımların Değerlemesi</t>
  </si>
  <si>
    <t>Kambiyo Karları</t>
  </si>
  <si>
    <t>İştiraklerden Gelirler</t>
  </si>
  <si>
    <t>Bağlı Ortaklıklar ve Müşterek Yönetime Tabi Teşebbüslerden Gelirler</t>
  </si>
  <si>
    <t>Arazi, Arsa İle Binalardan Elde Edilen Gelirler</t>
  </si>
  <si>
    <t>Türev Ürünlerden Elde Edilen Gelirler</t>
  </si>
  <si>
    <t>Diğer Yatırımlar</t>
  </si>
  <si>
    <t>Diğer Teknik Gelirler (Reasürör Payı Düşülmüş Olarak);</t>
  </si>
  <si>
    <t>Brüt Diğer Teknik Gelirler (+/-);</t>
  </si>
  <si>
    <t>Brüt Dığer Teknık Gelırler Reasürör Payı (+/-);</t>
  </si>
  <si>
    <t>Tahakkuk Eden Rücu ve Sovtaj Gelirleri (+);</t>
  </si>
  <si>
    <t>Tahakkuk Eden Rücu Gelirleri (+);</t>
  </si>
  <si>
    <t>Tahakkuk Eden Rücu Gelirleri Reasürör Payı(-);</t>
  </si>
  <si>
    <t>Tahakkuk Eden Sovtaj Gelirleri (+);</t>
  </si>
  <si>
    <t>Tahakkuk Eden Sovtaj Gelirleri Reasürör Payı(-);</t>
  </si>
  <si>
    <t>Rücu ve Sovtaj Faaliyetlerinden Alacaklar Karşılığı (-);</t>
  </si>
  <si>
    <t>Hayat Dışı Teknik Gider (-);</t>
  </si>
  <si>
    <t>Ödenen Tazminatlar (Reasürör Payı Düşülmüş Olarak);</t>
  </si>
  <si>
    <t>Brüt Ödenen Tazminatlar (+/-);</t>
  </si>
  <si>
    <t>Ödenen Tazminatlarda Reasürör Payı (+/-);</t>
  </si>
  <si>
    <t>Muallak Tazminat Karşılığında Değ. (Rea. Payı ve Dev. Kısım Düş. Olarak); (+/-);</t>
  </si>
  <si>
    <t>Brüt Muallak Tazminat Karşılığında Değişim (Devreden Kısım Düşülmüş);</t>
  </si>
  <si>
    <t>Muallak Tazminat Karşılığı (-);</t>
  </si>
  <si>
    <t>Tahakkuk Eden</t>
  </si>
  <si>
    <t>Raporlanmayan</t>
  </si>
  <si>
    <t>Muallak Tazminat Karşılığı Yeterlilik Farkı</t>
  </si>
  <si>
    <t xml:space="preserve">Nakit Akışlarından Kaynaklanan İskonto </t>
  </si>
  <si>
    <t>Devreden Muallak Tazminatlar Karşılığı (+);</t>
  </si>
  <si>
    <t>Brüt Muallak Tazm. Kar. Değişim Reasürör Payı (Dev. Kısım Düşülmüş);</t>
  </si>
  <si>
    <t>Muallak Tazminatlar Karşılığında Reasürör Payı (+);</t>
  </si>
  <si>
    <t>Nakit Akışlarından Kaynaklanan İskontoda Reasürör Payı</t>
  </si>
  <si>
    <t>Devreden Muallak Tazminatlar Karşılığında Reasürör Payı (-);</t>
  </si>
  <si>
    <t>İkramiye ve İndirimler Kar. Değ. (Rea.Payı ve Dev. Kısım Düş. Olarak); (+/-);</t>
  </si>
  <si>
    <t>Brüt İkramiye ve İndirimler Kar. Değ. (Devreden Kısım Düşülmüş);</t>
  </si>
  <si>
    <t>Brüt İkramiye ve İnd. Kar. Değ. Reasürör Payı(Devreden Kısım Düşülmüş);</t>
  </si>
  <si>
    <t>Diğer Teknik Kar. Değişim (Rea.Payı ve Dev. Kısım Düşülmüş Olarak); (+/-);</t>
  </si>
  <si>
    <t>Dengeleme Kar. Değişim (Rea. Payı ve Devreden Kısım Düş. Olarak); (+/-);</t>
  </si>
  <si>
    <t>Mali Riskler Kar. Değ. (Reasürör Payı ve Dev. Kısım Düşülmüş Olarak); (+/-);</t>
  </si>
  <si>
    <t>Diğer Çeşitli Kar. Değ. (Reasürör Payı ve Dev. Kısım Düşülmüş Olarak); (+/-);</t>
  </si>
  <si>
    <t>Faaliyet Giderleri (-);</t>
  </si>
  <si>
    <t>Üretim Giderleri (-);</t>
  </si>
  <si>
    <t>Personele İlişkin Giderler(-);</t>
  </si>
  <si>
    <t>Yönetim Giderleri (-);</t>
  </si>
  <si>
    <t>Araştırma ve Geliştirme Giderleri (-);</t>
  </si>
  <si>
    <t>Pazarlama ve Satış Giderleri (-);</t>
  </si>
  <si>
    <t>Dışarıdan Sağlanan Fayda ve Hizmet Giderleri(-);</t>
  </si>
  <si>
    <t>Reasürans Komisyonları (+/-);</t>
  </si>
  <si>
    <t>Diğer Faaliyet Giderleri (+/-);</t>
  </si>
  <si>
    <t>Matematik Karş.Değ. (Reas. Payı ve Devr. Kısım Düşülmüş Olarak); (+/-);</t>
  </si>
  <si>
    <t>Brüt Matematik Karşılıklarda Değişim (Devreden Kısım Düşülmüş);</t>
  </si>
  <si>
    <t>Matematik Karşılıklar (-);</t>
  </si>
  <si>
    <t>Devreden Matematik Karşılık (+);</t>
  </si>
  <si>
    <t>Brüt Matematik Karşılıklarda Değişim Reasürör Payı (Devreden Kısım Düşülmüş);</t>
  </si>
  <si>
    <t>Matematik Karşılıklarda Reasürör Payı (+);</t>
  </si>
  <si>
    <t>Devreden Matematik Karşılıklarda Reasürör Payı (-);</t>
  </si>
  <si>
    <t>Diğer Teknik Giderler (-);</t>
  </si>
  <si>
    <t>Brüt Diğer Teknik Giderler (-);</t>
  </si>
  <si>
    <t>Diğer Teknik Giderler Reasürör Payı (+);</t>
  </si>
  <si>
    <t>HD</t>
  </si>
  <si>
    <t>H</t>
  </si>
  <si>
    <t>E</t>
  </si>
  <si>
    <t>R</t>
  </si>
  <si>
    <t>T (HD)</t>
  </si>
  <si>
    <t>T (H+E)</t>
  </si>
  <si>
    <t>T (R)</t>
  </si>
  <si>
    <t>T (HD+H+E)</t>
  </si>
  <si>
    <t>T (HD+H+E+R)</t>
  </si>
  <si>
    <t xml:space="preserve">Hayat Teknik Gelir </t>
  </si>
  <si>
    <t>Yazılan Primler (Reasürör Payı Düşülmüş Olarak);</t>
  </si>
  <si>
    <t>Brüt Kazanılmamış Primler Karşılığında Değişim (Devreden Kısım Düşülmüş);</t>
  </si>
  <si>
    <t>Brüt Kazanılmamış Primler Karşılığında Değişim Reasürör Payı (Devr. Kısım Düşülmüş);</t>
  </si>
  <si>
    <t>Devam Eden Riskler Karş. Değ. (Reas. Payı ve Devr. Kısım Düşülmüş Olarak); (+/-);</t>
  </si>
  <si>
    <t>Brüt Devam Eden Riskler Karşılığında Değ. Reasürör Payı (Devr. Kısım Düşülmüş);</t>
  </si>
  <si>
    <t>Hayat Branşı Yatırım Geliri</t>
  </si>
  <si>
    <t>Yatırımlardaki Gerçekleşmemiş Karlar</t>
  </si>
  <si>
    <t>Brüt Diğer Teknık Gelirler Reasürör Payı (+/-);</t>
  </si>
  <si>
    <t>Tahakkuk Eden Rücu Gelirleri (Brüt); (+);</t>
  </si>
  <si>
    <t>Rücu Faaliyetlerinden Alacaklar Karşılığı (-);</t>
  </si>
  <si>
    <t>Hayat Teknik Gider (-);</t>
  </si>
  <si>
    <t>Ödenen Tazminatlar (Reasürör Payı Düşülmüş Olarak); (-);</t>
  </si>
  <si>
    <t>Brüt Ödenen Tazminatlarda Reasürör Payı (+/-);</t>
  </si>
  <si>
    <t>Muallak Tazminat Karş. Değ. (Reas. Payı ve Devr. Kısım Düşülmüş Olarak); (+/-);</t>
  </si>
  <si>
    <t>Muallak Tazminat Karşılığı (+/-);</t>
  </si>
  <si>
    <t>Nakit Akışlarından Kaynaklanan İskonto</t>
  </si>
  <si>
    <t>Devreden Muallak Tazminatlar Karşılığı (+/-);</t>
  </si>
  <si>
    <t>Brüt Muallak Tazminat Karşılığında Değişim Reas. Payı (Devreden Kısım Düşülmüş);</t>
  </si>
  <si>
    <t>Muallak Tazminat Karşılığında Reasürör Payı (+/-);</t>
  </si>
  <si>
    <t>Devreden Muallak Tazminat Karşılığında Reasürör Payı (+/-);</t>
  </si>
  <si>
    <t>İkramiye ve İndirimler Karş. Değ. (Reas. Payı ve Devr. Kısım Düşülmüş Olarak); (+/-);</t>
  </si>
  <si>
    <t>Brüt İkramiye ve İndirimler Karşılığında Değişim (Devr.Kısım Düşülmüş);</t>
  </si>
  <si>
    <t>Brüt İkramiye ve İndirimler Karşılığı Değ. Reas. Payı (Devreden Kısım Düşülmüş);</t>
  </si>
  <si>
    <t>Matematik Karşılıklarda Değişim (Reas. Payı ve Devr. Kısım Düşülmüş Olarak); (+/-);</t>
  </si>
  <si>
    <t>Devreden Matematik Karşılıklar (+);</t>
  </si>
  <si>
    <t>Brüt Matematik Karşılıklarda Değ. Reasürör Payı (Devreden Kısım Düşülmüş);</t>
  </si>
  <si>
    <t>Matematık Karşılıklarda Reasürör Payı (+);</t>
  </si>
  <si>
    <t>Diğer Teknik Karş. Değişim (Reasürör Payı ve Dev. Kısım Düşülmüş Olarak); (+/-);</t>
  </si>
  <si>
    <t>Dengeleme Karşılığında Değişim (Reas. Pay ve Devreden Kısım Düş. Olarak); (+/-);</t>
  </si>
  <si>
    <t>Mali Riskler Karş. Değişim (Reasürör Payı ve Devr. Kısım Düşülmüş Ol.); (+/-);</t>
  </si>
  <si>
    <t>Diğer Çeşitli Karş. Değ. (Reasürör Payı ve Dev. Kısım Düşülmüş Olarak); (+/-);</t>
  </si>
  <si>
    <t>Personele İlişkin Giderler (-);</t>
  </si>
  <si>
    <t>Dışarıdan Sağlanan Fayda ve Hizmet Giderleri (-);</t>
  </si>
  <si>
    <t>Yatırım Giderleri (-);</t>
  </si>
  <si>
    <t>Yatırım Yönetim Giderleri ? Faiz Dahil (-);</t>
  </si>
  <si>
    <t>Yatırımların Değerlemesi (-);</t>
  </si>
  <si>
    <t>Yatırımların Nakde Çevrilmesi Sonucunda Oluşan Zararlar (-);</t>
  </si>
  <si>
    <t>Kambiyo Zararları (-);</t>
  </si>
  <si>
    <t>Diğer Yatırım Giderleri (-);</t>
  </si>
  <si>
    <t>Yatırımlardaki Gerçekleşmemiş Zararlar (-);</t>
  </si>
  <si>
    <t>Teknik Olmayan Bölüme Aktarılan Yatırım Gelirleri (-);</t>
  </si>
  <si>
    <t>Finansal Yatırımlardan Elde Edilen Gelirler (-);</t>
  </si>
  <si>
    <t>Finansal Yatırımların Nakde Çevrilmesinden Elde Edilen Karlar (-);</t>
  </si>
  <si>
    <t>Finansal Yatırımların Değerlemesi (-);</t>
  </si>
  <si>
    <t>Kambiyo Karları (-);</t>
  </si>
  <si>
    <t>İştiraklerden Gelirler (-);</t>
  </si>
  <si>
    <t>Bağlı Ortaklıklar ve Müşterek Yönetime Tabi Teşebbüslerden Gelirler (-);</t>
  </si>
  <si>
    <t>Arazi, Arsa İle Binalardan Elde Edilen Gelirler (-);</t>
  </si>
  <si>
    <t>Türev Ürünlerden Elde Edilen Gelirler (-);</t>
  </si>
  <si>
    <t>Diğer Yatırımlar (-);</t>
  </si>
  <si>
    <t>EMEKLILIK</t>
  </si>
  <si>
    <t>Emeklilik Teknik Gelir</t>
  </si>
  <si>
    <t>Fon İşletim Gelirleri</t>
  </si>
  <si>
    <t>Katılımcılar</t>
  </si>
  <si>
    <t>Devlet Katkısı</t>
  </si>
  <si>
    <t>Yönetim Gideri Kesintisi</t>
  </si>
  <si>
    <t>Giriş Aidatı Gelirleri</t>
  </si>
  <si>
    <t>Ara Verme Halinde Yönetim Gideri Kesintisi</t>
  </si>
  <si>
    <t>Özel Hizmet Gideri Kesintisi</t>
  </si>
  <si>
    <t>Sermaye Tahsis Avansı Değer Artış Gelirleri</t>
  </si>
  <si>
    <t>Diğer Teknik Gelirler</t>
  </si>
  <si>
    <t>Emeklilik Teknik Gider(-);</t>
  </si>
  <si>
    <t>Toplam Fon Giderleri(-);</t>
  </si>
  <si>
    <t>Fon İşletim Gider Kesintisi</t>
  </si>
  <si>
    <t>Diğer Giderler</t>
  </si>
  <si>
    <t>Sermaye Tahsis Avansları Değer Azalış Giderleri(-);</t>
  </si>
  <si>
    <t>Üretim Komisyonu Giderleri (-);</t>
  </si>
  <si>
    <t>Dışarıdan Sağlanan Fayda ve Hizmet  Giderleri (-);</t>
  </si>
  <si>
    <t>Ceza Ödemeleri (-)</t>
  </si>
  <si>
    <t>Gecikme Zammı (6183 s. Kanuna göre hesaplanan gecikme zammı)</t>
  </si>
  <si>
    <t>Gecikme Cezası</t>
  </si>
  <si>
    <t>MALI</t>
  </si>
  <si>
    <t>Yatırım Gelirleri</t>
  </si>
  <si>
    <t>Hisse Senetleri ve Diğer Değişken Getirili Menkul Kıymetler</t>
  </si>
  <si>
    <t>Hazine Bonoları</t>
  </si>
  <si>
    <t xml:space="preserve">Devlet Tahvilleri </t>
  </si>
  <si>
    <t>Özel Sektör Bonoları</t>
  </si>
  <si>
    <t>Diğer Sabit Getirili Menkul Kıymetler</t>
  </si>
  <si>
    <t>Yatırım Fonu Katılma Belgeleri</t>
  </si>
  <si>
    <t>Repo İşlemlerine Konu Olan Finansal Varlıklar</t>
  </si>
  <si>
    <t>Vadeli Mevduat Hesabı</t>
  </si>
  <si>
    <t>Diğer Finansal Varlıklar</t>
  </si>
  <si>
    <t>Hisse Senetlerı ve Dığer Değışken Getırılı Menkul Kıymetler</t>
  </si>
  <si>
    <t xml:space="preserve"> Repo İşlemlerine Konu Olan Finansal Varlıklar</t>
  </si>
  <si>
    <t>Temettü</t>
  </si>
  <si>
    <t>Diğer</t>
  </si>
  <si>
    <t xml:space="preserve">Kira </t>
  </si>
  <si>
    <t>Satış Karı</t>
  </si>
  <si>
    <t>Değerleme Artışları</t>
  </si>
  <si>
    <t>Düzenli Gelirler</t>
  </si>
  <si>
    <t>Nakde Çevrimden Elde Edilen Gelirler</t>
  </si>
  <si>
    <t>Hayat Teknik Bölümünden Aktarılan Yatırım Gelirleri</t>
  </si>
  <si>
    <t>Yatırımlar Değer Azalışları (-);</t>
  </si>
  <si>
    <t>Hayat Dışı Teknik Bölümüne Aktarılan Yatırım Gelirleri (-);</t>
  </si>
  <si>
    <t>Türev Ürünler Sonucunda Oluşan Zararlar (-);</t>
  </si>
  <si>
    <t>Amortisman Giderleri(-);</t>
  </si>
  <si>
    <t>Yatırım Amaçlı Gayrimenkuller Amortismanı (-);</t>
  </si>
  <si>
    <t>Kullanım Amaçlı Gayrimenkuller Amortismanı (-);</t>
  </si>
  <si>
    <t>Makine ve Teçhizatlar Amortismanı (-);</t>
  </si>
  <si>
    <t>Demirbaş ve Tesisatlar Amortismanı (-);</t>
  </si>
  <si>
    <t>Motorlu Taşıtlar Amortismanı (-);</t>
  </si>
  <si>
    <t>Diğer Maddi Varlıklar Amortismanı (-);</t>
  </si>
  <si>
    <t>Kiralama Yoluyla Edinilmiş Maddi Varlıklar Amortismanı (-);</t>
  </si>
  <si>
    <t>Maddi Olmayan Varlıklara İlişkin Amortismanlar (-);</t>
  </si>
  <si>
    <t>Diğer Faaliyet Gelir ve Kar ile Gider ve Zarar(+/-);</t>
  </si>
  <si>
    <t>Karşılıklar Hesabı (+/-);</t>
  </si>
  <si>
    <t>Konusu Kalmayan Karşılıklar</t>
  </si>
  <si>
    <t>Karşılık Giderleri (-/+);</t>
  </si>
  <si>
    <t>Kıdem Tazminatı Karşılığı Gideri (-);</t>
  </si>
  <si>
    <t>Şüpheli Alacaklar Karşılığı Gideri (-);</t>
  </si>
  <si>
    <t>Değer Düşüklüğü Karşılığı Gideri (-);</t>
  </si>
  <si>
    <t>Diğer Karşılıklar (-);</t>
  </si>
  <si>
    <t>Reeskont Hesabı (+/-);</t>
  </si>
  <si>
    <t>Reeskont Faiz Gelirleri</t>
  </si>
  <si>
    <t>Reeskont Faiz Giderleri (-);</t>
  </si>
  <si>
    <t>Ozellikli Sigortalar Hesabı(+/-);</t>
  </si>
  <si>
    <t>Zorunlu Deprem Sigortası Komisyon Gelirleri (+);</t>
  </si>
  <si>
    <t>Zorunlu Deprem Sigortası Giderleri (-);</t>
  </si>
  <si>
    <t>Devlet Destekli Tarım Sigortası Komisyon Geliri (+);</t>
  </si>
  <si>
    <t>Devlet Destekli Tarım Sigortası Komisyon Giderleri (-);</t>
  </si>
  <si>
    <t>Enflasyon Düzeltmesi Hesabı(+/-);</t>
  </si>
  <si>
    <t>Enflasyon Düzeltmesi Karları</t>
  </si>
  <si>
    <t>Enflasyon Düzeltmesi Zararları (-);</t>
  </si>
  <si>
    <t>Ertelenmiş Vergi Varlığı Hesabı(+/-);</t>
  </si>
  <si>
    <t>Ertelenmiş Vergi Varlığı Geliri</t>
  </si>
  <si>
    <t>Ertelenmiş Vergi Varlığı Gideri(-);</t>
  </si>
  <si>
    <t>Ertelenmiş Vergi Yükümlülüğü Gideri (-);</t>
  </si>
  <si>
    <t>Diğer Gelir ve Karlar</t>
  </si>
  <si>
    <t>Diğer Gider ve Zararlar (-);</t>
  </si>
  <si>
    <t>Kanunen Kabul Edilmeyen Giderler (-);</t>
  </si>
  <si>
    <t>Önceki Yıl Gelir ve Karları</t>
  </si>
  <si>
    <t>Önceki Yıl Gider ve Zararları (-);</t>
  </si>
  <si>
    <t>Dönem Net Karı Veya Zararı</t>
  </si>
  <si>
    <t>Dönem Karı Veya Zararı</t>
  </si>
  <si>
    <t>Dönem Karı Vergi ve Diğer Yasal Yükümlülük Karşılıkları (-);</t>
  </si>
  <si>
    <t>Enflasyon Düzeltme Hesabı</t>
  </si>
  <si>
    <t>Toplam Teknik Kar Zarar</t>
  </si>
  <si>
    <t>Mali Kar</t>
  </si>
  <si>
    <t>HASTALIK SAĞLIK</t>
  </si>
  <si>
    <t>KTK ZMSS (Trafik) (Yeşil Kart Dahil)</t>
  </si>
  <si>
    <t>DEVLET DESTEKLİ TARIM SİGORTALARI</t>
  </si>
  <si>
    <t>Gelir Tablosu - Mart 2026</t>
  </si>
  <si>
    <t>Rasyolar - Mart 2026</t>
  </si>
  <si>
    <t>*Bu ve/veya ilgili sayfalardaki veriler 17.06.2026 tarihi itibarıyla üye şirketlerimizden gelen revize verilere göre oluşturulmuştur.</t>
  </si>
  <si>
    <t>**Aveon Global Sigorta şirketinden veri temin edilememiştir.</t>
  </si>
  <si>
    <t>01.01.2026-31.03.2026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</si>
</sst>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%\ 0.00"/>
    <numFmt numFmtId="165" formatCode="#,##0_ ;[Red]\-#,##0\ "/>
    <numFmt numFmtId="166" formatCode="_-* #,##0.00\ _₺_-;\-* #,##0.00\ _₺_-;_-* &quot;-&quot;??\ _₺_-;_-@_-"/>
    <numFmt numFmtId="167" formatCode="0.0%"/>
    <numFmt numFmtId="168" formatCode="#,##0_ ;\-#,##0\ "/>
    <numFmt numFmtId="169" formatCode="0_ ;\-0\ "/>
  </numFmts>
  <fonts count="35">
    <font>
      <sz val="10"/>
      <name val="Arial"/>
    </font>
    <font>
      <b/>
      <sz val="10"/>
      <color rgb="FFFF0066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theme="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0"/>
      <color theme="1"/>
      <name val="Arial"/>
      <family val="2"/>
      <charset val="162"/>
    </font>
    <font>
      <b/>
      <sz val="10"/>
      <color theme="0"/>
      <name val="Calibri"/>
      <family val="2"/>
      <charset val="162"/>
      <scheme val="minor"/>
    </font>
    <font>
      <b/>
      <sz val="10"/>
      <color indexed="8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9"/>
      <name val="Geneva"/>
    </font>
    <font>
      <sz val="10"/>
      <color indexed="9"/>
      <name val="Calibri"/>
      <family val="2"/>
      <charset val="162"/>
      <scheme val="minor"/>
    </font>
    <font>
      <b/>
      <sz val="10"/>
      <color indexed="9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24"/>
      <color rgb="FFFF0000"/>
      <name val="Arial"/>
      <family val="2"/>
      <charset val="162"/>
    </font>
    <font>
      <sz val="10"/>
      <color theme="1"/>
      <name val="Calibri"/>
      <family val="2"/>
      <charset val="162"/>
      <scheme val="minor"/>
    </font>
    <font>
      <b/>
      <sz val="10"/>
      <color indexed="16"/>
      <name val="Calibri"/>
      <family val="2"/>
      <charset val="162"/>
      <scheme val="minor"/>
    </font>
    <font>
      <sz val="10"/>
      <color theme="0"/>
      <name val="Arial"/>
      <family val="2"/>
      <charset val="162"/>
    </font>
    <font>
      <b/>
      <sz val="12"/>
      <color theme="1"/>
      <name val="Calibri"/>
      <family val="2"/>
      <charset val="162"/>
      <scheme val="minor"/>
    </font>
    <font>
      <b/>
      <sz val="11"/>
      <color indexed="16"/>
      <name val="Arial"/>
      <family val="2"/>
      <charset val="162"/>
    </font>
    <font>
      <b/>
      <sz val="10"/>
      <color theme="1"/>
      <name val="Calibri"/>
      <family val="2"/>
      <charset val="162"/>
      <scheme val="minor"/>
    </font>
    <font>
      <b/>
      <sz val="10"/>
      <color indexed="18"/>
      <name val="Calibri"/>
      <family val="2"/>
      <charset val="162"/>
      <scheme val="minor"/>
    </font>
    <font>
      <b/>
      <sz val="10"/>
      <color rgb="FF00B050"/>
      <name val="Calibri"/>
      <family val="2"/>
      <charset val="162"/>
      <scheme val="minor"/>
    </font>
    <font>
      <b/>
      <sz val="10"/>
      <color indexed="48"/>
      <name val="Calibri"/>
      <family val="2"/>
      <charset val="162"/>
      <scheme val="minor"/>
    </font>
    <font>
      <sz val="10"/>
      <color indexed="8"/>
      <name val="Calibri"/>
      <family val="2"/>
      <charset val="162"/>
      <scheme val="minor"/>
    </font>
    <font>
      <b/>
      <sz val="10"/>
      <color theme="2" tint="-9.9978637043366805E-2"/>
      <name val="Calibri"/>
      <family val="2"/>
      <charset val="162"/>
      <scheme val="minor"/>
    </font>
    <font>
      <b/>
      <sz val="12"/>
      <color indexed="16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0"/>
      <color rgb="FFFF9900"/>
      <name val="Calibri"/>
      <family val="2"/>
      <charset val="162"/>
    </font>
    <font>
      <b/>
      <sz val="10"/>
      <color indexed="18"/>
      <name val="Calibri"/>
      <family val="2"/>
      <charset val="162"/>
    </font>
    <font>
      <b/>
      <sz val="10"/>
      <color rgb="FF00B050"/>
      <name val="Calibri"/>
      <family val="2"/>
      <charset val="162"/>
    </font>
    <font>
      <b/>
      <sz val="10"/>
      <color indexed="48"/>
      <name val="Calibri"/>
      <family val="2"/>
      <charset val="162"/>
    </font>
    <font>
      <b/>
      <sz val="10"/>
      <color indexed="16"/>
      <name val="Calibri"/>
      <family val="2"/>
      <charset val="162"/>
    </font>
    <font>
      <b/>
      <sz val="10"/>
      <color indexed="8"/>
      <name val="Calibri"/>
      <family val="2"/>
      <charset val="162"/>
    </font>
    <font>
      <sz val="12"/>
      <color theme="1"/>
      <name val="Calibri"/>
      <family val="2"/>
      <charset val="162"/>
      <scheme val="minor"/>
    </font>
    <font>
      <b/>
      <sz val="8"/>
      <color indexed="8"/>
      <name val="Arial"/>
      <family val="2"/>
      <charset val="162"/>
    </font>
  </fonts>
  <fills count="9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2" tint="-0.25098422193060094"/>
        </stop>
      </gradientFill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2" tint="-0.49803155613879818"/>
        </stop>
      </gradientFill>
    </fill>
    <fill>
      <gradientFill>
        <stop position="0">
          <color theme="0"/>
        </stop>
        <stop position="1">
          <color theme="2" tint="-0.25098422193060094"/>
        </stop>
      </gradientFill>
    </fill>
    <fill>
      <gradientFill>
        <stop position="0">
          <color theme="2"/>
        </stop>
        <stop position="1">
          <color theme="2" tint="-9.8025452436902985E-2"/>
        </stop>
      </gradientFill>
    </fill>
    <fill>
      <gradientFill degree="90">
        <stop position="0">
          <color theme="2" tint="-9.8025452436902985E-2"/>
        </stop>
        <stop position="1">
          <color theme="2" tint="-9.8025452436902985E-2"/>
        </stop>
      </gradient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 style="medium">
        <color indexed="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9">
    <xf numFmtId="0" fontId="0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9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3" fillId="3" borderId="0" xfId="2" applyNumberFormat="1" applyFont="1" applyFill="1" applyAlignment="1">
      <alignment horizontal="center"/>
    </xf>
    <xf numFmtId="49" fontId="4" fillId="3" borderId="0" xfId="2" applyNumberFormat="1" applyFont="1" applyFill="1"/>
    <xf numFmtId="0" fontId="4" fillId="3" borderId="0" xfId="0" applyFont="1" applyFill="1"/>
    <xf numFmtId="0" fontId="0" fillId="3" borderId="0" xfId="0" applyFill="1"/>
    <xf numFmtId="0" fontId="5" fillId="3" borderId="0" xfId="0" applyFont="1" applyFill="1"/>
    <xf numFmtId="3" fontId="6" fillId="3" borderId="0" xfId="3" applyNumberFormat="1" applyFont="1" applyFill="1" applyAlignment="1">
      <alignment horizontal="center" vertical="center"/>
    </xf>
    <xf numFmtId="0" fontId="7" fillId="3" borderId="0" xfId="2" applyFont="1" applyFill="1" applyAlignment="1">
      <alignment horizontal="left" vertical="center"/>
    </xf>
    <xf numFmtId="0" fontId="6" fillId="3" borderId="0" xfId="2" applyFont="1" applyFill="1" applyAlignment="1">
      <alignment horizontal="center" vertical="center"/>
    </xf>
    <xf numFmtId="1" fontId="6" fillId="3" borderId="0" xfId="2" applyNumberFormat="1" applyFont="1" applyFill="1" applyAlignment="1">
      <alignment horizontal="center" vertical="center"/>
    </xf>
    <xf numFmtId="164" fontId="8" fillId="3" borderId="0" xfId="4" applyNumberFormat="1" applyFont="1" applyFill="1" applyAlignment="1">
      <alignment horizontal="right"/>
    </xf>
    <xf numFmtId="0" fontId="6" fillId="3" borderId="5" xfId="2" applyFont="1" applyFill="1" applyBorder="1" applyAlignment="1">
      <alignment horizontal="center" vertical="center"/>
    </xf>
    <xf numFmtId="0" fontId="10" fillId="3" borderId="0" xfId="0" applyFont="1" applyFill="1"/>
    <xf numFmtId="0" fontId="11" fillId="3" borderId="6" xfId="2" applyFont="1" applyFill="1" applyBorder="1" applyAlignment="1">
      <alignment horizontal="center" vertical="center" wrapText="1"/>
    </xf>
    <xf numFmtId="3" fontId="8" fillId="3" borderId="0" xfId="4" applyNumberFormat="1" applyFont="1" applyFill="1" applyAlignment="1">
      <alignment horizontal="right"/>
    </xf>
    <xf numFmtId="0" fontId="6" fillId="3" borderId="0" xfId="5" applyFont="1" applyFill="1" applyAlignment="1">
      <alignment horizontal="center" vertical="center" wrapText="1"/>
    </xf>
    <xf numFmtId="165" fontId="8" fillId="4" borderId="1" xfId="0" applyNumberFormat="1" applyFont="1" applyFill="1" applyBorder="1" applyAlignment="1">
      <alignment vertical="center" wrapText="1"/>
    </xf>
    <xf numFmtId="38" fontId="7" fillId="4" borderId="1" xfId="0" applyNumberFormat="1" applyFont="1" applyFill="1" applyBorder="1" applyAlignment="1">
      <alignment horizontal="right"/>
    </xf>
    <xf numFmtId="165" fontId="8" fillId="2" borderId="1" xfId="0" applyNumberFormat="1" applyFont="1" applyFill="1" applyBorder="1" applyAlignment="1">
      <alignment horizontal="left" vertical="center" wrapText="1" indent="1"/>
    </xf>
    <xf numFmtId="38" fontId="7" fillId="2" borderId="1" xfId="0" applyNumberFormat="1" applyFont="1" applyFill="1" applyBorder="1" applyAlignment="1">
      <alignment horizontal="right"/>
    </xf>
    <xf numFmtId="0" fontId="3" fillId="3" borderId="0" xfId="5" applyFont="1" applyFill="1" applyAlignment="1">
      <alignment horizontal="center" vertical="center" wrapText="1"/>
    </xf>
    <xf numFmtId="37" fontId="12" fillId="0" borderId="1" xfId="0" applyNumberFormat="1" applyFont="1" applyBorder="1" applyAlignment="1">
      <alignment horizontal="left" vertical="center" indent="2"/>
    </xf>
    <xf numFmtId="165" fontId="4" fillId="0" borderId="1" xfId="1" applyNumberFormat="1" applyFont="1" applyFill="1" applyBorder="1" applyAlignment="1">
      <alignment wrapText="1"/>
    </xf>
    <xf numFmtId="0" fontId="13" fillId="3" borderId="0" xfId="0" applyFont="1" applyFill="1"/>
    <xf numFmtId="17" fontId="0" fillId="3" borderId="0" xfId="0" applyNumberFormat="1" applyFill="1"/>
    <xf numFmtId="0" fontId="6" fillId="3" borderId="5" xfId="5" applyFont="1" applyFill="1" applyBorder="1" applyAlignment="1">
      <alignment horizontal="center" vertical="center" wrapText="1"/>
    </xf>
    <xf numFmtId="0" fontId="6" fillId="3" borderId="7" xfId="5" applyFont="1" applyFill="1" applyBorder="1" applyAlignment="1">
      <alignment horizontal="center" vertical="top" wrapText="1"/>
    </xf>
    <xf numFmtId="0" fontId="6" fillId="3" borderId="0" xfId="5" applyFont="1" applyFill="1" applyAlignment="1">
      <alignment horizontal="center" vertical="top" wrapText="1"/>
    </xf>
    <xf numFmtId="4" fontId="0" fillId="3" borderId="0" xfId="0" applyNumberFormat="1" applyFill="1"/>
    <xf numFmtId="0" fontId="3" fillId="3" borderId="0" xfId="5" applyFont="1" applyFill="1" applyAlignment="1">
      <alignment horizontal="center" vertical="top" wrapText="1"/>
    </xf>
    <xf numFmtId="37" fontId="14" fillId="0" borderId="1" xfId="0" applyNumberFormat="1" applyFont="1" applyBorder="1" applyAlignment="1">
      <alignment horizontal="left" vertical="center" indent="2"/>
    </xf>
    <xf numFmtId="0" fontId="3" fillId="3" borderId="0" xfId="0" applyFont="1" applyFill="1" applyAlignment="1">
      <alignment horizontal="center"/>
    </xf>
    <xf numFmtId="4" fontId="14" fillId="3" borderId="0" xfId="3" applyNumberFormat="1" applyFont="1" applyFill="1" applyAlignment="1">
      <alignment horizontal="right" vertical="center"/>
    </xf>
    <xf numFmtId="1" fontId="6" fillId="3" borderId="0" xfId="6" applyNumberFormat="1" applyFont="1" applyFill="1" applyAlignment="1">
      <alignment horizontal="center"/>
    </xf>
    <xf numFmtId="1" fontId="15" fillId="3" borderId="0" xfId="6" applyNumberFormat="1" applyFont="1" applyFill="1" applyAlignment="1">
      <alignment horizontal="left"/>
    </xf>
    <xf numFmtId="2" fontId="6" fillId="3" borderId="0" xfId="6" applyNumberFormat="1" applyFont="1" applyFill="1" applyAlignment="1">
      <alignment horizontal="center"/>
    </xf>
    <xf numFmtId="10" fontId="4" fillId="3" borderId="0" xfId="0" applyNumberFormat="1" applyFont="1" applyFill="1"/>
    <xf numFmtId="49" fontId="3" fillId="3" borderId="0" xfId="6" applyNumberFormat="1" applyFont="1" applyFill="1" applyAlignment="1">
      <alignment horizontal="center"/>
    </xf>
    <xf numFmtId="37" fontId="12" fillId="0" borderId="1" xfId="0" applyNumberFormat="1" applyFont="1" applyBorder="1" applyAlignment="1">
      <alignment horizontal="left" vertical="center"/>
    </xf>
    <xf numFmtId="167" fontId="4" fillId="0" borderId="1" xfId="1" applyNumberFormat="1" applyFont="1" applyFill="1" applyBorder="1" applyAlignment="1">
      <alignment wrapText="1"/>
    </xf>
    <xf numFmtId="0" fontId="3" fillId="3" borderId="0" xfId="6" applyFont="1" applyFill="1" applyAlignment="1">
      <alignment horizontal="center"/>
    </xf>
    <xf numFmtId="49" fontId="3" fillId="3" borderId="0" xfId="7" applyNumberFormat="1" applyFont="1" applyFill="1" applyAlignment="1">
      <alignment horizontal="center"/>
    </xf>
    <xf numFmtId="0" fontId="16" fillId="3" borderId="0" xfId="0" applyFont="1" applyFill="1"/>
    <xf numFmtId="0" fontId="7" fillId="5" borderId="1" xfId="0" applyFont="1" applyFill="1" applyBorder="1" applyAlignment="1">
      <alignment horizontal="left"/>
    </xf>
    <xf numFmtId="168" fontId="5" fillId="3" borderId="0" xfId="0" applyNumberFormat="1" applyFont="1" applyFill="1"/>
    <xf numFmtId="0" fontId="7" fillId="5" borderId="2" xfId="0" applyFont="1" applyFill="1" applyBorder="1" applyAlignment="1">
      <alignment horizontal="left"/>
    </xf>
    <xf numFmtId="37" fontId="8" fillId="2" borderId="2" xfId="0" applyNumberFormat="1" applyFont="1" applyFill="1" applyBorder="1" applyAlignment="1">
      <alignment vertical="center" wrapText="1"/>
    </xf>
    <xf numFmtId="37" fontId="8" fillId="2" borderId="2" xfId="0" applyNumberFormat="1" applyFont="1" applyFill="1" applyBorder="1" applyAlignment="1">
      <alignment vertical="center"/>
    </xf>
    <xf numFmtId="0" fontId="17" fillId="6" borderId="0" xfId="0" applyFont="1" applyFill="1" applyAlignment="1">
      <alignment horizontal="left"/>
    </xf>
    <xf numFmtId="0" fontId="18" fillId="7" borderId="0" xfId="0" applyFont="1" applyFill="1"/>
    <xf numFmtId="0" fontId="0" fillId="7" borderId="0" xfId="0" applyFill="1"/>
    <xf numFmtId="0" fontId="19" fillId="7" borderId="0" xfId="0" applyFont="1" applyFill="1"/>
    <xf numFmtId="0" fontId="20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1" fontId="19" fillId="5" borderId="1" xfId="0" quotePrefix="1" applyNumberFormat="1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38" fontId="23" fillId="8" borderId="1" xfId="0" applyNumberFormat="1" applyFont="1" applyFill="1" applyBorder="1" applyAlignment="1">
      <alignment horizontal="right"/>
    </xf>
    <xf numFmtId="1" fontId="19" fillId="5" borderId="3" xfId="0" quotePrefix="1" applyNumberFormat="1" applyFont="1" applyFill="1" applyBorder="1" applyAlignment="1">
      <alignment horizontal="center"/>
    </xf>
    <xf numFmtId="169" fontId="24" fillId="2" borderId="3" xfId="0" applyNumberFormat="1" applyFont="1" applyFill="1" applyBorder="1" applyAlignment="1">
      <alignment horizontal="center" vertical="center" wrapText="1"/>
    </xf>
    <xf numFmtId="38" fontId="7" fillId="5" borderId="1" xfId="0" applyNumberFormat="1" applyFont="1" applyFill="1" applyBorder="1" applyAlignment="1">
      <alignment horizontal="right"/>
    </xf>
    <xf numFmtId="37" fontId="8" fillId="2" borderId="3" xfId="0" applyNumberFormat="1" applyFont="1" applyFill="1" applyBorder="1" applyAlignment="1">
      <alignment vertical="center" wrapText="1"/>
    </xf>
    <xf numFmtId="0" fontId="25" fillId="7" borderId="0" xfId="0" applyFont="1" applyFill="1"/>
    <xf numFmtId="0" fontId="26" fillId="7" borderId="0" xfId="0" applyFont="1" applyFill="1"/>
    <xf numFmtId="0" fontId="26" fillId="3" borderId="0" xfId="0" applyFont="1" applyFill="1"/>
    <xf numFmtId="0" fontId="2" fillId="3" borderId="0" xfId="0" applyFont="1" applyFill="1"/>
    <xf numFmtId="0" fontId="27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17" fillId="7" borderId="0" xfId="0" applyFont="1" applyFill="1"/>
    <xf numFmtId="0" fontId="33" fillId="7" borderId="0" xfId="0" applyFont="1" applyFill="1"/>
    <xf numFmtId="0" fontId="33" fillId="3" borderId="0" xfId="0" applyFont="1" applyFill="1"/>
    <xf numFmtId="0" fontId="34" fillId="2" borderId="1" xfId="0" applyFont="1" applyFill="1" applyBorder="1" applyAlignment="1">
      <alignment horizontal="center" vertical="center" wrapText="1"/>
    </xf>
    <xf numFmtId="38" fontId="23" fillId="8" borderId="15" xfId="0" applyNumberFormat="1" applyFont="1" applyFill="1" applyBorder="1" applyAlignment="1">
      <alignment horizontal="right"/>
    </xf>
    <xf numFmtId="0" fontId="7" fillId="2" borderId="2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left"/>
    </xf>
    <xf numFmtId="1" fontId="19" fillId="5" borderId="14" xfId="0" applyNumberFormat="1" applyFont="1" applyFill="1" applyBorder="1" applyAlignment="1">
      <alignment horizontal="center"/>
    </xf>
    <xf numFmtId="0" fontId="4" fillId="3" borderId="0" xfId="8" applyFont="1" applyFill="1"/>
    <xf numFmtId="37" fontId="8" fillId="4" borderId="2" xfId="0" applyNumberFormat="1" applyFont="1" applyFill="1" applyBorder="1" applyAlignment="1">
      <alignment horizontal="center" vertical="center" wrapText="1"/>
    </xf>
    <xf numFmtId="37" fontId="8" fillId="4" borderId="3" xfId="0" applyNumberFormat="1" applyFont="1" applyFill="1" applyBorder="1" applyAlignment="1">
      <alignment horizontal="center" vertical="center" wrapText="1"/>
    </xf>
    <xf numFmtId="37" fontId="8" fillId="4" borderId="4" xfId="0" applyNumberFormat="1" applyFont="1" applyFill="1" applyBorder="1" applyAlignment="1">
      <alignment horizontal="center" vertical="center" wrapText="1"/>
    </xf>
    <xf numFmtId="37" fontId="8" fillId="2" borderId="2" xfId="0" applyNumberFormat="1" applyFont="1" applyFill="1" applyBorder="1" applyAlignment="1">
      <alignment horizontal="center" vertical="center" wrapText="1"/>
    </xf>
    <xf numFmtId="37" fontId="8" fillId="2" borderId="3" xfId="0" applyNumberFormat="1" applyFont="1" applyFill="1" applyBorder="1" applyAlignment="1">
      <alignment horizontal="center" vertical="center" wrapText="1"/>
    </xf>
    <xf numFmtId="37" fontId="8" fillId="2" borderId="8" xfId="0" applyNumberFormat="1" applyFont="1" applyFill="1" applyBorder="1" applyAlignment="1">
      <alignment horizontal="center" vertical="center" wrapText="1"/>
    </xf>
    <xf numFmtId="37" fontId="8" fillId="2" borderId="9" xfId="0" applyNumberFormat="1" applyFont="1" applyFill="1" applyBorder="1" applyAlignment="1">
      <alignment horizontal="center" vertical="center" wrapText="1"/>
    </xf>
    <xf numFmtId="37" fontId="8" fillId="2" borderId="10" xfId="0" applyNumberFormat="1" applyFont="1" applyFill="1" applyBorder="1" applyAlignment="1">
      <alignment horizontal="center" vertical="center" wrapText="1"/>
    </xf>
    <xf numFmtId="37" fontId="8" fillId="2" borderId="11" xfId="0" applyNumberFormat="1" applyFont="1" applyFill="1" applyBorder="1" applyAlignment="1">
      <alignment horizontal="center" vertical="center" wrapText="1"/>
    </xf>
    <xf numFmtId="37" fontId="8" fillId="2" borderId="12" xfId="0" applyNumberFormat="1" applyFont="1" applyFill="1" applyBorder="1" applyAlignment="1">
      <alignment horizontal="center" vertical="center" wrapText="1"/>
    </xf>
    <xf numFmtId="37" fontId="8" fillId="2" borderId="13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8" xr:uid="{7D0CE00B-631E-4463-BA3E-71E2DE15D5DA}"/>
    <cellStyle name="Normal_2004_09_sigortacı gazetesisektör1" xfId="4" xr:uid="{6105B73F-34EC-4B6B-BAC6-A1791D35D2E5}"/>
    <cellStyle name="Normal_KZ1" xfId="6" xr:uid="{472C5474-E6D1-4B3C-A7EB-CBCEA9A7D5BF}"/>
    <cellStyle name="Normal_KZ3" xfId="5" xr:uid="{D4C176CA-2E15-41E6-B886-2E459457E549}"/>
    <cellStyle name="Normal_Sayfa2" xfId="2" xr:uid="{6A17EDFB-1B97-4394-9A00-E787D945A8A5}"/>
    <cellStyle name="Normal_Sayfa4_KZ1" xfId="7" xr:uid="{86BA894A-F4F0-405F-B9A0-CD6FC42102AC}"/>
    <cellStyle name="Normal_TemmuzKZ" xfId="3" xr:uid="{47F9B2C2-F36F-4B3C-9E94-C1107A267E1E}"/>
    <cellStyle name="Virgül" xfId="1" builtinId="3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226219</xdr:colOff>
      <xdr:row>1</xdr:row>
      <xdr:rowOff>130969</xdr:rowOff>
    </xdr:from>
    <xdr:to>
      <xdr:col>6</xdr:col>
      <xdr:colOff>430477</xdr:colOff>
      <xdr:row>3</xdr:row>
      <xdr:rowOff>67469</xdr:rowOff>
    </xdr:to>
    <xdr:sp macro="" textlink="">
      <xdr:nvSpPr>
        <xdr:cNvPr id="2" name="Yukarı Ok 1">
          <a:extLst>
            <a:ext uri="{FF2B5EF4-FFF2-40B4-BE49-F238E27FC236}">
              <a16:creationId xmlns:a16="http://schemas.microsoft.com/office/drawing/2014/main" id="{A48238A2-380D-445C-AE9F-DCCAB50A80DC}"/>
            </a:ext>
          </a:extLst>
        </xdr:cNvPr>
        <xdr:cNvSpPr/>
      </xdr:nvSpPr>
      <xdr:spPr bwMode="auto">
        <a:xfrm rot="16200000">
          <a:off x="13199798" y="320940"/>
          <a:ext cx="260350" cy="204258"/>
        </a:xfrm>
        <a:prstGeom prst="upArrow">
          <a:avLst/>
        </a:prstGeom>
        <a:gradFill flip="none" rotWithShape="1">
          <a:gsLst>
            <a:gs pos="0">
              <a:schemeClr val="accent2">
                <a:lumMod val="0"/>
                <a:lumOff val="100000"/>
              </a:schemeClr>
            </a:gs>
            <a:gs pos="35000">
              <a:schemeClr val="accent2">
                <a:lumMod val="0"/>
                <a:lumOff val="100000"/>
              </a:schemeClr>
            </a:gs>
            <a:gs pos="100000">
              <a:schemeClr val="accent2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tr-T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169330</xdr:colOff>
      <xdr:row>2</xdr:row>
      <xdr:rowOff>46301</xdr:rowOff>
    </xdr:from>
    <xdr:to>
      <xdr:col>3</xdr:col>
      <xdr:colOff>373588</xdr:colOff>
      <xdr:row>3</xdr:row>
      <xdr:rowOff>149488</xdr:rowOff>
    </xdr:to>
    <xdr:sp macro="" textlink="">
      <xdr:nvSpPr>
        <xdr:cNvPr id="2" name="Yukarı Ok 1">
          <a:extLst>
            <a:ext uri="{FF2B5EF4-FFF2-40B4-BE49-F238E27FC236}">
              <a16:creationId xmlns:a16="http://schemas.microsoft.com/office/drawing/2014/main" id="{B417374C-6575-4B85-9A69-D0D28A9C669B}"/>
            </a:ext>
          </a:extLst>
        </xdr:cNvPr>
        <xdr:cNvSpPr/>
      </xdr:nvSpPr>
      <xdr:spPr bwMode="auto">
        <a:xfrm rot="16200000">
          <a:off x="6158703" y="400578"/>
          <a:ext cx="265112" cy="204258"/>
        </a:xfrm>
        <a:prstGeom prst="upArrow">
          <a:avLst/>
        </a:prstGeom>
        <a:gradFill flip="none" rotWithShape="1">
          <a:gsLst>
            <a:gs pos="0">
              <a:schemeClr val="accent2">
                <a:lumMod val="0"/>
                <a:lumOff val="100000"/>
              </a:schemeClr>
            </a:gs>
            <a:gs pos="35000">
              <a:schemeClr val="accent2">
                <a:lumMod val="0"/>
                <a:lumOff val="100000"/>
              </a:schemeClr>
            </a:gs>
            <a:gs pos="100000">
              <a:schemeClr val="accent2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tr-TR" sz="1100"/>
        </a:p>
      </xdr:txBody>
    </xdr:sp>
    <xdr:clientData/>
  </xdr:twoCellAnchor>
  <xdr:twoCellAnchor>
    <xdr:from>
      <xdr:col>6</xdr:col>
      <xdr:colOff>181236</xdr:colOff>
      <xdr:row>2</xdr:row>
      <xdr:rowOff>46301</xdr:rowOff>
    </xdr:from>
    <xdr:to>
      <xdr:col>6</xdr:col>
      <xdr:colOff>385494</xdr:colOff>
      <xdr:row>3</xdr:row>
      <xdr:rowOff>149488</xdr:rowOff>
    </xdr:to>
    <xdr:sp macro="" textlink="">
      <xdr:nvSpPr>
        <xdr:cNvPr id="3" name="Yukarı Ok 2">
          <a:extLst>
            <a:ext uri="{FF2B5EF4-FFF2-40B4-BE49-F238E27FC236}">
              <a16:creationId xmlns:a16="http://schemas.microsoft.com/office/drawing/2014/main" id="{83B964A6-DDD5-44E6-9C47-9E0F0904A105}"/>
            </a:ext>
          </a:extLst>
        </xdr:cNvPr>
        <xdr:cNvSpPr/>
      </xdr:nvSpPr>
      <xdr:spPr bwMode="auto">
        <a:xfrm rot="16200000">
          <a:off x="15400334" y="400578"/>
          <a:ext cx="265112" cy="204258"/>
        </a:xfrm>
        <a:prstGeom prst="upArrow">
          <a:avLst/>
        </a:prstGeom>
        <a:gradFill flip="none" rotWithShape="1">
          <a:gsLst>
            <a:gs pos="0">
              <a:schemeClr val="accent2">
                <a:lumMod val="0"/>
                <a:lumOff val="100000"/>
              </a:schemeClr>
            </a:gs>
            <a:gs pos="35000">
              <a:schemeClr val="accent2">
                <a:lumMod val="0"/>
                <a:lumOff val="100000"/>
              </a:schemeClr>
            </a:gs>
            <a:gs pos="100000">
              <a:schemeClr val="accent2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tr-T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452440</xdr:colOff>
      <xdr:row>0</xdr:row>
      <xdr:rowOff>166688</xdr:rowOff>
    </xdr:from>
    <xdr:to>
      <xdr:col>1</xdr:col>
      <xdr:colOff>656698</xdr:colOff>
      <xdr:row>2</xdr:row>
      <xdr:rowOff>55563</xdr:rowOff>
    </xdr:to>
    <xdr:sp macro="" textlink="">
      <xdr:nvSpPr>
        <xdr:cNvPr id="2" name="Yukarı Ok 1">
          <a:extLst>
            <a:ext uri="{FF2B5EF4-FFF2-40B4-BE49-F238E27FC236}">
              <a16:creationId xmlns:a16="http://schemas.microsoft.com/office/drawing/2014/main" id="{D209A6EE-4BED-42CD-8D0E-FC178A335852}"/>
            </a:ext>
          </a:extLst>
        </xdr:cNvPr>
        <xdr:cNvSpPr/>
      </xdr:nvSpPr>
      <xdr:spPr bwMode="auto">
        <a:xfrm rot="16200000">
          <a:off x="4743981" y="199497"/>
          <a:ext cx="269875" cy="204258"/>
        </a:xfrm>
        <a:prstGeom prst="upArrow">
          <a:avLst/>
        </a:prstGeom>
        <a:gradFill flip="none" rotWithShape="1">
          <a:gsLst>
            <a:gs pos="0">
              <a:schemeClr val="accent2">
                <a:lumMod val="0"/>
                <a:lumOff val="100000"/>
              </a:schemeClr>
            </a:gs>
            <a:gs pos="35000">
              <a:schemeClr val="accent2">
                <a:lumMod val="0"/>
                <a:lumOff val="100000"/>
              </a:schemeClr>
            </a:gs>
            <a:gs pos="100000">
              <a:schemeClr val="accent2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tr-T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452440</xdr:colOff>
      <xdr:row>0</xdr:row>
      <xdr:rowOff>166688</xdr:rowOff>
    </xdr:from>
    <xdr:to>
      <xdr:col>1</xdr:col>
      <xdr:colOff>656698</xdr:colOff>
      <xdr:row>2</xdr:row>
      <xdr:rowOff>55563</xdr:rowOff>
    </xdr:to>
    <xdr:sp macro="" textlink="">
      <xdr:nvSpPr>
        <xdr:cNvPr id="2" name="Yukarı Ok 1">
          <a:extLst>
            <a:ext uri="{FF2B5EF4-FFF2-40B4-BE49-F238E27FC236}">
              <a16:creationId xmlns:a16="http://schemas.microsoft.com/office/drawing/2014/main" id="{BFD97958-C472-4363-BF0D-DD290B324C5E}"/>
            </a:ext>
          </a:extLst>
        </xdr:cNvPr>
        <xdr:cNvSpPr/>
      </xdr:nvSpPr>
      <xdr:spPr bwMode="auto">
        <a:xfrm rot="16200000">
          <a:off x="4334406" y="199497"/>
          <a:ext cx="269875" cy="204258"/>
        </a:xfrm>
        <a:prstGeom prst="upArrow">
          <a:avLst/>
        </a:prstGeom>
        <a:gradFill flip="none" rotWithShape="1">
          <a:gsLst>
            <a:gs pos="0">
              <a:schemeClr val="accent2">
                <a:lumMod val="0"/>
                <a:lumOff val="100000"/>
              </a:schemeClr>
            </a:gs>
            <a:gs pos="35000">
              <a:schemeClr val="accent2">
                <a:lumMod val="0"/>
                <a:lumOff val="100000"/>
              </a:schemeClr>
            </a:gs>
            <a:gs pos="100000">
              <a:schemeClr val="accent2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tr-T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yyildizg\Desktop\Mart%202026%20Konsolidasyon%20&#199;al&#305;&#351;mas&#305;.xlsx" TargetMode="External"/><Relationship Id="rId1" Type="http://schemas.openxmlformats.org/officeDocument/2006/relationships/externalLinkPath" Target="file:///C:\Users\ayyildizg\Desktop\Mart%202026%20Konsolidasyon%20&#199;al&#305;&#351;mas&#30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01.45\mifk\Documents%20and%20Settings\umut.dogan\M&#304;FK\&#246;n%20dosyalar\Forecast_P&amp;C_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Şirket_ID"/>
      <sheetName val="Branş_ID"/>
      <sheetName val="Genel Kontrol Ünitesi"/>
      <sheetName val="Gelir Tablosu"/>
      <sheetName val="Branş Kırılımlı Analiz"/>
      <sheetName val="Hayatdışı Branşlar"/>
      <sheetName val="Hayat Branşlar"/>
      <sheetName val="HAYATDISI"/>
      <sheetName val="HAYAT"/>
      <sheetName val="EMEKLİLİK"/>
      <sheetName val="MALI"/>
      <sheetName val="701"/>
      <sheetName val="702"/>
      <sheetName val="703"/>
      <sheetName val="704"/>
      <sheetName val="705"/>
      <sheetName val="706"/>
      <sheetName val="707"/>
      <sheetName val="708"/>
      <sheetName val="710"/>
      <sheetName val="711"/>
      <sheetName val="712"/>
      <sheetName val="713"/>
      <sheetName val="714"/>
      <sheetName val="715"/>
      <sheetName val="716"/>
      <sheetName val="717"/>
      <sheetName val="718"/>
      <sheetName val="719"/>
      <sheetName val="720"/>
      <sheetName val="721"/>
      <sheetName val="722"/>
      <sheetName val="723"/>
      <sheetName val="724"/>
      <sheetName val="725"/>
      <sheetName val="726"/>
      <sheetName val="727"/>
      <sheetName val="728"/>
      <sheetName val="729"/>
      <sheetName val="730"/>
      <sheetName val="731"/>
      <sheetName val="732"/>
      <sheetName val="733"/>
      <sheetName val="734"/>
      <sheetName val="735"/>
      <sheetName val="736"/>
      <sheetName val="737"/>
      <sheetName val="738"/>
      <sheetName val="739"/>
      <sheetName val="740"/>
      <sheetName val="741"/>
      <sheetName val="742"/>
      <sheetName val="743"/>
      <sheetName val="744"/>
      <sheetName val="745"/>
      <sheetName val="746"/>
      <sheetName val="747"/>
      <sheetName val="748"/>
      <sheetName val="749"/>
      <sheetName val="750"/>
      <sheetName val="751"/>
      <sheetName val="752"/>
      <sheetName val="753"/>
      <sheetName val="754"/>
      <sheetName val="755"/>
      <sheetName val="756"/>
      <sheetName val="757"/>
      <sheetName val="758"/>
      <sheetName val="759"/>
      <sheetName val="760"/>
      <sheetName val="761"/>
      <sheetName val="765"/>
      <sheetName val="766"/>
      <sheetName val="767"/>
      <sheetName val="768"/>
      <sheetName val="769"/>
      <sheetName val="770"/>
      <sheetName val="771"/>
      <sheetName val="772"/>
      <sheetName val="773"/>
      <sheetName val="774"/>
      <sheetName val="775"/>
      <sheetName val="776"/>
      <sheetName val="777"/>
      <sheetName val="778"/>
      <sheetName val="779"/>
      <sheetName val="780"/>
      <sheetName val="781"/>
      <sheetName val="782"/>
      <sheetName val="783"/>
      <sheetName val="784"/>
      <sheetName val="785"/>
      <sheetName val="786"/>
      <sheetName val="789"/>
      <sheetName val="798"/>
      <sheetName val="855"/>
      <sheetName val="856"/>
      <sheetName val="790"/>
      <sheetName val="791"/>
      <sheetName val="792"/>
      <sheetName val="793"/>
      <sheetName val="794"/>
      <sheetName val="795"/>
      <sheetName val="796"/>
      <sheetName val="797"/>
      <sheetName val="799"/>
      <sheetName val="Gelir Tablosu Özet"/>
      <sheetName val="Gelir Tablosu (2)"/>
      <sheetName val="Branş Kırılımlı Analiz (2)"/>
      <sheetName val="Hayatdışı Branşlar (2)"/>
      <sheetName val="Hayat Branşlar (2)"/>
      <sheetName val="HAYATDISI (2)"/>
      <sheetName val="HAYAT (2)"/>
      <sheetName val="EMEKLİLİK (2)"/>
      <sheetName val="MALI (2)"/>
      <sheetName val="KAZA"/>
      <sheetName val="HASTALIK-SAĞLIK"/>
      <sheetName val="KARA ARAÇLARI"/>
      <sheetName val="KASKO"/>
      <sheetName val="RAYLI ARAÇLAR"/>
      <sheetName val="HAVA ARAÇLARI"/>
      <sheetName val="SU ARAÇLARI"/>
      <sheetName val="NAKLİYAT"/>
      <sheetName val="YANGIN VE DOĞAL AFETLER"/>
      <sheetName val="GENEL ZARARLAR"/>
      <sheetName val="KARA ARAÇLARI SORUMLULUK"/>
      <sheetName val="TRAFİK"/>
      <sheetName val="HAVA ARAÇLARI SORUMLULUK"/>
      <sheetName val="SU ARAÇLARI SORUMLULUK"/>
      <sheetName val="GENEL SORUMLULUK"/>
      <sheetName val="KREDİ"/>
      <sheetName val="KEFALET"/>
      <sheetName val="FİNANSAL KAYIPLAR"/>
      <sheetName val="HUKUKSAL KORUMA"/>
      <sheetName val="DESTEK"/>
      <sheetName val="DEV. DEST. TARIM SİGORTALARI"/>
      <sheetName val="MÜHENDİSLİK SİGORTALARI"/>
      <sheetName val="HAYAT TOPLAM"/>
      <sheetName val="H-HASTALIK SAĞLIK"/>
      <sheetName val="HAYAT GRUBU TOPLAM"/>
      <sheetName val="Bilanço Detay Aktif"/>
      <sheetName val="Bilanço"/>
      <sheetName val="Aktif Cari 1"/>
      <sheetName val="Aktif Cari 2"/>
      <sheetName val="Aktif Cari Olmayan"/>
      <sheetName val="Bilanço Detay Pasif"/>
      <sheetName val="Pasif 1"/>
      <sheetName val="Pasif 2"/>
      <sheetName val="Bilanço Özet"/>
      <sheetName val="Bilanço (2)"/>
      <sheetName val="Aktif Detay"/>
      <sheetName val="Aktif Ozet"/>
      <sheetName val="Pasif Detay"/>
      <sheetName val="Pasif Ozet"/>
      <sheetName val="Hasar-Prim Oranları"/>
      <sheetName val="GENEL"/>
      <sheetName val="HAYATDISI (3)"/>
      <sheetName val="HAYAT (3)"/>
      <sheetName val="KAZA (2)"/>
      <sheetName val="HASTALIK-SAĞLIK (2)"/>
      <sheetName val="KARA ARAÇLARI (2)"/>
      <sheetName val="KASKO (2)"/>
      <sheetName val="RAYLI ARAÇLAR (2)"/>
      <sheetName val="HAVA ARAÇLARI (2)"/>
      <sheetName val="SU ARAÇLARI (2)"/>
      <sheetName val="NAKLİYAT (2)"/>
      <sheetName val="YANGIN VE DOĞAL AFETLER (2)"/>
      <sheetName val="GENEL ZARARLAR (2)"/>
      <sheetName val="KARA ARAÇLARI SORUMLULUK (2)"/>
      <sheetName val="TRAFİK (2)"/>
      <sheetName val="HAVA ARAÇLARI SORUMLULUK (2)"/>
      <sheetName val="SU ARAÇLARI SORUMLULUK (2)"/>
      <sheetName val="GENEL SORUMLULUK (2)"/>
      <sheetName val="KREDİ (2)"/>
      <sheetName val="KEFALET (2)"/>
      <sheetName val="FİNANSAL KAYIPLAR (2)"/>
      <sheetName val="HUKUKSAL KORUMA (2)"/>
      <sheetName val="DESTEK (2)"/>
      <sheetName val="DEV. DEST. TARIM SİGORTALAR (2"/>
      <sheetName val="MÜHENDİSLİK SİGORTALARI (2)"/>
      <sheetName val="Faaliyet Giderleri"/>
      <sheetName val="OZET"/>
      <sheetName val="GENEL (2)"/>
      <sheetName val="HAYATDISI (4)"/>
      <sheetName val="HAYAT (4)"/>
      <sheetName val="EMEKLILIK"/>
      <sheetName val="KAZA (3)"/>
      <sheetName val="HASTALIK-SAĞLIK (3)"/>
      <sheetName val="KARA ARAÇLARI (3)"/>
      <sheetName val="KASKO (3)"/>
      <sheetName val="RAYLI ARAÇLAR (3)"/>
      <sheetName val="HAVA ARAÇLARI (3)"/>
      <sheetName val="SU ARAÇLARI (3)"/>
      <sheetName val="NAKLİYAT (3)"/>
      <sheetName val="YANGIN VE DOĞAL AFETLER (3)"/>
      <sheetName val="GENEL ZARARLAR (3)"/>
      <sheetName val="KARA ARAÇLARI SORUMLULUK (3)"/>
      <sheetName val="TRAFİK (3)"/>
      <sheetName val="HAVA ARAÇLARI SORUMLULUK (3)"/>
      <sheetName val="SU ARAÇLARI SORUMLULUK (3)"/>
      <sheetName val="GENEL SORUMLULUK (3)"/>
      <sheetName val="KREDİ (3)"/>
      <sheetName val="KEFALET (3)"/>
      <sheetName val="FİNANSAL KAYIPLAR (3)"/>
      <sheetName val="HUKUKSAL KORUMA (3)"/>
      <sheetName val="DESTEK (3)"/>
      <sheetName val="DEV. DEST. TARIM SİGORTALARI (3"/>
      <sheetName val="MÜHENDİSLİK SİGORTALARI (3)"/>
      <sheetName val="Konsolide Tablolar"/>
      <sheetName val="Hayat Dışı (şirketler)"/>
      <sheetName val="Hayat Dışı (reasürans şirk)"/>
      <sheetName val="Hayat (şirketler)"/>
      <sheetName val="Hayat (reasürans şirk)"/>
      <sheetName val="Emeklilik (şirketler)"/>
      <sheetName val="Mali Neticeler"/>
      <sheetName val="Bilanço Aktif"/>
      <sheetName val="Bilanço Pasif"/>
      <sheetName val="Dağıtım Kanalı Bazında Üretim"/>
      <sheetName val="Genel(4)"/>
      <sheetName val="HAYATDISI (5)"/>
      <sheetName val="HAYAT (5)"/>
      <sheetName val="701 (2)"/>
      <sheetName val="702 (2)"/>
      <sheetName val="703 (2)"/>
      <sheetName val="704 (2)"/>
      <sheetName val="705 (2)"/>
      <sheetName val="706 (2)"/>
      <sheetName val="707 (2)"/>
      <sheetName val="708 (2)"/>
      <sheetName val="710 (2)"/>
      <sheetName val="711 (2)"/>
      <sheetName val="712 (2)"/>
      <sheetName val="713 (2)"/>
      <sheetName val="714 (2)"/>
      <sheetName val="715 (2)"/>
      <sheetName val="716 (2)"/>
      <sheetName val="717 (2)"/>
      <sheetName val="718 (2)"/>
      <sheetName val="719 (2)"/>
      <sheetName val="720 (2)"/>
      <sheetName val="721 (2)"/>
      <sheetName val="722 (2)"/>
      <sheetName val="723 (2)"/>
      <sheetName val="724 (2)"/>
      <sheetName val="725 (2)"/>
      <sheetName val="726 (2)"/>
      <sheetName val="727 (2)"/>
      <sheetName val="728 (2)"/>
      <sheetName val="729 (2)"/>
      <sheetName val="730 (2)"/>
      <sheetName val="731 (2)"/>
      <sheetName val="732 (2)"/>
      <sheetName val="733 (2)"/>
      <sheetName val="734 (2)"/>
      <sheetName val="735 (2)"/>
      <sheetName val="736 (2)"/>
      <sheetName val="737 (2)"/>
      <sheetName val="738 (2)"/>
      <sheetName val="739 (2)"/>
      <sheetName val="740 (2)"/>
      <sheetName val="741 (2)"/>
      <sheetName val="742 (2)"/>
      <sheetName val="743 (2)"/>
      <sheetName val="744 (2)"/>
      <sheetName val="745 (2)"/>
      <sheetName val="746 (2)"/>
      <sheetName val="747 (2)"/>
      <sheetName val="748 (2)"/>
      <sheetName val="749 (2)"/>
      <sheetName val="750 (2)"/>
      <sheetName val="751 (2)"/>
      <sheetName val="752 (2)"/>
      <sheetName val="753 (2)"/>
      <sheetName val="754 (2)"/>
      <sheetName val="755 (2)"/>
      <sheetName val="756 (2)"/>
      <sheetName val="757 (2)"/>
      <sheetName val="758 (2)"/>
      <sheetName val="759 (2)"/>
      <sheetName val="760 (2)"/>
      <sheetName val="761 (2)"/>
      <sheetName val="765 (2)"/>
      <sheetName val="766 (2)"/>
      <sheetName val="767 (2)"/>
      <sheetName val="768 (2)"/>
      <sheetName val="769 (2)"/>
      <sheetName val="770 (2)"/>
      <sheetName val="771 (2)"/>
      <sheetName val="772 (2)"/>
      <sheetName val="773 (2)"/>
      <sheetName val="774 (2)"/>
      <sheetName val="775 (2)"/>
      <sheetName val="776 (2)"/>
      <sheetName val="777 (2)"/>
      <sheetName val="778 (2)"/>
      <sheetName val="779 (2)"/>
      <sheetName val="780 (2)"/>
      <sheetName val="781 (2)"/>
      <sheetName val="782 (2)"/>
      <sheetName val="783 (2)"/>
      <sheetName val="784 (2)"/>
      <sheetName val="785 (2)"/>
      <sheetName val="786 (2)"/>
      <sheetName val="789 (2)"/>
      <sheetName val="798 (2)"/>
      <sheetName val="855 (2)"/>
      <sheetName val="856 (2)"/>
      <sheetName val="790 (2)"/>
      <sheetName val="791 (2)"/>
      <sheetName val="792 (2)"/>
      <sheetName val="793 (2)"/>
      <sheetName val="794 (2)"/>
      <sheetName val="795 (2)"/>
      <sheetName val="796 (2)"/>
      <sheetName val="797 (2)"/>
      <sheetName val="799 (2)"/>
      <sheetName val="Özet"/>
      <sheetName val="Genel (3)"/>
      <sheetName val="Kasko Trafik"/>
      <sheetName val="1001-B"/>
      <sheetName val="1001-G"/>
      <sheetName val="1001-GTD"/>
      <sheetName val="1003-B"/>
      <sheetName val="1003-G"/>
      <sheetName val="1003-GTD"/>
      <sheetName val="1004-B"/>
      <sheetName val="1004-G"/>
      <sheetName val="1004-GTD"/>
      <sheetName val="1005-B"/>
      <sheetName val="1005-G"/>
      <sheetName val="1005-GTD"/>
      <sheetName val="1006-B"/>
      <sheetName val="1006-G"/>
      <sheetName val="1006-GTD"/>
      <sheetName val="1007-B"/>
      <sheetName val="1007-G"/>
      <sheetName val="1007-GTD"/>
      <sheetName val="1008-B"/>
      <sheetName val="1008-G"/>
      <sheetName val="1008-GTD"/>
      <sheetName val="1009-B"/>
      <sheetName val="1009-G"/>
      <sheetName val="1009-GTD"/>
      <sheetName val="1010-B"/>
      <sheetName val="1010-G"/>
      <sheetName val="1010-GTD"/>
      <sheetName val="1011-B"/>
      <sheetName val="1011-G"/>
      <sheetName val="1011-GTD"/>
      <sheetName val="1012-B"/>
      <sheetName val="1012-G"/>
      <sheetName val="1012-GTD"/>
      <sheetName val="1013-B"/>
      <sheetName val="1013-G"/>
      <sheetName val="1013-GTD"/>
      <sheetName val="1016-B"/>
      <sheetName val="1016-G"/>
      <sheetName val="1016-GTD"/>
      <sheetName val="1017-B"/>
      <sheetName val="1017-G"/>
      <sheetName val="1017-GTD"/>
      <sheetName val="1018-B"/>
      <sheetName val="1018-G"/>
      <sheetName val="1018-GTD"/>
      <sheetName val="1020-B"/>
      <sheetName val="1020-G"/>
      <sheetName val="1020-GTD"/>
      <sheetName val="1022-B"/>
      <sheetName val="1022-G"/>
      <sheetName val="1022-GTD"/>
      <sheetName val="1025-B"/>
      <sheetName val="1025-G"/>
      <sheetName val="1025-GTD"/>
      <sheetName val="1027-B"/>
      <sheetName val="1027-G"/>
      <sheetName val="1027-GTD"/>
      <sheetName val="1028-B"/>
      <sheetName val="1028-G"/>
      <sheetName val="1028-GTD"/>
      <sheetName val="1030-B"/>
      <sheetName val="1030-G"/>
      <sheetName val="1030-GTD"/>
      <sheetName val="1031-B"/>
      <sheetName val="1031-G"/>
      <sheetName val="1031-GTD"/>
      <sheetName val="1032-B"/>
      <sheetName val="1032-G"/>
      <sheetName val="1032-GTD"/>
      <sheetName val="1034-B"/>
      <sheetName val="1034-G"/>
      <sheetName val="1034-GTD"/>
      <sheetName val="1035-B"/>
      <sheetName val="1035-G"/>
      <sheetName val="1035-GTD"/>
      <sheetName val="1036-B"/>
      <sheetName val="1036-G"/>
      <sheetName val="1036-GTD"/>
      <sheetName val="1037-B"/>
      <sheetName val="1037-G"/>
      <sheetName val="1037-GTD"/>
      <sheetName val="1038-B"/>
      <sheetName val="1038-G"/>
      <sheetName val="1038-GTD"/>
      <sheetName val="1039-B"/>
      <sheetName val="1039-G"/>
      <sheetName val="1039-GTD"/>
      <sheetName val="1040-B"/>
      <sheetName val="1040-G"/>
      <sheetName val="1040-GTD"/>
      <sheetName val="1043-B"/>
      <sheetName val="1043-G"/>
      <sheetName val="1043-GTD"/>
      <sheetName val="1044-B"/>
      <sheetName val="1044-G"/>
      <sheetName val="1044-GTD"/>
      <sheetName val="1045-B"/>
      <sheetName val="1045-G"/>
      <sheetName val="1045-GTD"/>
      <sheetName val="1046-B"/>
      <sheetName val="1046-G"/>
      <sheetName val="1046-GTD"/>
      <sheetName val="1048-B"/>
      <sheetName val="1048-G"/>
      <sheetName val="1048-GTD"/>
      <sheetName val="1049-B"/>
      <sheetName val="1049-G"/>
      <sheetName val="1049-GTD"/>
      <sheetName val="1051-B"/>
      <sheetName val="1051-G"/>
      <sheetName val="1051-GTD"/>
      <sheetName val="1052-B"/>
      <sheetName val="1052-G"/>
      <sheetName val="1052-GTD"/>
      <sheetName val="1053-B"/>
      <sheetName val="1053-G"/>
      <sheetName val="1053-GTD"/>
      <sheetName val="1055-B"/>
      <sheetName val="1055-G"/>
      <sheetName val="1055-GTD"/>
      <sheetName val="1056-B"/>
      <sheetName val="1056-G"/>
      <sheetName val="1056-GTD"/>
      <sheetName val="1057-B"/>
      <sheetName val="1057-G"/>
      <sheetName val="1057-GTD"/>
      <sheetName val="1058-B"/>
      <sheetName val="1058-G"/>
      <sheetName val="1058-GTD"/>
      <sheetName val="1059-B"/>
      <sheetName val="1059-G"/>
      <sheetName val="1059-GTD"/>
      <sheetName val="1060-B"/>
      <sheetName val="1060-G"/>
      <sheetName val="1060-GTD"/>
      <sheetName val="1061-B"/>
      <sheetName val="1061-G"/>
      <sheetName val="1061-GTD"/>
      <sheetName val="2001-B"/>
      <sheetName val="2001-G"/>
      <sheetName val="2001-GTD"/>
      <sheetName val="2002-B"/>
      <sheetName val="2002-G"/>
      <sheetName val="2002-GTD"/>
      <sheetName val="2005-B"/>
      <sheetName val="2005-G"/>
      <sheetName val="2005-GTD"/>
      <sheetName val="2006-B"/>
      <sheetName val="2006-G"/>
      <sheetName val="2006-GTD"/>
      <sheetName val="2007-B"/>
      <sheetName val="2007-G"/>
      <sheetName val="2007-GTD"/>
      <sheetName val="2008-B"/>
      <sheetName val="2008-G"/>
      <sheetName val="2008-GTD"/>
      <sheetName val="3001-B"/>
      <sheetName val="3001-G"/>
      <sheetName val="3001-GTD"/>
      <sheetName val="3002-B"/>
      <sheetName val="3002-G"/>
      <sheetName val="3002-GTD"/>
      <sheetName val="3003-B"/>
      <sheetName val="3003-G"/>
      <sheetName val="3003-GTD"/>
      <sheetName val="3004-B"/>
      <sheetName val="3004-G"/>
      <sheetName val="3004-GTD"/>
      <sheetName val="3005-B"/>
      <sheetName val="3005-G"/>
      <sheetName val="3005-GTD"/>
      <sheetName val="3006-B"/>
      <sheetName val="3006-G"/>
      <sheetName val="3006-GTD"/>
      <sheetName val="3007-B"/>
      <sheetName val="3007-G"/>
      <sheetName val="3007-GTD"/>
      <sheetName val="3008-B"/>
      <sheetName val="3008-G"/>
      <sheetName val="3009-B"/>
      <sheetName val="3009-G"/>
      <sheetName val="3009-GTD"/>
      <sheetName val="3008-GTD"/>
      <sheetName val="3011-B"/>
      <sheetName val="3011-G"/>
      <sheetName val="3011-GTD"/>
      <sheetName val="3012-B"/>
      <sheetName val="3012-G"/>
      <sheetName val="3012-GTD"/>
      <sheetName val="3016-B"/>
      <sheetName val="3016-G"/>
      <sheetName val="3017-B"/>
      <sheetName val="3017-G"/>
      <sheetName val="3017-GTD"/>
      <sheetName val="3016-GTD"/>
      <sheetName val="3018-B"/>
      <sheetName val="3018-G"/>
      <sheetName val="3018-GTD"/>
      <sheetName val="4002-B"/>
      <sheetName val="4002-G"/>
      <sheetName val="4002-GTD"/>
      <sheetName val="4003-B"/>
      <sheetName val="4003-G"/>
      <sheetName val="4003-GTD"/>
      <sheetName val="4004-B"/>
      <sheetName val="4004-G"/>
      <sheetName val="4004-GTD"/>
      <sheetName val="4005-B"/>
      <sheetName val="4005-G"/>
      <sheetName val="4005-GTD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BF3" t="str">
            <v>Hayatdışı</v>
          </cell>
          <cell r="BH3" t="str">
            <v>Brüt Yazılan Primler</v>
          </cell>
        </row>
        <row r="4">
          <cell r="BF4" t="str">
            <v>Hayat</v>
          </cell>
          <cell r="BH4" t="str">
            <v>Brüt Kazanılan Primler</v>
          </cell>
        </row>
        <row r="5">
          <cell r="BF5" t="str">
            <v>Yangın</v>
          </cell>
          <cell r="BH5" t="str">
            <v>Brüt Ödenen Tazminatlar</v>
          </cell>
        </row>
        <row r="6">
          <cell r="BF6" t="str">
            <v>Kar Kaybı</v>
          </cell>
          <cell r="BH6" t="str">
            <v>Brüt Muallak Tazminatlar</v>
          </cell>
        </row>
        <row r="7">
          <cell r="BF7" t="str">
            <v>Zorunlu Deprem</v>
          </cell>
          <cell r="BH7" t="str">
            <v>Brüt Raporlanmayan Tazminatlar</v>
          </cell>
        </row>
        <row r="8">
          <cell r="BF8" t="str">
            <v>Maden Çalışanları Zorunlu Ferdi Kaza</v>
          </cell>
          <cell r="BH8" t="str">
            <v>Brüt Gerçekleşen Hasarlar</v>
          </cell>
        </row>
        <row r="9">
          <cell r="BF9" t="str">
            <v>Doğrudan Kefalet</v>
          </cell>
          <cell r="BH9" t="str">
            <v>Net Yazılan Primler</v>
          </cell>
        </row>
        <row r="10">
          <cell r="BF10" t="str">
            <v>Dolaylı Kefalet</v>
          </cell>
          <cell r="BH10" t="str">
            <v>Net Kazanılan Primler</v>
          </cell>
        </row>
        <row r="11">
          <cell r="BF11" t="str">
            <v>Devlet Destekli Ticari Alacak</v>
          </cell>
          <cell r="BH11" t="str">
            <v>Net Ödenen Tazminatlar</v>
          </cell>
        </row>
        <row r="12">
          <cell r="BF12" t="str">
            <v>Bina Tamamlama</v>
          </cell>
          <cell r="BH12" t="str">
            <v>Net Muallak Tazminatlar</v>
          </cell>
        </row>
        <row r="13">
          <cell r="BF13" t="str">
            <v>Emtea</v>
          </cell>
          <cell r="BH13" t="str">
            <v>Net Raporlanmayan Tazminatlar</v>
          </cell>
        </row>
        <row r="14">
          <cell r="BF14" t="str">
            <v>Kıymet</v>
          </cell>
          <cell r="BH14" t="str">
            <v>Net Gerçekleşen Hasarlar</v>
          </cell>
        </row>
        <row r="15">
          <cell r="BF15" t="str">
            <v>Tekne</v>
          </cell>
          <cell r="BH15" t="str">
            <v>Teknik Kar Zarar</v>
          </cell>
        </row>
        <row r="16">
          <cell r="BF16" t="str">
            <v>Raylı Araçlar</v>
          </cell>
        </row>
        <row r="17">
          <cell r="BF17" t="str">
            <v>Zorunlu Karayolu Tasımacılık Mali Sorumluluk</v>
          </cell>
        </row>
        <row r="18">
          <cell r="BF18" t="str">
            <v>KTK ZMSS (Trafik) (Yeşil Kart Dahil)</v>
          </cell>
        </row>
        <row r="19">
          <cell r="BF19" t="str">
            <v>İhtiyari Mali Sorumluluk</v>
          </cell>
        </row>
        <row r="20">
          <cell r="BF20" t="str">
            <v>Kasko</v>
          </cell>
        </row>
        <row r="21">
          <cell r="BF21" t="str">
            <v>Karayolu Yolcu Taşımacılığı Zorunlu Koltuk Ferdi Kaza</v>
          </cell>
        </row>
        <row r="22">
          <cell r="BF22" t="str">
            <v>İşveren Mali Sorumluluk</v>
          </cell>
        </row>
        <row r="23">
          <cell r="BF23" t="str">
            <v>Üçüncü Şahıslara Karşı MS</v>
          </cell>
        </row>
        <row r="24">
          <cell r="BF24" t="str">
            <v>Asansör Kaza 3. Şahıs MS</v>
          </cell>
        </row>
        <row r="25">
          <cell r="BF25" t="str">
            <v>Çevre Kirliliği Mali Sorumluluk</v>
          </cell>
        </row>
        <row r="26">
          <cell r="BF26" t="str">
            <v>Cam Kırılması</v>
          </cell>
        </row>
        <row r="27">
          <cell r="BF27" t="str">
            <v>Hırsızlık</v>
          </cell>
        </row>
        <row r="28">
          <cell r="BF28" t="str">
            <v>Tüpgaz Zorunlu Sorumluluk</v>
          </cell>
        </row>
        <row r="29">
          <cell r="BF29" t="str">
            <v>Tehlike Maddeler Zorunlu Sorumluluk</v>
          </cell>
        </row>
        <row r="30">
          <cell r="BF30" t="str">
            <v>Uçak Tekne</v>
          </cell>
        </row>
        <row r="31">
          <cell r="BF31" t="str">
            <v>Uçak Mali Mesuliyet</v>
          </cell>
        </row>
        <row r="32">
          <cell r="BF32" t="str">
            <v>Uçak Yolcu Kaza</v>
          </cell>
        </row>
        <row r="33">
          <cell r="BF33" t="str">
            <v>Tıbbı Kötü Uygulamaya İlişkin ZMSS</v>
          </cell>
        </row>
        <row r="34">
          <cell r="BF34" t="str">
            <v>Özel Güvenlik MSs</v>
          </cell>
        </row>
        <row r="35">
          <cell r="BF35" t="str">
            <v>Zorunlu Sertifika MS</v>
          </cell>
        </row>
        <row r="36">
          <cell r="BF36" t="str">
            <v>Mesleki Sorumluluk</v>
          </cell>
        </row>
        <row r="37">
          <cell r="BF37" t="str">
            <v>Kıyı Tesisleri Deniz Kirliliği Zorunlu MS</v>
          </cell>
        </row>
        <row r="38">
          <cell r="BF38" t="str">
            <v>Tekne Sorumluluk</v>
          </cell>
        </row>
        <row r="39">
          <cell r="BF39" t="str">
            <v>Emniyeti Suistimal</v>
          </cell>
        </row>
        <row r="40">
          <cell r="BF40" t="str">
            <v>Motorlu Kara Taşıtları Dışındaki Kara Taşıtları</v>
          </cell>
        </row>
        <row r="41">
          <cell r="BF41" t="str">
            <v>Nehir Araçları</v>
          </cell>
        </row>
        <row r="42">
          <cell r="BF42" t="str">
            <v>Göl Araçları</v>
          </cell>
        </row>
        <row r="43">
          <cell r="BF43" t="str">
            <v>İhtiyari Deprem</v>
          </cell>
        </row>
        <row r="44">
          <cell r="BF44" t="str">
            <v>Sel</v>
          </cell>
        </row>
        <row r="45">
          <cell r="BF45" t="str">
            <v>Deprem Ve Sel Dışındaki Doğal Afetler</v>
          </cell>
        </row>
        <row r="46">
          <cell r="BF46" t="str">
            <v>Nükleer Enerji</v>
          </cell>
        </row>
        <row r="47">
          <cell r="BF47" t="str">
            <v>Toprak Kayması</v>
          </cell>
        </row>
        <row r="48">
          <cell r="BF48" t="str">
            <v>Tasitli Kredi</v>
          </cell>
        </row>
        <row r="49">
          <cell r="BF49" t="str">
            <v>Uzun Vadeli Konut Kredisi</v>
          </cell>
        </row>
        <row r="50">
          <cell r="BF50" t="str">
            <v>Tarım Kredisi</v>
          </cell>
        </row>
        <row r="51">
          <cell r="BF51" t="str">
            <v>İstihdam</v>
          </cell>
        </row>
        <row r="52">
          <cell r="BF52" t="str">
            <v>Gelir Yetersizliği</v>
          </cell>
        </row>
      </sheetData>
      <sheetData sheetId="5">
        <row r="1">
          <cell r="KV1" t="str">
            <v>Hayatdışı</v>
          </cell>
        </row>
        <row r="2">
          <cell r="KV2" t="str">
            <v>Yangın</v>
          </cell>
        </row>
        <row r="3">
          <cell r="KV3" t="str">
            <v>Kar Kaybı</v>
          </cell>
        </row>
        <row r="4">
          <cell r="KV4" t="str">
            <v>Zorunlu Deprem</v>
          </cell>
        </row>
        <row r="5">
          <cell r="KV5" t="str">
            <v>Maden Çalışanları Zorunlu Ferdi Kaza</v>
          </cell>
        </row>
        <row r="6">
          <cell r="KV6" t="str">
            <v>Doğrudan Kefalet</v>
          </cell>
        </row>
        <row r="7">
          <cell r="KV7" t="str">
            <v>Dolaylı Kefalet</v>
          </cell>
        </row>
        <row r="8">
          <cell r="KV8" t="str">
            <v>Bina Tamamlama</v>
          </cell>
        </row>
        <row r="9">
          <cell r="KV9" t="str">
            <v>Emtea</v>
          </cell>
        </row>
        <row r="10">
          <cell r="KV10" t="str">
            <v>Kıymet</v>
          </cell>
        </row>
        <row r="11">
          <cell r="KV11" t="str">
            <v>Tekne</v>
          </cell>
        </row>
        <row r="12">
          <cell r="KV12" t="str">
            <v>Raylı Araçlar</v>
          </cell>
        </row>
        <row r="13">
          <cell r="KV13" t="str">
            <v>Zorunlu Karayolu Tasımacılık Mali Sorumluluk</v>
          </cell>
        </row>
        <row r="14">
          <cell r="KV14" t="str">
            <v>KTK ZMSS (Trafik) (Yeşil Kart Dahil)</v>
          </cell>
        </row>
        <row r="15">
          <cell r="KV15" t="str">
            <v>İhtiyari Mali Sorumluluk</v>
          </cell>
        </row>
        <row r="16">
          <cell r="KV16" t="str">
            <v>Kasko</v>
          </cell>
        </row>
        <row r="17">
          <cell r="KV17" t="str">
            <v>Karayolu Yolcu Taşımacılığı Zorunlu Koltuk Ferdi Kaza</v>
          </cell>
        </row>
        <row r="18">
          <cell r="KV18" t="str">
            <v>İşveren Mali Sorumluluk</v>
          </cell>
        </row>
        <row r="19">
          <cell r="KV19" t="str">
            <v>Üçüncü Şahıslara Karşı MS</v>
          </cell>
        </row>
        <row r="20">
          <cell r="KV20" t="str">
            <v>Asansör Kaza 3. Şahıs MS</v>
          </cell>
        </row>
        <row r="21">
          <cell r="KV21" t="str">
            <v>Çevre Kirliliği Mali Sorumluluk</v>
          </cell>
        </row>
        <row r="22">
          <cell r="KV22" t="str">
            <v>Hırsızlık</v>
          </cell>
        </row>
        <row r="23">
          <cell r="KV23" t="str">
            <v>Tüpgaz Zorunlu Sorumluluk</v>
          </cell>
        </row>
        <row r="24">
          <cell r="KV24" t="str">
            <v>Tehlike Maddeler Zorunlu Sorumluluk</v>
          </cell>
        </row>
        <row r="25">
          <cell r="KV25" t="str">
            <v>Uçak Tekne</v>
          </cell>
        </row>
        <row r="26">
          <cell r="KV26" t="str">
            <v>Uçak Mali Mesuliyet</v>
          </cell>
        </row>
        <row r="27">
          <cell r="KV27" t="str">
            <v>Uçak Yolcu Kaza</v>
          </cell>
        </row>
        <row r="28">
          <cell r="KV28" t="str">
            <v>Tıbbı Kötü Uygulamaya İlişkin ZMSS</v>
          </cell>
        </row>
        <row r="29">
          <cell r="KV29" t="str">
            <v>Özel Güvenlik MSs</v>
          </cell>
        </row>
        <row r="30">
          <cell r="KV30" t="str">
            <v>Zorunlu Sertifika MS</v>
          </cell>
        </row>
        <row r="31">
          <cell r="KV31" t="str">
            <v>Mesleki Sorumluluk</v>
          </cell>
        </row>
        <row r="32">
          <cell r="KV32" t="str">
            <v>Kıyı Tesisleri Deniz Kirliliği Zorunlu MS</v>
          </cell>
        </row>
        <row r="33">
          <cell r="KV33" t="str">
            <v>Emniyeti Suistimal</v>
          </cell>
        </row>
        <row r="34">
          <cell r="KV34" t="str">
            <v>Motorlu Kara Taşıtları Dışındaki Kara Taşıtları</v>
          </cell>
        </row>
        <row r="35">
          <cell r="KV35" t="str">
            <v>Nehir Araçları</v>
          </cell>
        </row>
        <row r="36">
          <cell r="KV36" t="str">
            <v>Göl Araçları</v>
          </cell>
        </row>
        <row r="37">
          <cell r="KV37" t="str">
            <v>Sel</v>
          </cell>
        </row>
        <row r="38">
          <cell r="KV38" t="str">
            <v>Deprem Ve Sel Dışındaki Doğal Afetler</v>
          </cell>
        </row>
        <row r="39">
          <cell r="KV39" t="str">
            <v>Nükleer Enerji</v>
          </cell>
        </row>
        <row r="40">
          <cell r="KV40" t="str">
            <v>Tasitli Kredi</v>
          </cell>
        </row>
        <row r="41">
          <cell r="KV41" t="str">
            <v>Tarım Kredisi</v>
          </cell>
        </row>
        <row r="42">
          <cell r="KV42" t="str">
            <v>İstihdam</v>
          </cell>
        </row>
        <row r="43">
          <cell r="KV43" t="str">
            <v>Gelir Yetersizliği</v>
          </cell>
        </row>
        <row r="44">
          <cell r="KV44" t="str">
            <v>Ferdi Kaza</v>
          </cell>
        </row>
        <row r="45">
          <cell r="KV45" t="str">
            <v>Uzun Süreli Ferdi Kaza</v>
          </cell>
        </row>
        <row r="46">
          <cell r="KV46" t="str">
            <v>Genel Giderler</v>
          </cell>
        </row>
        <row r="47">
          <cell r="KV47" t="str">
            <v>Beklenmeyen Ticari Giderler</v>
          </cell>
        </row>
        <row r="48">
          <cell r="KV48" t="str">
            <v>Kredi</v>
          </cell>
        </row>
        <row r="49">
          <cell r="KV49" t="str">
            <v>İhracat Kredi</v>
          </cell>
        </row>
        <row r="50">
          <cell r="KV50" t="str">
            <v>Piyasa Değerindeki Kayıp</v>
          </cell>
        </row>
        <row r="51">
          <cell r="KV51" t="str">
            <v>Diğer Finansal Kayıplar</v>
          </cell>
        </row>
        <row r="52">
          <cell r="KV52" t="str">
            <v>Hukuksal Koruma</v>
          </cell>
        </row>
        <row r="53">
          <cell r="KV53" t="str">
            <v>Patlama</v>
          </cell>
        </row>
        <row r="54">
          <cell r="KV54" t="str">
            <v>Makine Kırılması</v>
          </cell>
        </row>
        <row r="55">
          <cell r="KV55" t="str">
            <v>Montaj</v>
          </cell>
        </row>
        <row r="56">
          <cell r="KV56" t="str">
            <v>İnşaat</v>
          </cell>
        </row>
        <row r="57">
          <cell r="KV57" t="str">
            <v>Elektronik Cihaz</v>
          </cell>
        </row>
        <row r="58">
          <cell r="KV58" t="str">
            <v>Deniz Yolu Yolcu Taşımacılığı ZMS</v>
          </cell>
        </row>
        <row r="59">
          <cell r="KV59" t="str">
            <v>Devlet Destekli Arıcılık</v>
          </cell>
        </row>
        <row r="60">
          <cell r="KV60" t="str">
            <v>Su Ürünleri</v>
          </cell>
        </row>
        <row r="61">
          <cell r="KV61" t="str">
            <v>Dolu Sera</v>
          </cell>
        </row>
        <row r="62">
          <cell r="KV62" t="str">
            <v>Devlet Destekli Sera</v>
          </cell>
        </row>
        <row r="63">
          <cell r="KV63" t="str">
            <v>Devlet Destekli Bitkisel Ürün</v>
          </cell>
        </row>
        <row r="64">
          <cell r="KV64" t="str">
            <v>Devlet Destekli Su Ürünleri</v>
          </cell>
        </row>
        <row r="65">
          <cell r="KV65" t="str">
            <v>Devlet Destekli Hayvan Hayat</v>
          </cell>
        </row>
        <row r="66">
          <cell r="KV66" t="str">
            <v>Hayvan Hayat</v>
          </cell>
        </row>
        <row r="67">
          <cell r="KV67" t="str">
            <v>Kümes Hayvan. Hayat</v>
          </cell>
        </row>
        <row r="68">
          <cell r="KV68" t="str">
            <v>Devlet Destekli Küçükbaş Hayvan Hayat</v>
          </cell>
        </row>
        <row r="69">
          <cell r="KV69" t="str">
            <v>Hastalık</v>
          </cell>
        </row>
        <row r="70">
          <cell r="KV70" t="str">
            <v>Sağlık</v>
          </cell>
        </row>
        <row r="71">
          <cell r="KV71" t="str">
            <v>Destek</v>
          </cell>
        </row>
        <row r="72">
          <cell r="KV72" t="str">
            <v>Yeşil Kart</v>
          </cell>
        </row>
        <row r="73">
          <cell r="KV73" t="str">
            <v>Devlet Destekli Ticari Alacak</v>
          </cell>
        </row>
        <row r="74">
          <cell r="KV74" t="str">
            <v>Ürün Sorumluluk</v>
          </cell>
        </row>
      </sheetData>
      <sheetData sheetId="6">
        <row r="1">
          <cell r="KS1" t="str">
            <v>Hayat</v>
          </cell>
        </row>
        <row r="2">
          <cell r="KS2" t="str">
            <v>İrat Ödemeli Hayat Sigortaları</v>
          </cell>
        </row>
        <row r="3">
          <cell r="KS3" t="str">
            <v>Diğer Hayat Sigortaları</v>
          </cell>
        </row>
        <row r="4">
          <cell r="KS4" t="str">
            <v>Evlilik/Doğum Sigortası</v>
          </cell>
        </row>
        <row r="5">
          <cell r="KS5" t="str">
            <v>Yatırım Fonlu Sigortalar</v>
          </cell>
        </row>
        <row r="6">
          <cell r="KS6" t="str">
            <v>Sermaye İtfa Sigortası</v>
          </cell>
        </row>
        <row r="7">
          <cell r="KS7" t="str">
            <v>Fon Yönetim İşlemi Sigortası</v>
          </cell>
        </row>
        <row r="8">
          <cell r="KS8" t="str">
            <v>Hastalık</v>
          </cell>
        </row>
        <row r="9">
          <cell r="KS9" t="str">
            <v>Sağlık</v>
          </cell>
        </row>
        <row r="10">
          <cell r="KS10" t="str">
            <v>Tontin</v>
          </cell>
        </row>
      </sheetData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>
        <row r="3">
          <cell r="BF3" t="str">
            <v>Hayat Dışı</v>
          </cell>
        </row>
      </sheetData>
      <sheetData sheetId="109">
        <row r="2">
          <cell r="HL2" t="str">
            <v>Kaza</v>
          </cell>
        </row>
      </sheetData>
      <sheetData sheetId="110">
        <row r="1">
          <cell r="GC1" t="str">
            <v>Hayat</v>
          </cell>
        </row>
      </sheetData>
      <sheetData sheetId="111"/>
      <sheetData sheetId="112"/>
      <sheetData sheetId="113" refreshError="1"/>
      <sheetData sheetId="114" refreshError="1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>
        <row r="3">
          <cell r="BC3" t="str">
            <v>Chubb European Group SE Merkezi Fransa Türkiye İstanbul Şubesi</v>
          </cell>
        </row>
      </sheetData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/>
      <sheetData sheetId="199"/>
      <sheetData sheetId="200"/>
      <sheetData sheetId="201"/>
      <sheetData sheetId="202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>
        <row r="1">
          <cell r="DH1" t="str">
            <v>Hayatdışı</v>
          </cell>
        </row>
        <row r="2">
          <cell r="DH2" t="str">
            <v>Hayat</v>
          </cell>
        </row>
        <row r="3">
          <cell r="DH3" t="str">
            <v>Yangın</v>
          </cell>
        </row>
        <row r="4">
          <cell r="DH4" t="str">
            <v>Kar Kaybı</v>
          </cell>
        </row>
        <row r="5">
          <cell r="DH5" t="str">
            <v>Zorunlu Deprem</v>
          </cell>
        </row>
        <row r="6">
          <cell r="DH6" t="str">
            <v>Maden Çalışanları Zorunlu Ferdi Kaza</v>
          </cell>
        </row>
        <row r="7">
          <cell r="DH7" t="str">
            <v>Doğrudan Kefalet</v>
          </cell>
        </row>
        <row r="8">
          <cell r="DH8" t="str">
            <v>Dolaylı Kefalet</v>
          </cell>
        </row>
        <row r="9">
          <cell r="DH9" t="str">
            <v>Devlet Destekli Ticari Alacak</v>
          </cell>
        </row>
        <row r="10">
          <cell r="DH10" t="str">
            <v>Bina Tamamlama</v>
          </cell>
        </row>
        <row r="11">
          <cell r="DH11" t="str">
            <v>Emtea</v>
          </cell>
        </row>
        <row r="12">
          <cell r="DH12" t="str">
            <v>Kıymet</v>
          </cell>
        </row>
        <row r="13">
          <cell r="DH13" t="str">
            <v>Tekne</v>
          </cell>
        </row>
        <row r="14">
          <cell r="DH14" t="str">
            <v>Raylı Araçlar</v>
          </cell>
        </row>
        <row r="15">
          <cell r="DH15" t="str">
            <v>Zorunlu Karayolu Tasımacılık Mali Sorumluluk</v>
          </cell>
        </row>
        <row r="16">
          <cell r="DH16" t="str">
            <v>KTK ZMSS (Trafik) (Yeşil Kart Dahil)</v>
          </cell>
        </row>
        <row r="17">
          <cell r="DH17" t="str">
            <v>İhtiyari Mali Sorumluluk</v>
          </cell>
        </row>
        <row r="18">
          <cell r="DH18" t="str">
            <v>Kasko</v>
          </cell>
        </row>
        <row r="19">
          <cell r="DH19" t="str">
            <v>Karayolu Yolcu Taşımacılığı Zorunlu Koltuk Ferdi Kaza</v>
          </cell>
        </row>
        <row r="20">
          <cell r="DH20" t="str">
            <v>İşveren Mali Sorumluluk</v>
          </cell>
        </row>
        <row r="21">
          <cell r="DH21" t="str">
            <v>Üçüncü Şahıslara Karşı MS</v>
          </cell>
        </row>
        <row r="22">
          <cell r="DH22" t="str">
            <v>Çevre Kirliliği Mali Sorumluluk</v>
          </cell>
        </row>
        <row r="23">
          <cell r="DH23" t="str">
            <v>Cam Kırılması</v>
          </cell>
        </row>
        <row r="24">
          <cell r="DH24" t="str">
            <v>Hırsızlık</v>
          </cell>
        </row>
        <row r="25">
          <cell r="DH25" t="str">
            <v>Tüpgaz Zorunlu Sorumluluk</v>
          </cell>
        </row>
        <row r="26">
          <cell r="DH26" t="str">
            <v>Tehlike Maddeler Zorunlu Sorumluluk</v>
          </cell>
        </row>
        <row r="27">
          <cell r="DH27" t="str">
            <v>Uçak Tekne</v>
          </cell>
        </row>
        <row r="28">
          <cell r="DH28" t="str">
            <v>Uçak Mali Mesuliyet</v>
          </cell>
        </row>
        <row r="29">
          <cell r="DH29" t="str">
            <v>Uçak Yolcu Kaza</v>
          </cell>
        </row>
        <row r="30">
          <cell r="DH30" t="str">
            <v>Tıbbı Kötü Uygulamaya İlişkin ZMSS</v>
          </cell>
        </row>
        <row r="31">
          <cell r="DH31" t="str">
            <v>Özel Güvenlik MSs</v>
          </cell>
        </row>
        <row r="32">
          <cell r="DH32" t="str">
            <v>Zorunlu Sertifika MS</v>
          </cell>
        </row>
        <row r="33">
          <cell r="DH33" t="str">
            <v>Mesleki Sorumluluk</v>
          </cell>
        </row>
        <row r="34">
          <cell r="DH34" t="str">
            <v>Kıyı Tesisleri Deniz Kirliliği Zorunlu MS</v>
          </cell>
        </row>
        <row r="35">
          <cell r="DH35" t="str">
            <v>Tekne Sorumluluk</v>
          </cell>
        </row>
        <row r="36">
          <cell r="DH36" t="str">
            <v>Emniyeti Suistimal</v>
          </cell>
        </row>
        <row r="37">
          <cell r="DH37" t="str">
            <v>Motorlu Kara Taşıtları Dışındaki Kara Taşıtları</v>
          </cell>
        </row>
        <row r="38">
          <cell r="DH38" t="str">
            <v>Nehir Araçları</v>
          </cell>
        </row>
        <row r="39">
          <cell r="DH39" t="str">
            <v>Göl Araçları</v>
          </cell>
        </row>
        <row r="40">
          <cell r="DH40" t="str">
            <v>İhtiyari Deprem</v>
          </cell>
        </row>
        <row r="41">
          <cell r="DH41" t="str">
            <v>Deprem Ve Sel Dışındaki Doğal Afetler</v>
          </cell>
        </row>
        <row r="42">
          <cell r="DH42" t="str">
            <v>Nükleer Enerji</v>
          </cell>
        </row>
        <row r="43">
          <cell r="DH43" t="str">
            <v>Toprak Kayması</v>
          </cell>
        </row>
        <row r="44">
          <cell r="DH44" t="str">
            <v>Tasitli Kredi</v>
          </cell>
        </row>
        <row r="45">
          <cell r="DH45" t="str">
            <v>Uzun Vadeli Konut Kredisi</v>
          </cell>
        </row>
        <row r="46">
          <cell r="DH46" t="str">
            <v>Tarım Kredisi</v>
          </cell>
        </row>
        <row r="47">
          <cell r="DH47" t="str">
            <v>İstihdam</v>
          </cell>
        </row>
        <row r="48">
          <cell r="DH48" t="str">
            <v>Gelir Yetersizliği</v>
          </cell>
        </row>
        <row r="49">
          <cell r="DH49" t="str">
            <v>Ferdi Kaza</v>
          </cell>
        </row>
        <row r="50">
          <cell r="DH50" t="str">
            <v>Uzun Süreli Ferdi Kaza</v>
          </cell>
        </row>
        <row r="51">
          <cell r="DH51" t="str">
            <v>Hava Şartları</v>
          </cell>
        </row>
        <row r="52">
          <cell r="DH52" t="str">
            <v>Genel Giderler</v>
          </cell>
        </row>
        <row r="53">
          <cell r="DH53" t="str">
            <v>Beklenmeyen Ticari Giderler</v>
          </cell>
        </row>
        <row r="54">
          <cell r="DH54" t="str">
            <v>Kredi</v>
          </cell>
        </row>
        <row r="55">
          <cell r="DH55" t="str">
            <v>İhracat Kredi</v>
          </cell>
        </row>
        <row r="56">
          <cell r="DH56" t="str">
            <v>Piyasa Değerindeki Kayıp</v>
          </cell>
        </row>
        <row r="57">
          <cell r="DH57" t="str">
            <v>Kira Ve Gelir Kaybı</v>
          </cell>
        </row>
        <row r="58">
          <cell r="DH58" t="str">
            <v>Diğer Finansal Kayıplar</v>
          </cell>
        </row>
        <row r="59">
          <cell r="DH59" t="str">
            <v>Hukuksal Koruma</v>
          </cell>
        </row>
        <row r="60">
          <cell r="DH60" t="str">
            <v>Patlama</v>
          </cell>
        </row>
        <row r="61">
          <cell r="DH61" t="str">
            <v>Makine Kırılması</v>
          </cell>
        </row>
        <row r="62">
          <cell r="DH62" t="str">
            <v>Montaj</v>
          </cell>
        </row>
        <row r="63">
          <cell r="DH63" t="str">
            <v>İnşaat</v>
          </cell>
        </row>
        <row r="64">
          <cell r="DH64" t="str">
            <v>Elektronik Cihaz</v>
          </cell>
        </row>
        <row r="65">
          <cell r="DH65" t="str">
            <v>Yapı Denetimi Zorunlu MS</v>
          </cell>
        </row>
        <row r="66">
          <cell r="DH66" t="str">
            <v>Deniz Yolu Yolcu Taşımacılığı ZMS</v>
          </cell>
        </row>
        <row r="67">
          <cell r="DH67" t="str">
            <v>Ürün Sorumluluk</v>
          </cell>
        </row>
        <row r="68">
          <cell r="DH68" t="str">
            <v>Su Ürünleri</v>
          </cell>
        </row>
        <row r="69">
          <cell r="DH69" t="str">
            <v>Dolu Sera</v>
          </cell>
        </row>
        <row r="70">
          <cell r="DH70" t="str">
            <v>Devlet Destekli Sera</v>
          </cell>
        </row>
        <row r="71">
          <cell r="DH71" t="str">
            <v>Devlet Destekli Su Ürünleri</v>
          </cell>
        </row>
        <row r="72">
          <cell r="DH72" t="str">
            <v>Devlet Destekli Hayvan Hayat</v>
          </cell>
        </row>
        <row r="73">
          <cell r="DH73" t="str">
            <v>Hayvan Hayat</v>
          </cell>
        </row>
        <row r="74">
          <cell r="DH74" t="str">
            <v>Kümes Hayvan. Hayat</v>
          </cell>
        </row>
        <row r="75">
          <cell r="DH75" t="str">
            <v>Devlet Destekli Kümes Hayvan Hayat</v>
          </cell>
        </row>
        <row r="76">
          <cell r="DH76" t="str">
            <v>Devlet Destekli Küçükbaş Hayvan Hayat</v>
          </cell>
        </row>
        <row r="77">
          <cell r="DH77" t="str">
            <v>Hastalık</v>
          </cell>
        </row>
        <row r="78">
          <cell r="DH78" t="str">
            <v>Sağlık</v>
          </cell>
        </row>
        <row r="79">
          <cell r="DH79" t="str">
            <v>Seyahat Sağlık</v>
          </cell>
        </row>
        <row r="80">
          <cell r="DH80" t="str">
            <v>Seyahat Araç Destek</v>
          </cell>
        </row>
        <row r="81">
          <cell r="DH81" t="str">
            <v>Destek</v>
          </cell>
        </row>
        <row r="82">
          <cell r="DH82" t="str">
            <v>Yeşil Kart</v>
          </cell>
        </row>
        <row r="83">
          <cell r="DH83" t="str">
            <v>Riskli Sigortalılar Havuzu</v>
          </cell>
        </row>
        <row r="84">
          <cell r="DH84" t="str">
            <v>İrat Ödemeli Hayat Sigortaları</v>
          </cell>
        </row>
        <row r="85">
          <cell r="DH85" t="str">
            <v>Diğer Hayat Sigortaları</v>
          </cell>
        </row>
        <row r="86">
          <cell r="DH86" t="str">
            <v>Evlilik/Doğum Sigortası</v>
          </cell>
        </row>
        <row r="87">
          <cell r="DH87" t="str">
            <v>Yatırım Fonlu Sigortalar</v>
          </cell>
        </row>
        <row r="88">
          <cell r="DH88" t="str">
            <v>Sermaye İtfa Sigortası</v>
          </cell>
        </row>
        <row r="89">
          <cell r="DH89" t="str">
            <v>Fon Yönetim İşlemi Sigortası</v>
          </cell>
        </row>
        <row r="90">
          <cell r="DH90" t="str">
            <v>Hastalık</v>
          </cell>
        </row>
        <row r="91">
          <cell r="DH91" t="str">
            <v>Sağlık (Hayat)</v>
          </cell>
        </row>
        <row r="92">
          <cell r="DH92" t="str">
            <v>Tontin</v>
          </cell>
        </row>
      </sheetData>
      <sheetData sheetId="219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Menu"/>
      <sheetName val="Menu 1"/>
      <sheetName val="Menu 2"/>
      <sheetName val="Menu 3"/>
      <sheetName val="Print Menu"/>
      <sheetName val="PR001"/>
      <sheetName val="PR002"/>
      <sheetName val="PR003"/>
      <sheetName val="PR004"/>
      <sheetName val="PR005"/>
      <sheetName val="PR006"/>
      <sheetName val="PR007"/>
      <sheetName val="PR008"/>
      <sheetName val="PR009"/>
      <sheetName val="PR010"/>
      <sheetName val="PR011"/>
      <sheetName val="PR012"/>
      <sheetName val="PR013"/>
      <sheetName val="PR014"/>
      <sheetName val="PR015"/>
      <sheetName val="PR016"/>
      <sheetName val="PR017"/>
      <sheetName val="PR018"/>
      <sheetName val="PR019"/>
      <sheetName val="PR020"/>
      <sheetName val="PR021"/>
      <sheetName val="PR022"/>
      <sheetName val="PR023"/>
      <sheetName val="PR024"/>
      <sheetName val="PR025"/>
      <sheetName val="PR026"/>
      <sheetName val="PR027"/>
      <sheetName val="PR028"/>
      <sheetName val="PR029"/>
      <sheetName val="PR030"/>
      <sheetName val="PR031"/>
      <sheetName val="PR032"/>
      <sheetName val="PR033"/>
      <sheetName val="PR100"/>
      <sheetName val="PR101"/>
      <sheetName val="PR102"/>
      <sheetName val="PR103"/>
      <sheetName val="PR104"/>
      <sheetName val="PR105"/>
      <sheetName val="PR106"/>
      <sheetName val="PR107"/>
      <sheetName val="PR108"/>
      <sheetName val="PR109"/>
      <sheetName val="PR110"/>
      <sheetName val="PR111"/>
      <sheetName val="PR112"/>
      <sheetName val="PR113"/>
      <sheetName val="PR114"/>
      <sheetName val="PR115"/>
      <sheetName val="PR116"/>
      <sheetName val="PR117"/>
      <sheetName val="PR118"/>
      <sheetName val="PR119"/>
      <sheetName val="PR120"/>
      <sheetName val="PR121"/>
      <sheetName val="PR200"/>
      <sheetName val="PR201"/>
      <sheetName val="PR202"/>
      <sheetName val="PR203"/>
      <sheetName val="PR204"/>
      <sheetName val="PR205"/>
      <sheetName val="PR206"/>
      <sheetName val="PR207"/>
      <sheetName val="PR208"/>
      <sheetName val="PR209"/>
      <sheetName val="PR210"/>
      <sheetName val="PR211"/>
      <sheetName val="PR212"/>
      <sheetName val="PR213"/>
      <sheetName val="PR214"/>
      <sheetName val="PR215"/>
      <sheetName val="PR216"/>
      <sheetName val="PR217"/>
      <sheetName val="PR218"/>
      <sheetName val="PR219"/>
      <sheetName val="PR220"/>
      <sheetName val="PR221"/>
      <sheetName val="PR301"/>
      <sheetName val="PR302"/>
      <sheetName val="PR303"/>
      <sheetName val="PR304"/>
      <sheetName val="PR305"/>
      <sheetName val="PR700"/>
      <sheetName val="PR701"/>
      <sheetName val="PROTH"/>
      <sheetName val="PRCPT"/>
      <sheetName val="CROSS-CHECK"/>
      <sheetName val="AFFILCALC"/>
      <sheetName val="prt_res"/>
      <sheetName val="color"/>
      <sheetName val="Macro1"/>
      <sheetName val="Parameters"/>
      <sheetName val="Branş Kırılımlı Analiz"/>
      <sheetName val="Branş Kırılımlı Analiz (2)"/>
      <sheetName val="Hayat Branşlar (2)"/>
      <sheetName val="Hayat Branşlar"/>
      <sheetName val="Hayatdışı Branşlar (2)"/>
      <sheetName val="Hayatdışı Branşlar"/>
      <sheetName val="Genel(4)"/>
      <sheetName val="Gelir Tablos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0C9DD-BA9D-421C-B217-047BDD53DB81}">
  <sheetPr>
    <tabColor theme="2" tint="-0.499984740745262"/>
  </sheetPr>
  <dimension ref="A1:CJR198"/>
  <sheetViews>
    <sheetView showGridLines="0" tabSelected="1" topLeftCell="B1" zoomScale="80" zoomScaleNormal="80" workbookViewId="0">
      <selection activeCell="E3" sqref="E3:F3"/>
    </sheetView>
  </sheetViews>
  <sheetFormatPr defaultRowHeight="12.75"/>
  <cols>
    <col min="1" max="1" width="3.5703125" style="32" customWidth="1"/>
    <col min="2" max="2" width="77" style="4" customWidth="1"/>
    <col min="3" max="3" width="16.7109375" style="4" customWidth="1"/>
    <col min="4" max="4" width="4" style="4" customWidth="1"/>
    <col min="5" max="5" width="77" style="4" customWidth="1"/>
    <col min="6" max="6" width="16.7109375" style="4" customWidth="1"/>
    <col min="7" max="7" width="9.140625" style="4" customWidth="1"/>
    <col min="8" max="8" width="9.140625" style="5"/>
    <col min="9" max="9" width="13.5703125" style="5" bestFit="1" customWidth="1"/>
    <col min="10" max="54" width="9.140625" style="5"/>
    <col min="55" max="55" width="29.85546875" style="43" customWidth="1"/>
    <col min="56" max="58" width="9.140625" style="43"/>
    <col min="59" max="59" width="54.140625" style="43" bestFit="1" customWidth="1"/>
    <col min="60" max="60" width="9.140625" style="43"/>
    <col min="61" max="66" width="9.140625" style="6"/>
    <col min="67" max="255" width="9.140625" style="5"/>
    <col min="256" max="256" width="3.5703125" style="5" customWidth="1"/>
    <col min="257" max="257" width="9.5703125" style="5" bestFit="1" customWidth="1"/>
    <col min="258" max="258" width="57.140625" style="5" customWidth="1"/>
    <col min="259" max="259" width="16" style="5" customWidth="1"/>
    <col min="260" max="264" width="9.140625" style="5"/>
    <col min="265" max="265" width="13.5703125" style="5" bestFit="1" customWidth="1"/>
    <col min="266" max="511" width="9.140625" style="5"/>
    <col min="512" max="512" width="3.5703125" style="5" customWidth="1"/>
    <col min="513" max="513" width="9.5703125" style="5" bestFit="1" customWidth="1"/>
    <col min="514" max="514" width="57.140625" style="5" customWidth="1"/>
    <col min="515" max="515" width="16" style="5" customWidth="1"/>
    <col min="516" max="520" width="9.140625" style="5"/>
    <col min="521" max="521" width="13.5703125" style="5" bestFit="1" customWidth="1"/>
    <col min="522" max="767" width="9.140625" style="5"/>
    <col min="768" max="768" width="3.5703125" style="5" customWidth="1"/>
    <col min="769" max="769" width="9.5703125" style="5" bestFit="1" customWidth="1"/>
    <col min="770" max="770" width="57.140625" style="5" customWidth="1"/>
    <col min="771" max="771" width="16" style="5" customWidth="1"/>
    <col min="772" max="776" width="9.140625" style="5"/>
    <col min="777" max="777" width="13.5703125" style="5" bestFit="1" customWidth="1"/>
    <col min="778" max="1023" width="9.140625" style="5"/>
    <col min="1024" max="1024" width="3.5703125" style="5" customWidth="1"/>
    <col min="1025" max="1025" width="9.5703125" style="5" bestFit="1" customWidth="1"/>
    <col min="1026" max="1026" width="57.140625" style="5" customWidth="1"/>
    <col min="1027" max="1027" width="16" style="5" customWidth="1"/>
    <col min="1028" max="1032" width="9.140625" style="5"/>
    <col min="1033" max="1033" width="13.5703125" style="5" bestFit="1" customWidth="1"/>
    <col min="1034" max="1279" width="9.140625" style="5"/>
    <col min="1280" max="1280" width="3.5703125" style="5" customWidth="1"/>
    <col min="1281" max="1281" width="9.5703125" style="5" bestFit="1" customWidth="1"/>
    <col min="1282" max="1282" width="57.140625" style="5" customWidth="1"/>
    <col min="1283" max="1283" width="16" style="5" customWidth="1"/>
    <col min="1284" max="1288" width="9.140625" style="5"/>
    <col min="1289" max="1289" width="13.5703125" style="5" bestFit="1" customWidth="1"/>
    <col min="1290" max="1535" width="9.140625" style="5"/>
    <col min="1536" max="1536" width="3.5703125" style="5" customWidth="1"/>
    <col min="1537" max="1537" width="9.5703125" style="5" bestFit="1" customWidth="1"/>
    <col min="1538" max="1538" width="57.140625" style="5" customWidth="1"/>
    <col min="1539" max="1539" width="16" style="5" customWidth="1"/>
    <col min="1540" max="1544" width="9.140625" style="5"/>
    <col min="1545" max="1545" width="13.5703125" style="5" bestFit="1" customWidth="1"/>
    <col min="1546" max="1791" width="9.140625" style="5"/>
    <col min="1792" max="1792" width="3.5703125" style="5" customWidth="1"/>
    <col min="1793" max="1793" width="9.5703125" style="5" bestFit="1" customWidth="1"/>
    <col min="1794" max="1794" width="57.140625" style="5" customWidth="1"/>
    <col min="1795" max="1795" width="16" style="5" customWidth="1"/>
    <col min="1796" max="1800" width="9.140625" style="5"/>
    <col min="1801" max="1801" width="13.5703125" style="5" bestFit="1" customWidth="1"/>
    <col min="1802" max="2047" width="9.140625" style="5"/>
    <col min="2048" max="2048" width="3.5703125" style="5" customWidth="1"/>
    <col min="2049" max="2049" width="9.5703125" style="5" bestFit="1" customWidth="1"/>
    <col min="2050" max="2050" width="57.140625" style="5" customWidth="1"/>
    <col min="2051" max="2051" width="16" style="5" customWidth="1"/>
    <col min="2052" max="2056" width="9.140625" style="5"/>
    <col min="2057" max="2057" width="13.5703125" style="5" bestFit="1" customWidth="1"/>
    <col min="2058" max="2303" width="9.140625" style="5"/>
    <col min="2304" max="2304" width="3.5703125" style="5" customWidth="1"/>
    <col min="2305" max="2305" width="9.5703125" style="5" bestFit="1" customWidth="1"/>
    <col min="2306" max="2306" width="57.140625" style="6" customWidth="1"/>
    <col min="2307" max="2307" width="16" style="5" customWidth="1"/>
    <col min="2308" max="2312" width="9.140625" style="5"/>
    <col min="2313" max="2313" width="13.5703125" style="5" bestFit="1" customWidth="1"/>
    <col min="2314" max="2559" width="9.140625" style="5"/>
    <col min="2560" max="2560" width="3.5703125" style="5" customWidth="1"/>
    <col min="2561" max="2561" width="9.5703125" style="5" bestFit="1" customWidth="1"/>
    <col min="2562" max="2562" width="57.140625" style="5" customWidth="1"/>
    <col min="2563" max="2563" width="16" style="5" customWidth="1"/>
    <col min="2564" max="2568" width="9.140625" style="5"/>
    <col min="2569" max="2569" width="13.5703125" style="5" bestFit="1" customWidth="1"/>
    <col min="2570" max="2815" width="9.140625" style="5"/>
    <col min="2816" max="2816" width="3.5703125" style="5" customWidth="1"/>
    <col min="2817" max="2817" width="9.5703125" style="5" bestFit="1" customWidth="1"/>
    <col min="2818" max="2818" width="57.140625" style="5" customWidth="1"/>
    <col min="2819" max="2819" width="16" style="5" customWidth="1"/>
    <col min="2820" max="2824" width="9.140625" style="5"/>
    <col min="2825" max="2825" width="13.5703125" style="5" bestFit="1" customWidth="1"/>
    <col min="2826" max="3071" width="9.140625" style="5"/>
    <col min="3072" max="3072" width="3.5703125" style="5" customWidth="1"/>
    <col min="3073" max="3073" width="9.5703125" style="5" bestFit="1" customWidth="1"/>
    <col min="3074" max="3074" width="57.140625" style="5" customWidth="1"/>
    <col min="3075" max="3075" width="16" style="5" customWidth="1"/>
    <col min="3076" max="3080" width="9.140625" style="5"/>
    <col min="3081" max="3081" width="13.5703125" style="5" bestFit="1" customWidth="1"/>
    <col min="3082" max="3327" width="9.140625" style="5"/>
    <col min="3328" max="3328" width="3.5703125" style="5" customWidth="1"/>
    <col min="3329" max="3329" width="9.5703125" style="5" bestFit="1" customWidth="1"/>
    <col min="3330" max="3330" width="57.140625" style="5" customWidth="1"/>
    <col min="3331" max="3331" width="16" style="5" customWidth="1"/>
    <col min="3332" max="3336" width="9.140625" style="5"/>
    <col min="3337" max="3337" width="13.5703125" style="5" bestFit="1" customWidth="1"/>
    <col min="3338" max="3583" width="9.140625" style="5"/>
    <col min="3584" max="3584" width="3.5703125" style="5" customWidth="1"/>
    <col min="3585" max="3585" width="9.5703125" style="5" bestFit="1" customWidth="1"/>
    <col min="3586" max="3586" width="57.140625" style="5" customWidth="1"/>
    <col min="3587" max="3587" width="16" style="5" customWidth="1"/>
    <col min="3588" max="3592" width="9.140625" style="5"/>
    <col min="3593" max="3593" width="13.5703125" style="5" bestFit="1" customWidth="1"/>
    <col min="3594" max="3839" width="9.140625" style="5"/>
    <col min="3840" max="3840" width="3.5703125" style="5" customWidth="1"/>
    <col min="3841" max="3841" width="9.5703125" style="5" bestFit="1" customWidth="1"/>
    <col min="3842" max="3842" width="57.140625" style="5" customWidth="1"/>
    <col min="3843" max="3843" width="16" style="5" customWidth="1"/>
    <col min="3844" max="3848" width="9.140625" style="5"/>
    <col min="3849" max="3849" width="13.5703125" style="5" bestFit="1" customWidth="1"/>
    <col min="3850" max="4095" width="9.140625" style="5"/>
    <col min="4096" max="4096" width="3.5703125" style="5" customWidth="1"/>
    <col min="4097" max="4097" width="9.5703125" style="5" bestFit="1" customWidth="1"/>
    <col min="4098" max="4098" width="57.140625" style="5" customWidth="1"/>
    <col min="4099" max="4099" width="16" style="5" customWidth="1"/>
    <col min="4100" max="4104" width="9.140625" style="5"/>
    <col min="4105" max="4105" width="13.5703125" style="5" bestFit="1" customWidth="1"/>
    <col min="4106" max="4351" width="9.140625" style="5"/>
    <col min="4352" max="4352" width="3.5703125" style="5" customWidth="1"/>
    <col min="4353" max="4353" width="9.5703125" style="5" bestFit="1" customWidth="1"/>
    <col min="4354" max="4354" width="57.140625" style="5" customWidth="1"/>
    <col min="4355" max="4355" width="16" style="5" customWidth="1"/>
    <col min="4356" max="4360" width="9.140625" style="5"/>
    <col min="4361" max="4361" width="13.5703125" style="5" bestFit="1" customWidth="1"/>
    <col min="4362" max="4607" width="9.140625" style="5"/>
    <col min="4608" max="4608" width="3.5703125" style="5" customWidth="1"/>
    <col min="4609" max="4609" width="9.5703125" style="5" bestFit="1" customWidth="1"/>
    <col min="4610" max="4610" width="57.140625" style="5" customWidth="1"/>
    <col min="4611" max="4611" width="16" style="5" customWidth="1"/>
    <col min="4612" max="4616" width="9.140625" style="5"/>
    <col min="4617" max="4617" width="13.5703125" style="5" bestFit="1" customWidth="1"/>
    <col min="4618" max="4863" width="9.140625" style="5"/>
    <col min="4864" max="4864" width="3.5703125" style="5" customWidth="1"/>
    <col min="4865" max="4865" width="9.5703125" style="5" bestFit="1" customWidth="1"/>
    <col min="4866" max="4866" width="57.140625" style="5" customWidth="1"/>
    <col min="4867" max="4867" width="16" style="5" customWidth="1"/>
    <col min="4868" max="4872" width="9.140625" style="5"/>
    <col min="4873" max="4873" width="13.5703125" style="5" bestFit="1" customWidth="1"/>
    <col min="4874" max="5119" width="9.140625" style="5"/>
    <col min="5120" max="5120" width="3.5703125" style="5" customWidth="1"/>
    <col min="5121" max="5121" width="9.5703125" style="5" bestFit="1" customWidth="1"/>
    <col min="5122" max="5122" width="57.140625" style="5" customWidth="1"/>
    <col min="5123" max="5123" width="16" style="5" customWidth="1"/>
    <col min="5124" max="5128" width="9.140625" style="5"/>
    <col min="5129" max="5129" width="13.5703125" style="5" bestFit="1" customWidth="1"/>
    <col min="5130" max="5375" width="9.140625" style="5"/>
    <col min="5376" max="5376" width="3.5703125" style="5" customWidth="1"/>
    <col min="5377" max="5377" width="9.5703125" style="5" bestFit="1" customWidth="1"/>
    <col min="5378" max="5378" width="57.140625" style="5" customWidth="1"/>
    <col min="5379" max="5379" width="16" style="5" customWidth="1"/>
    <col min="5380" max="5384" width="9.140625" style="5"/>
    <col min="5385" max="5385" width="13.5703125" style="5" bestFit="1" customWidth="1"/>
    <col min="5386" max="5631" width="9.140625" style="5"/>
    <col min="5632" max="5632" width="3.5703125" style="5" customWidth="1"/>
    <col min="5633" max="5633" width="9.5703125" style="5" bestFit="1" customWidth="1"/>
    <col min="5634" max="5634" width="57.140625" style="5" customWidth="1"/>
    <col min="5635" max="5635" width="16" style="5" customWidth="1"/>
    <col min="5636" max="5640" width="9.140625" style="5"/>
    <col min="5641" max="5641" width="13.5703125" style="5" bestFit="1" customWidth="1"/>
    <col min="5642" max="5887" width="9.140625" style="5"/>
    <col min="5888" max="5888" width="3.5703125" style="5" customWidth="1"/>
    <col min="5889" max="5889" width="9.5703125" style="5" bestFit="1" customWidth="1"/>
    <col min="5890" max="5890" width="57.140625" style="5" customWidth="1"/>
    <col min="5891" max="5891" width="16" style="5" customWidth="1"/>
    <col min="5892" max="5896" width="9.140625" style="5"/>
    <col min="5897" max="5897" width="13.5703125" style="5" bestFit="1" customWidth="1"/>
    <col min="5898" max="6143" width="9.140625" style="5"/>
    <col min="6144" max="6144" width="3.5703125" style="5" customWidth="1"/>
    <col min="6145" max="6145" width="9.5703125" style="5" bestFit="1" customWidth="1"/>
    <col min="6146" max="6146" width="57.140625" style="5" customWidth="1"/>
    <col min="6147" max="6147" width="16" style="5" customWidth="1"/>
    <col min="6148" max="6152" width="9.140625" style="5"/>
    <col min="6153" max="6153" width="13.5703125" style="5" bestFit="1" customWidth="1"/>
    <col min="6154" max="6399" width="9.140625" style="5"/>
    <col min="6400" max="6400" width="3.5703125" style="5" customWidth="1"/>
    <col min="6401" max="6401" width="9.5703125" style="5" bestFit="1" customWidth="1"/>
    <col min="6402" max="6402" width="57.140625" style="5" customWidth="1"/>
    <col min="6403" max="6403" width="16" style="5" customWidth="1"/>
    <col min="6404" max="6408" width="9.140625" style="5"/>
    <col min="6409" max="6409" width="13.5703125" style="5" bestFit="1" customWidth="1"/>
    <col min="6410" max="6655" width="9.140625" style="5"/>
    <col min="6656" max="6656" width="3.5703125" style="5" customWidth="1"/>
    <col min="6657" max="6657" width="9.5703125" style="5" bestFit="1" customWidth="1"/>
    <col min="6658" max="6658" width="57.140625" style="5" customWidth="1"/>
    <col min="6659" max="6659" width="16" style="5" customWidth="1"/>
    <col min="6660" max="6664" width="9.140625" style="5"/>
    <col min="6665" max="6665" width="13.5703125" style="5" bestFit="1" customWidth="1"/>
    <col min="6666" max="6911" width="9.140625" style="5"/>
    <col min="6912" max="6912" width="3.5703125" style="5" customWidth="1"/>
    <col min="6913" max="6913" width="9.5703125" style="5" bestFit="1" customWidth="1"/>
    <col min="6914" max="6914" width="57.140625" style="5" customWidth="1"/>
    <col min="6915" max="6915" width="16" style="5" customWidth="1"/>
    <col min="6916" max="6920" width="9.140625" style="5"/>
    <col min="6921" max="6921" width="13.5703125" style="5" bestFit="1" customWidth="1"/>
    <col min="6922" max="7167" width="9.140625" style="5"/>
    <col min="7168" max="7168" width="3.5703125" style="5" customWidth="1"/>
    <col min="7169" max="7169" width="9.5703125" style="5" bestFit="1" customWidth="1"/>
    <col min="7170" max="7170" width="57.140625" style="5" customWidth="1"/>
    <col min="7171" max="7171" width="16" style="5" customWidth="1"/>
    <col min="7172" max="7176" width="9.140625" style="5"/>
    <col min="7177" max="7177" width="13.5703125" style="5" bestFit="1" customWidth="1"/>
    <col min="7178" max="7423" width="9.140625" style="5"/>
    <col min="7424" max="7424" width="3.5703125" style="5" customWidth="1"/>
    <col min="7425" max="7425" width="9.5703125" style="5" bestFit="1" customWidth="1"/>
    <col min="7426" max="7426" width="57.140625" style="5" customWidth="1"/>
    <col min="7427" max="7427" width="16" style="5" customWidth="1"/>
    <col min="7428" max="7432" width="9.140625" style="5"/>
    <col min="7433" max="7433" width="13.5703125" style="5" bestFit="1" customWidth="1"/>
    <col min="7434" max="7679" width="9.140625" style="5"/>
    <col min="7680" max="7680" width="3.5703125" style="5" customWidth="1"/>
    <col min="7681" max="7681" width="9.5703125" style="5" bestFit="1" customWidth="1"/>
    <col min="7682" max="7682" width="57.140625" style="5" customWidth="1"/>
    <col min="7683" max="7683" width="16" style="5" customWidth="1"/>
    <col min="7684" max="7688" width="9.140625" style="5"/>
    <col min="7689" max="7689" width="13.5703125" style="5" bestFit="1" customWidth="1"/>
    <col min="7690" max="7935" width="9.140625" style="5"/>
    <col min="7936" max="7936" width="3.5703125" style="5" customWidth="1"/>
    <col min="7937" max="7937" width="9.5703125" style="5" bestFit="1" customWidth="1"/>
    <col min="7938" max="7938" width="57.140625" style="5" customWidth="1"/>
    <col min="7939" max="7939" width="16" style="5" customWidth="1"/>
    <col min="7940" max="7944" width="9.140625" style="5"/>
    <col min="7945" max="7945" width="13.5703125" style="5" bestFit="1" customWidth="1"/>
    <col min="7946" max="8191" width="9.140625" style="5"/>
    <col min="8192" max="8192" width="3.5703125" style="5" customWidth="1"/>
    <col min="8193" max="8193" width="9.5703125" style="5" bestFit="1" customWidth="1"/>
    <col min="8194" max="8194" width="57.140625" style="5" customWidth="1"/>
    <col min="8195" max="8195" width="16" style="5" customWidth="1"/>
    <col min="8196" max="8200" width="9.140625" style="5"/>
    <col min="8201" max="8201" width="13.5703125" style="5" bestFit="1" customWidth="1"/>
    <col min="8202" max="8447" width="9.140625" style="5"/>
    <col min="8448" max="8448" width="3.5703125" style="5" customWidth="1"/>
    <col min="8449" max="8449" width="9.5703125" style="5" bestFit="1" customWidth="1"/>
    <col min="8450" max="8450" width="57.140625" style="5" customWidth="1"/>
    <col min="8451" max="8451" width="16" style="5" customWidth="1"/>
    <col min="8452" max="8456" width="9.140625" style="5"/>
    <col min="8457" max="8457" width="13.5703125" style="5" bestFit="1" customWidth="1"/>
    <col min="8458" max="8703" width="9.140625" style="5"/>
    <col min="8704" max="8704" width="3.5703125" style="5" customWidth="1"/>
    <col min="8705" max="8705" width="9.5703125" style="5" bestFit="1" customWidth="1"/>
    <col min="8706" max="8706" width="57.140625" style="5" customWidth="1"/>
    <col min="8707" max="8707" width="16" style="5" customWidth="1"/>
    <col min="8708" max="8712" width="9.140625" style="5"/>
    <col min="8713" max="8713" width="13.5703125" style="5" bestFit="1" customWidth="1"/>
    <col min="8714" max="8959" width="9.140625" style="5"/>
    <col min="8960" max="8960" width="3.5703125" style="5" customWidth="1"/>
    <col min="8961" max="8961" width="9.5703125" style="5" bestFit="1" customWidth="1"/>
    <col min="8962" max="8962" width="57.140625" style="5" customWidth="1"/>
    <col min="8963" max="8963" width="16" style="5" customWidth="1"/>
    <col min="8964" max="8968" width="9.140625" style="5"/>
    <col min="8969" max="8969" width="13.5703125" style="5" bestFit="1" customWidth="1"/>
    <col min="8970" max="9215" width="9.140625" style="5"/>
    <col min="9216" max="9216" width="3.5703125" style="5" customWidth="1"/>
    <col min="9217" max="9217" width="9.5703125" style="5" bestFit="1" customWidth="1"/>
    <col min="9218" max="9218" width="57.140625" style="5" customWidth="1"/>
    <col min="9219" max="9219" width="16" style="5" customWidth="1"/>
    <col min="9220" max="9224" width="9.140625" style="5"/>
    <col min="9225" max="9225" width="13.5703125" style="5" bestFit="1" customWidth="1"/>
    <col min="9226" max="9471" width="9.140625" style="5"/>
    <col min="9472" max="9472" width="3.5703125" style="5" customWidth="1"/>
    <col min="9473" max="9473" width="9.5703125" style="5" bestFit="1" customWidth="1"/>
    <col min="9474" max="9474" width="57.140625" style="5" customWidth="1"/>
    <col min="9475" max="9475" width="16" style="5" customWidth="1"/>
    <col min="9476" max="9480" width="9.140625" style="5"/>
    <col min="9481" max="9481" width="13.5703125" style="5" bestFit="1" customWidth="1"/>
    <col min="9482" max="9727" width="9.140625" style="5"/>
    <col min="9728" max="9728" width="3.5703125" style="5" customWidth="1"/>
    <col min="9729" max="9729" width="9.5703125" style="5" bestFit="1" customWidth="1"/>
    <col min="9730" max="9730" width="57.140625" style="5" customWidth="1"/>
    <col min="9731" max="9731" width="16" style="5" customWidth="1"/>
    <col min="9732" max="9736" width="9.140625" style="5"/>
    <col min="9737" max="9737" width="13.5703125" style="5" bestFit="1" customWidth="1"/>
    <col min="9738" max="9983" width="9.140625" style="5"/>
    <col min="9984" max="9984" width="3.5703125" style="5" customWidth="1"/>
    <col min="9985" max="9985" width="9.5703125" style="5" bestFit="1" customWidth="1"/>
    <col min="9986" max="9986" width="57.140625" style="5" customWidth="1"/>
    <col min="9987" max="9987" width="16" style="5" customWidth="1"/>
    <col min="9988" max="9992" width="9.140625" style="5"/>
    <col min="9993" max="9993" width="13.5703125" style="5" bestFit="1" customWidth="1"/>
    <col min="9994" max="10239" width="9.140625" style="5"/>
    <col min="10240" max="10240" width="3.5703125" style="5" customWidth="1"/>
    <col min="10241" max="10241" width="9.5703125" style="5" bestFit="1" customWidth="1"/>
    <col min="10242" max="10242" width="57.140625" style="5" customWidth="1"/>
    <col min="10243" max="10243" width="16" style="5" customWidth="1"/>
    <col min="10244" max="10248" width="9.140625" style="5"/>
    <col min="10249" max="10249" width="13.5703125" style="5" bestFit="1" customWidth="1"/>
    <col min="10250" max="10495" width="9.140625" style="5"/>
    <col min="10496" max="10496" width="3.5703125" style="5" customWidth="1"/>
    <col min="10497" max="10497" width="9.5703125" style="5" bestFit="1" customWidth="1"/>
    <col min="10498" max="10498" width="57.140625" style="5" customWidth="1"/>
    <col min="10499" max="10499" width="16" style="5" customWidth="1"/>
    <col min="10500" max="10504" width="9.140625" style="5"/>
    <col min="10505" max="10505" width="13.5703125" style="5" bestFit="1" customWidth="1"/>
    <col min="10506" max="10751" width="9.140625" style="5"/>
    <col min="10752" max="10752" width="3.5703125" style="5" customWidth="1"/>
    <col min="10753" max="10753" width="9.5703125" style="5" bestFit="1" customWidth="1"/>
    <col min="10754" max="10754" width="57.140625" style="5" customWidth="1"/>
    <col min="10755" max="10755" width="16" style="5" customWidth="1"/>
    <col min="10756" max="10760" width="9.140625" style="5"/>
    <col min="10761" max="10761" width="13.5703125" style="5" bestFit="1" customWidth="1"/>
    <col min="10762" max="11007" width="9.140625" style="5"/>
    <col min="11008" max="11008" width="3.5703125" style="5" customWidth="1"/>
    <col min="11009" max="11009" width="9.5703125" style="5" bestFit="1" customWidth="1"/>
    <col min="11010" max="11010" width="57.140625" style="5" customWidth="1"/>
    <col min="11011" max="11011" width="16" style="5" customWidth="1"/>
    <col min="11012" max="11016" width="9.140625" style="5"/>
    <col min="11017" max="11017" width="13.5703125" style="5" bestFit="1" customWidth="1"/>
    <col min="11018" max="11263" width="9.140625" style="5"/>
    <col min="11264" max="11264" width="3.5703125" style="5" customWidth="1"/>
    <col min="11265" max="11265" width="9.5703125" style="5" bestFit="1" customWidth="1"/>
    <col min="11266" max="11266" width="57.140625" style="5" customWidth="1"/>
    <col min="11267" max="11267" width="16" style="5" customWidth="1"/>
    <col min="11268" max="11272" width="9.140625" style="5"/>
    <col min="11273" max="11273" width="13.5703125" style="5" bestFit="1" customWidth="1"/>
    <col min="11274" max="11519" width="9.140625" style="5"/>
    <col min="11520" max="11520" width="3.5703125" style="5" customWidth="1"/>
    <col min="11521" max="11521" width="9.5703125" style="5" bestFit="1" customWidth="1"/>
    <col min="11522" max="11522" width="57.140625" style="5" customWidth="1"/>
    <col min="11523" max="11523" width="16" style="5" customWidth="1"/>
    <col min="11524" max="11528" width="9.140625" style="5"/>
    <col min="11529" max="11529" width="13.5703125" style="5" bestFit="1" customWidth="1"/>
    <col min="11530" max="11775" width="9.140625" style="5"/>
    <col min="11776" max="11776" width="3.5703125" style="5" customWidth="1"/>
    <col min="11777" max="11777" width="9.5703125" style="5" bestFit="1" customWidth="1"/>
    <col min="11778" max="11778" width="57.140625" style="5" customWidth="1"/>
    <col min="11779" max="11779" width="16" style="5" customWidth="1"/>
    <col min="11780" max="11784" width="9.140625" style="5"/>
    <col min="11785" max="11785" width="13.5703125" style="5" bestFit="1" customWidth="1"/>
    <col min="11786" max="12031" width="9.140625" style="5"/>
    <col min="12032" max="12032" width="3.5703125" style="5" customWidth="1"/>
    <col min="12033" max="12033" width="9.5703125" style="5" bestFit="1" customWidth="1"/>
    <col min="12034" max="12034" width="57.140625" style="5" customWidth="1"/>
    <col min="12035" max="12035" width="16" style="5" customWidth="1"/>
    <col min="12036" max="12040" width="9.140625" style="5"/>
    <col min="12041" max="12041" width="13.5703125" style="5" bestFit="1" customWidth="1"/>
    <col min="12042" max="12287" width="9.140625" style="5"/>
    <col min="12288" max="12288" width="3.5703125" style="5" customWidth="1"/>
    <col min="12289" max="12289" width="9.5703125" style="5" bestFit="1" customWidth="1"/>
    <col min="12290" max="12290" width="57.140625" style="5" customWidth="1"/>
    <col min="12291" max="12291" width="16" style="5" customWidth="1"/>
    <col min="12292" max="12296" width="9.140625" style="5"/>
    <col min="12297" max="12297" width="13.5703125" style="5" bestFit="1" customWidth="1"/>
    <col min="12298" max="12543" width="9.140625" style="5"/>
    <col min="12544" max="12544" width="3.5703125" style="5" customWidth="1"/>
    <col min="12545" max="12545" width="9.5703125" style="5" bestFit="1" customWidth="1"/>
    <col min="12546" max="12546" width="57.140625" style="5" customWidth="1"/>
    <col min="12547" max="12547" width="16" style="5" customWidth="1"/>
    <col min="12548" max="12552" width="9.140625" style="5"/>
    <col min="12553" max="12553" width="13.5703125" style="5" bestFit="1" customWidth="1"/>
    <col min="12554" max="12799" width="9.140625" style="5"/>
    <col min="12800" max="12800" width="3.5703125" style="5" customWidth="1"/>
    <col min="12801" max="12801" width="9.5703125" style="5" bestFit="1" customWidth="1"/>
    <col min="12802" max="12802" width="57.140625" style="5" customWidth="1"/>
    <col min="12803" max="12803" width="16" style="5" customWidth="1"/>
    <col min="12804" max="12808" width="9.140625" style="5"/>
    <col min="12809" max="12809" width="13.5703125" style="5" bestFit="1" customWidth="1"/>
    <col min="12810" max="13055" width="9.140625" style="5"/>
    <col min="13056" max="13056" width="3.5703125" style="5" customWidth="1"/>
    <col min="13057" max="13057" width="9.5703125" style="5" bestFit="1" customWidth="1"/>
    <col min="13058" max="13058" width="57.140625" style="5" customWidth="1"/>
    <col min="13059" max="13059" width="16" style="5" customWidth="1"/>
    <col min="13060" max="13064" width="9.140625" style="5"/>
    <col min="13065" max="13065" width="13.5703125" style="5" bestFit="1" customWidth="1"/>
    <col min="13066" max="13311" width="9.140625" style="5"/>
    <col min="13312" max="13312" width="3.5703125" style="5" customWidth="1"/>
    <col min="13313" max="13313" width="9.5703125" style="5" bestFit="1" customWidth="1"/>
    <col min="13314" max="13314" width="57.140625" style="5" customWidth="1"/>
    <col min="13315" max="13315" width="16" style="5" customWidth="1"/>
    <col min="13316" max="13320" width="9.140625" style="5"/>
    <col min="13321" max="13321" width="13.5703125" style="5" bestFit="1" customWidth="1"/>
    <col min="13322" max="13567" width="9.140625" style="5"/>
    <col min="13568" max="13568" width="3.5703125" style="5" customWidth="1"/>
    <col min="13569" max="13569" width="9.5703125" style="5" bestFit="1" customWidth="1"/>
    <col min="13570" max="13570" width="57.140625" style="5" customWidth="1"/>
    <col min="13571" max="13571" width="16" style="5" customWidth="1"/>
    <col min="13572" max="13576" width="9.140625" style="5"/>
    <col min="13577" max="13577" width="13.5703125" style="5" bestFit="1" customWidth="1"/>
    <col min="13578" max="13823" width="9.140625" style="5"/>
    <col min="13824" max="13824" width="3.5703125" style="5" customWidth="1"/>
    <col min="13825" max="13825" width="9.5703125" style="5" bestFit="1" customWidth="1"/>
    <col min="13826" max="13826" width="57.140625" style="5" customWidth="1"/>
    <col min="13827" max="13827" width="16" style="5" customWidth="1"/>
    <col min="13828" max="13832" width="9.140625" style="5"/>
    <col min="13833" max="13833" width="13.5703125" style="5" bestFit="1" customWidth="1"/>
    <col min="13834" max="14079" width="9.140625" style="5"/>
    <col min="14080" max="14080" width="3.5703125" style="5" customWidth="1"/>
    <col min="14081" max="14081" width="9.5703125" style="5" bestFit="1" customWidth="1"/>
    <col min="14082" max="14082" width="57.140625" style="5" customWidth="1"/>
    <col min="14083" max="14083" width="16" style="5" customWidth="1"/>
    <col min="14084" max="14088" width="9.140625" style="5"/>
    <col min="14089" max="14089" width="13.5703125" style="5" bestFit="1" customWidth="1"/>
    <col min="14090" max="14335" width="9.140625" style="5"/>
    <col min="14336" max="14336" width="3.5703125" style="5" customWidth="1"/>
    <col min="14337" max="14337" width="9.5703125" style="5" bestFit="1" customWidth="1"/>
    <col min="14338" max="14338" width="57.140625" style="5" customWidth="1"/>
    <col min="14339" max="14339" width="16" style="5" customWidth="1"/>
    <col min="14340" max="14344" width="9.140625" style="5"/>
    <col min="14345" max="14345" width="13.5703125" style="5" bestFit="1" customWidth="1"/>
    <col min="14346" max="14591" width="9.140625" style="5"/>
    <col min="14592" max="14592" width="3.5703125" style="5" customWidth="1"/>
    <col min="14593" max="14593" width="9.5703125" style="5" bestFit="1" customWidth="1"/>
    <col min="14594" max="14594" width="57.140625" style="5" customWidth="1"/>
    <col min="14595" max="14595" width="16" style="5" customWidth="1"/>
    <col min="14596" max="14600" width="9.140625" style="5"/>
    <col min="14601" max="14601" width="13.5703125" style="5" bestFit="1" customWidth="1"/>
    <col min="14602" max="14847" width="9.140625" style="5"/>
    <col min="14848" max="14848" width="3.5703125" style="5" customWidth="1"/>
    <col min="14849" max="14849" width="9.5703125" style="5" bestFit="1" customWidth="1"/>
    <col min="14850" max="14850" width="57.140625" style="5" customWidth="1"/>
    <col min="14851" max="14851" width="16" style="5" customWidth="1"/>
    <col min="14852" max="14856" width="9.140625" style="5"/>
    <col min="14857" max="14857" width="13.5703125" style="5" bestFit="1" customWidth="1"/>
    <col min="14858" max="15103" width="9.140625" style="5"/>
    <col min="15104" max="15104" width="3.5703125" style="5" customWidth="1"/>
    <col min="15105" max="15105" width="9.5703125" style="5" bestFit="1" customWidth="1"/>
    <col min="15106" max="15106" width="57.140625" style="5" customWidth="1"/>
    <col min="15107" max="15107" width="16" style="5" customWidth="1"/>
    <col min="15108" max="15112" width="9.140625" style="5"/>
    <col min="15113" max="15113" width="13.5703125" style="5" bestFit="1" customWidth="1"/>
    <col min="15114" max="15359" width="9.140625" style="5"/>
    <col min="15360" max="15360" width="3.5703125" style="5" customWidth="1"/>
    <col min="15361" max="15361" width="9.5703125" style="5" bestFit="1" customWidth="1"/>
    <col min="15362" max="15362" width="57.140625" style="5" customWidth="1"/>
    <col min="15363" max="15363" width="16" style="5" customWidth="1"/>
    <col min="15364" max="15368" width="9.140625" style="5"/>
    <col min="15369" max="15369" width="13.5703125" style="5" bestFit="1" customWidth="1"/>
    <col min="15370" max="15615" width="9.140625" style="5"/>
    <col min="15616" max="15616" width="3.5703125" style="5" customWidth="1"/>
    <col min="15617" max="15617" width="9.5703125" style="5" bestFit="1" customWidth="1"/>
    <col min="15618" max="15618" width="57.140625" style="5" customWidth="1"/>
    <col min="15619" max="15619" width="16" style="5" customWidth="1"/>
    <col min="15620" max="15624" width="9.140625" style="5"/>
    <col min="15625" max="15625" width="13.5703125" style="5" bestFit="1" customWidth="1"/>
    <col min="15626" max="15871" width="9.140625" style="5"/>
    <col min="15872" max="15872" width="3.5703125" style="5" customWidth="1"/>
    <col min="15873" max="15873" width="9.5703125" style="5" bestFit="1" customWidth="1"/>
    <col min="15874" max="15874" width="57.140625" style="5" customWidth="1"/>
    <col min="15875" max="15875" width="16" style="5" customWidth="1"/>
    <col min="15876" max="15880" width="9.140625" style="5"/>
    <col min="15881" max="15881" width="13.5703125" style="5" bestFit="1" customWidth="1"/>
    <col min="15882" max="16127" width="9.140625" style="5"/>
    <col min="16128" max="16128" width="3.5703125" style="5" customWidth="1"/>
    <col min="16129" max="16129" width="9.5703125" style="5" bestFit="1" customWidth="1"/>
    <col min="16130" max="16130" width="57.140625" style="5" customWidth="1"/>
    <col min="16131" max="16131" width="16" style="5" customWidth="1"/>
    <col min="16132" max="16136" width="9.140625" style="5"/>
    <col min="16137" max="16137" width="13.5703125" style="5" bestFit="1" customWidth="1"/>
    <col min="16138" max="16384" width="9.140625" style="5"/>
  </cols>
  <sheetData>
    <row r="1" spans="1:56">
      <c r="A1" s="2"/>
      <c r="B1" s="3"/>
      <c r="E1" s="3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</row>
    <row r="2" spans="1:56">
      <c r="A2" s="7"/>
      <c r="B2" s="8"/>
      <c r="E2" s="8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</row>
    <row r="3" spans="1:56">
      <c r="A3" s="9"/>
      <c r="B3" s="85" t="s">
        <v>0</v>
      </c>
      <c r="C3" s="86"/>
      <c r="E3" s="85" t="s">
        <v>0</v>
      </c>
      <c r="F3" s="86"/>
      <c r="H3" s="85" t="s">
        <v>1</v>
      </c>
      <c r="I3" s="87"/>
      <c r="J3" s="8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43" t="s">
        <v>2</v>
      </c>
      <c r="BD3" s="43">
        <v>1001</v>
      </c>
    </row>
    <row r="4" spans="1:56">
      <c r="A4" s="10"/>
      <c r="B4" s="85" t="s">
        <v>524</v>
      </c>
      <c r="C4" s="86"/>
      <c r="E4" s="85" t="str">
        <f>+B4</f>
        <v>Gelir Tablosu - Mart 2026</v>
      </c>
      <c r="F4" s="86"/>
      <c r="H4" s="11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43" t="s">
        <v>3</v>
      </c>
      <c r="BD4" s="43">
        <v>1003</v>
      </c>
    </row>
    <row r="5" spans="1:56" ht="13.5" thickBot="1">
      <c r="A5" s="12"/>
      <c r="B5" s="13"/>
      <c r="C5" s="14"/>
      <c r="E5" s="13"/>
      <c r="F5" s="14"/>
      <c r="H5" s="15"/>
      <c r="I5" s="15"/>
      <c r="J5" s="15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43" t="s">
        <v>4</v>
      </c>
      <c r="BD5" s="43">
        <v>1004</v>
      </c>
    </row>
    <row r="6" spans="1:56">
      <c r="A6" s="16"/>
      <c r="B6" s="17" t="s">
        <v>5</v>
      </c>
      <c r="C6" s="18">
        <f ca="1">C7+C11+C15+C19+C22+C25+C26+C27</f>
        <v>263566220086.28894</v>
      </c>
      <c r="E6" s="17" t="s">
        <v>5</v>
      </c>
      <c r="F6" s="18">
        <f ca="1">F7+F11+F15+F19+F22+F25+F26+F27</f>
        <v>263566220086.28894</v>
      </c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43" t="s">
        <v>6</v>
      </c>
      <c r="BD6" s="43">
        <v>1005</v>
      </c>
    </row>
    <row r="7" spans="1:56">
      <c r="A7" s="16"/>
      <c r="B7" s="19" t="s">
        <v>7</v>
      </c>
      <c r="C7" s="20">
        <f ca="1">C8+C9+C10</f>
        <v>251219677835.40851</v>
      </c>
      <c r="E7" s="19" t="s">
        <v>7</v>
      </c>
      <c r="F7" s="20">
        <f ca="1">F8+F9+F10</f>
        <v>251219677835.40851</v>
      </c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43" t="s">
        <v>8</v>
      </c>
      <c r="BD7" s="43">
        <v>1006</v>
      </c>
    </row>
    <row r="8" spans="1:56">
      <c r="A8" s="21">
        <v>60001</v>
      </c>
      <c r="B8" s="22" t="s">
        <v>9</v>
      </c>
      <c r="C8" s="23">
        <f ca="1">INDIRECT("'HAYATDISI'!"&amp;ADDRESS(IFERROR(MATCH(VLOOKUP($B$3,$BC$3:$BE$150,2,0),HAYATDISI!$B:$B,0),MATCH(9003,HAYATDISI!$B:$B,0)+1),MATCH($A8,HAYATDISI!$5:$5,0)))</f>
        <v>360151560738.83795</v>
      </c>
      <c r="E8" s="22" t="s">
        <v>9</v>
      </c>
      <c r="F8" s="23">
        <f ca="1">INDIRECT("'HAYATDISI'!"&amp;ADDRESS(IFERROR(MATCH(VLOOKUP($E$3,$BC$3:$BE$150,2,0),HAYATDISI!$B:$B,0),MATCH(9003,HAYATDISI!$B:$B,0)+1),MATCH($A8,HAYATDISI!$5:$5,0)))</f>
        <v>360151560738.83795</v>
      </c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43" t="s">
        <v>10</v>
      </c>
      <c r="BD8" s="43">
        <v>1007</v>
      </c>
    </row>
    <row r="9" spans="1:56">
      <c r="A9" s="21">
        <v>60002</v>
      </c>
      <c r="B9" s="22" t="s">
        <v>11</v>
      </c>
      <c r="C9" s="23">
        <f ca="1">INDIRECT("'HAYATDISI'!"&amp;ADDRESS(IFERROR(MATCH(VLOOKUP($B$3,$BC$3:$BE$150,2,0),HAYATDISI!$B:$B,0),MATCH(9003,HAYATDISI!$B:$B,0)+1),MATCH($A9,HAYATDISI!$5:$5,0)))</f>
        <v>-102366153994.79945</v>
      </c>
      <c r="E9" s="22" t="s">
        <v>11</v>
      </c>
      <c r="F9" s="23">
        <f ca="1">INDIRECT("'HAYATDISI'!"&amp;ADDRESS(IFERROR(MATCH(VLOOKUP($E$3,$BC$3:$BE$150,2,0),HAYATDISI!$B:$B,0),MATCH(9003,HAYATDISI!$B:$B,0)+1),MATCH($A9,HAYATDISI!$5:$5,0)))</f>
        <v>-102366153994.79945</v>
      </c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43" t="s">
        <v>12</v>
      </c>
      <c r="BD9" s="43">
        <v>1008</v>
      </c>
    </row>
    <row r="10" spans="1:56">
      <c r="A10" s="21">
        <v>60003</v>
      </c>
      <c r="B10" s="22" t="s">
        <v>13</v>
      </c>
      <c r="C10" s="23">
        <f ca="1">INDIRECT("'HAYATDISI'!"&amp;ADDRESS(IFERROR(MATCH(VLOOKUP($B$3,$BC$3:$BE$150,2,0),HAYATDISI!$B:$B,0),MATCH(9003,HAYATDISI!$B:$B,0)+1),MATCH($A10,HAYATDISI!$5:$5,0)))</f>
        <v>-6565728908.630002</v>
      </c>
      <c r="E10" s="22" t="s">
        <v>13</v>
      </c>
      <c r="F10" s="23">
        <f ca="1">INDIRECT("'HAYATDISI'!"&amp;ADDRESS(IFERROR(MATCH(VLOOKUP($E$3,$BC$3:$BE$150,2,0),HAYATDISI!$B:$B,0),MATCH(9003,HAYATDISI!$B:$B,0)+1),MATCH($A10,HAYATDISI!$5:$5,0)))</f>
        <v>-6565728908.630002</v>
      </c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43" t="s">
        <v>14</v>
      </c>
      <c r="BD10" s="43">
        <v>1009</v>
      </c>
    </row>
    <row r="11" spans="1:56">
      <c r="A11" s="16"/>
      <c r="B11" s="19" t="s">
        <v>15</v>
      </c>
      <c r="C11" s="20">
        <f ca="1">C12+C13+C14</f>
        <v>-495695129671.53406</v>
      </c>
      <c r="E11" s="19" t="s">
        <v>15</v>
      </c>
      <c r="F11" s="20">
        <f ca="1">F12+F13+F14</f>
        <v>-495695129671.53406</v>
      </c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43" t="s">
        <v>16</v>
      </c>
      <c r="BD11" s="43">
        <v>1010</v>
      </c>
    </row>
    <row r="12" spans="1:56">
      <c r="A12" s="21">
        <v>601011</v>
      </c>
      <c r="B12" s="22" t="s">
        <v>17</v>
      </c>
      <c r="C12" s="23">
        <f ca="1">INDIRECT("'HAYATDISI'!"&amp;ADDRESS(IFERROR(MATCH(VLOOKUP($B$3,$BC$3:$BE$150,2,0),HAYATDISI!$B:$B,0),MATCH(9003,HAYATDISI!$B:$B,0)+1),MATCH($A12,HAYATDISI!$5:$5,0)))</f>
        <v>-661692936703.69214</v>
      </c>
      <c r="E12" s="22" t="s">
        <v>17</v>
      </c>
      <c r="F12" s="23">
        <f ca="1">INDIRECT("'HAYATDISI'!"&amp;ADDRESS(IFERROR(MATCH(VLOOKUP($E$3,$BC$3:$BE$150,2,0),HAYATDISI!$B:$B,0),MATCH(9003,HAYATDISI!$B:$B,0)+1),MATCH($A12,HAYATDISI!$5:$5,0)))</f>
        <v>-661692936703.69214</v>
      </c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43" t="s">
        <v>18</v>
      </c>
      <c r="BD12" s="43">
        <v>1011</v>
      </c>
    </row>
    <row r="13" spans="1:56" ht="15.75" customHeight="1">
      <c r="A13" s="21">
        <v>601021</v>
      </c>
      <c r="B13" s="22" t="s">
        <v>19</v>
      </c>
      <c r="C13" s="23">
        <f ca="1">INDIRECT("'HAYATDISI'!"&amp;ADDRESS(IFERROR(MATCH(VLOOKUP($B$3,$BC$3:$BE$150,2,0),HAYATDISI!$B:$B,0),MATCH(9003,HAYATDISI!$B:$B,0)+1),MATCH($A13,HAYATDISI!$5:$5,0)))</f>
        <v>152201917401.6481</v>
      </c>
      <c r="E13" s="22" t="s">
        <v>19</v>
      </c>
      <c r="F13" s="23">
        <f ca="1">INDIRECT("'HAYATDISI'!"&amp;ADDRESS(IFERROR(MATCH(VLOOKUP($E$3,$BC$3:$BE$150,2,0),HAYATDISI!$B:$B,0),MATCH(9003,HAYATDISI!$B:$B,0)+1),MATCH($A13,HAYATDISI!$5:$5,0)))</f>
        <v>152201917401.6481</v>
      </c>
      <c r="L13" s="24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43" t="s">
        <v>20</v>
      </c>
      <c r="BD13" s="43">
        <v>1012</v>
      </c>
    </row>
    <row r="14" spans="1:56">
      <c r="A14" s="21">
        <v>601031</v>
      </c>
      <c r="B14" s="22" t="s">
        <v>21</v>
      </c>
      <c r="C14" s="23">
        <f ca="1">INDIRECT("'HAYATDISI'!"&amp;ADDRESS(IFERROR(MATCH(VLOOKUP($B$3,$BC$3:$BE$150,2,0),HAYATDISI!$B:$B,0),MATCH(9003,HAYATDISI!$B:$B,0)+1),MATCH($A14,HAYATDISI!$5:$5,0)))</f>
        <v>13795889630.510004</v>
      </c>
      <c r="E14" s="22" t="s">
        <v>21</v>
      </c>
      <c r="F14" s="23">
        <f ca="1">INDIRECT("'HAYATDISI'!"&amp;ADDRESS(IFERROR(MATCH(VLOOKUP($E$3,$BC$3:$BE$150,2,0),HAYATDISI!$B:$B,0),MATCH(9003,HAYATDISI!$B:$B,0)+1),MATCH($A14,HAYATDISI!$5:$5,0)))</f>
        <v>13795889630.510004</v>
      </c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43" t="s">
        <v>22</v>
      </c>
      <c r="BD14" s="43">
        <v>1013</v>
      </c>
    </row>
    <row r="15" spans="1:56">
      <c r="A15" s="16"/>
      <c r="B15" s="19" t="s">
        <v>23</v>
      </c>
      <c r="C15" s="20">
        <f ca="1">C16+C17+C18</f>
        <v>445558664166.72858</v>
      </c>
      <c r="E15" s="19" t="s">
        <v>23</v>
      </c>
      <c r="F15" s="20">
        <f ca="1">F16+F17+F18</f>
        <v>445558664166.72858</v>
      </c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43" t="s">
        <v>24</v>
      </c>
      <c r="BD15" s="43">
        <v>1016</v>
      </c>
    </row>
    <row r="16" spans="1:56">
      <c r="A16" s="21">
        <v>601012</v>
      </c>
      <c r="B16" s="22" t="s">
        <v>25</v>
      </c>
      <c r="C16" s="23">
        <f ca="1">INDIRECT("'HAYATDISI'!"&amp;ADDRESS(IFERROR(MATCH(VLOOKUP($B$3,$BC$3:$BE$150,2,0),HAYATDISI!$B:$B,0),MATCH(9003,HAYATDISI!$B:$B,0)+1),MATCH($A16,HAYATDISI!$5:$5,0)))</f>
        <v>577716486476.70288</v>
      </c>
      <c r="E16" s="22" t="s">
        <v>25</v>
      </c>
      <c r="F16" s="23">
        <f ca="1">INDIRECT("'HAYATDISI'!"&amp;ADDRESS(IFERROR(MATCH(VLOOKUP($E$3,$BC$3:$BE$150,2,0),HAYATDISI!$B:$B,0),MATCH(9003,HAYATDISI!$B:$B,0)+1),MATCH($A16,HAYATDISI!$5:$5,0)))</f>
        <v>577716486476.70288</v>
      </c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43" t="s">
        <v>26</v>
      </c>
      <c r="BD16" s="43">
        <v>1017</v>
      </c>
    </row>
    <row r="17" spans="1:56">
      <c r="A17" s="21">
        <v>601022</v>
      </c>
      <c r="B17" s="22" t="s">
        <v>27</v>
      </c>
      <c r="C17" s="23">
        <f ca="1">INDIRECT("'HAYATDISI'!"&amp;ADDRESS(IFERROR(MATCH(VLOOKUP($B$3,$BC$3:$BE$150,2,0),HAYATDISI!$B:$B,0),MATCH(9003,HAYATDISI!$B:$B,0)+1),MATCH($A17,HAYATDISI!$5:$5,0)))</f>
        <v>-119250864774.35432</v>
      </c>
      <c r="E17" s="22" t="s">
        <v>27</v>
      </c>
      <c r="F17" s="23">
        <f ca="1">INDIRECT("'HAYATDISI'!"&amp;ADDRESS(IFERROR(MATCH(VLOOKUP($E$3,$BC$3:$BE$150,2,0),HAYATDISI!$B:$B,0),MATCH(9003,HAYATDISI!$B:$B,0)+1),MATCH($A17,HAYATDISI!$5:$5,0)))</f>
        <v>-119250864774.35432</v>
      </c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43" t="s">
        <v>28</v>
      </c>
      <c r="BD17" s="43">
        <v>1018</v>
      </c>
    </row>
    <row r="18" spans="1:56">
      <c r="A18" s="21">
        <v>601032</v>
      </c>
      <c r="B18" s="22" t="s">
        <v>29</v>
      </c>
      <c r="C18" s="23">
        <f ca="1">INDIRECT("'HAYATDISI'!"&amp;ADDRESS(IFERROR(MATCH(VLOOKUP($B$3,$BC$3:$BE$150,2,0),HAYATDISI!$B:$B,0),MATCH(9003,HAYATDISI!$B:$B,0)+1),MATCH($A18,HAYATDISI!$5:$5,0)))</f>
        <v>-12906957535.620001</v>
      </c>
      <c r="E18" s="22" t="s">
        <v>29</v>
      </c>
      <c r="F18" s="23">
        <f ca="1">INDIRECT("'HAYATDISI'!"&amp;ADDRESS(IFERROR(MATCH(VLOOKUP($E$3,$BC$3:$BE$150,2,0),HAYATDISI!$B:$B,0),MATCH(9003,HAYATDISI!$B:$B,0)+1),MATCH($A18,HAYATDISI!$5:$5,0)))</f>
        <v>-12906957535.620001</v>
      </c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43" t="s">
        <v>30</v>
      </c>
      <c r="BD18" s="43">
        <v>1020</v>
      </c>
    </row>
    <row r="19" spans="1:56">
      <c r="A19" s="16"/>
      <c r="B19" s="19" t="s">
        <v>31</v>
      </c>
      <c r="C19" s="20">
        <f ca="1">C20+C21</f>
        <v>-16228888503.800003</v>
      </c>
      <c r="E19" s="19" t="s">
        <v>31</v>
      </c>
      <c r="F19" s="20">
        <f ca="1">F20+F21</f>
        <v>-16228888503.800003</v>
      </c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43" t="s">
        <v>32</v>
      </c>
      <c r="BD19" s="43">
        <v>1022</v>
      </c>
    </row>
    <row r="20" spans="1:56">
      <c r="A20" s="21">
        <v>602011</v>
      </c>
      <c r="B20" s="22" t="s">
        <v>33</v>
      </c>
      <c r="C20" s="23">
        <f ca="1">INDIRECT("'HAYATDISI'!"&amp;ADDRESS(IFERROR(MATCH(VLOOKUP($B$3,$BC$3:$BE$150,2,0),HAYATDISI!$B:$B,0),MATCH(9003,HAYATDISI!$B:$B,0)+1),MATCH($A20,HAYATDISI!$5:$5,0)))</f>
        <v>-19006860776.530003</v>
      </c>
      <c r="E20" s="22" t="s">
        <v>33</v>
      </c>
      <c r="F20" s="23">
        <f ca="1">INDIRECT("'HAYATDISI'!"&amp;ADDRESS(IFERROR(MATCH(VLOOKUP($E$3,$BC$3:$BE$150,2,0),HAYATDISI!$B:$B,0),MATCH(9003,HAYATDISI!$B:$B,0)+1),MATCH($A20,HAYATDISI!$5:$5,0)))</f>
        <v>-19006860776.530003</v>
      </c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43" t="s">
        <v>34</v>
      </c>
      <c r="BD20" s="43">
        <v>1025</v>
      </c>
    </row>
    <row r="21" spans="1:56">
      <c r="A21" s="21">
        <v>602021</v>
      </c>
      <c r="B21" s="22" t="s">
        <v>35</v>
      </c>
      <c r="C21" s="23">
        <f ca="1">INDIRECT("'HAYATDISI'!"&amp;ADDRESS(IFERROR(MATCH(VLOOKUP($B$3,$BC$3:$BE$150,2,0),HAYATDISI!$B:$B,0),MATCH(9003,HAYATDISI!$B:$B,0)+1),MATCH($A21,HAYATDISI!$5:$5,0)))</f>
        <v>2777972272.73</v>
      </c>
      <c r="E21" s="22" t="s">
        <v>35</v>
      </c>
      <c r="F21" s="23">
        <f ca="1">INDIRECT("'HAYATDISI'!"&amp;ADDRESS(IFERROR(MATCH(VLOOKUP($E$3,$BC$3:$BE$150,2,0),HAYATDISI!$B:$B,0),MATCH(9003,HAYATDISI!$B:$B,0)+1),MATCH($A21,HAYATDISI!$5:$5,0)))</f>
        <v>2777972272.73</v>
      </c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43" t="s">
        <v>36</v>
      </c>
      <c r="BD21" s="43">
        <v>1027</v>
      </c>
    </row>
    <row r="22" spans="1:56">
      <c r="A22" s="16"/>
      <c r="B22" s="19" t="s">
        <v>37</v>
      </c>
      <c r="C22" s="20">
        <f ca="1">C23+C24</f>
        <v>15340624652.889996</v>
      </c>
      <c r="E22" s="19" t="s">
        <v>37</v>
      </c>
      <c r="F22" s="20">
        <f ca="1">F23+F24</f>
        <v>15340624652.889996</v>
      </c>
      <c r="H22" s="25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43" t="s">
        <v>38</v>
      </c>
      <c r="BD22" s="43">
        <v>1028</v>
      </c>
    </row>
    <row r="23" spans="1:56">
      <c r="A23" s="21">
        <v>602012</v>
      </c>
      <c r="B23" s="22" t="s">
        <v>39</v>
      </c>
      <c r="C23" s="23">
        <f ca="1">INDIRECT("'HAYATDISI'!"&amp;ADDRESS(IFERROR(MATCH(VLOOKUP($B$3,$BC$3:$BE$150,2,0),HAYATDISI!$B:$B,0),MATCH(9003,HAYATDISI!$B:$B,0)+1),MATCH($A23,HAYATDISI!$5:$5,0)))</f>
        <v>18004616367.619995</v>
      </c>
      <c r="E23" s="22" t="s">
        <v>39</v>
      </c>
      <c r="F23" s="23">
        <f ca="1">INDIRECT("'HAYATDISI'!"&amp;ADDRESS(IFERROR(MATCH(VLOOKUP($E$3,$BC$3:$BE$150,2,0),HAYATDISI!$B:$B,0),MATCH(9003,HAYATDISI!$B:$B,0)+1),MATCH($A23,HAYATDISI!$5:$5,0)))</f>
        <v>18004616367.619995</v>
      </c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43" t="s">
        <v>40</v>
      </c>
      <c r="BD23" s="43">
        <v>1030</v>
      </c>
    </row>
    <row r="24" spans="1:56">
      <c r="A24" s="21">
        <v>602022</v>
      </c>
      <c r="B24" s="22" t="s">
        <v>41</v>
      </c>
      <c r="C24" s="23">
        <f ca="1">INDIRECT("'HAYATDISI'!"&amp;ADDRESS(IFERROR(MATCH(VLOOKUP($B$3,$BC$3:$BE$150,2,0),HAYATDISI!$B:$B,0),MATCH(9003,HAYATDISI!$B:$B,0)+1),MATCH($A24,HAYATDISI!$5:$5,0)))</f>
        <v>-2663991714.7299995</v>
      </c>
      <c r="E24" s="22" t="s">
        <v>41</v>
      </c>
      <c r="F24" s="23">
        <f ca="1">INDIRECT("'HAYATDISI'!"&amp;ADDRESS(IFERROR(MATCH(VLOOKUP($E$3,$BC$3:$BE$150,2,0),HAYATDISI!$B:$B,0),MATCH(9003,HAYATDISI!$B:$B,0)+1),MATCH($A24,HAYATDISI!$5:$5,0)))</f>
        <v>-2663991714.7299995</v>
      </c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43" t="s">
        <v>42</v>
      </c>
      <c r="BD24" s="43">
        <v>1031</v>
      </c>
    </row>
    <row r="25" spans="1:56">
      <c r="A25" s="16">
        <v>603</v>
      </c>
      <c r="B25" s="19" t="s">
        <v>43</v>
      </c>
      <c r="C25" s="20">
        <f ca="1">INDIRECT("'HAYATDISI'!"&amp;ADDRESS(IFERROR(MATCH(VLOOKUP($B$3,$BC$3:$BE$150,2,0),HAYATDISI!$B:$B,0),MATCH(9003,HAYATDISI!$B:$B,0)+1),MATCH($A25,HAYATDISI!$5:$5,0)))</f>
        <v>60848205118.205933</v>
      </c>
      <c r="E25" s="19" t="s">
        <v>43</v>
      </c>
      <c r="F25" s="20">
        <f ca="1">INDIRECT("'HAYATDISI'!"&amp;ADDRESS(IFERROR(MATCH(VLOOKUP($E$3,$BC$3:$BE$150,2,0),HAYATDISI!$B:$B,0),MATCH(9003,HAYATDISI!$B:$B,0)+1),MATCH($A25,HAYATDISI!$5:$5,0)))</f>
        <v>60848205118.205933</v>
      </c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43" t="s">
        <v>44</v>
      </c>
      <c r="BD25" s="43">
        <v>1032</v>
      </c>
    </row>
    <row r="26" spans="1:56">
      <c r="A26" s="16">
        <v>604</v>
      </c>
      <c r="B26" s="19" t="s">
        <v>45</v>
      </c>
      <c r="C26" s="20">
        <f ca="1">INDIRECT("'HAYATDISI'!"&amp;ADDRESS(IFERROR(MATCH(VLOOKUP($B$3,$BC$3:$BE$150,2,0),HAYATDISI!$B:$B,0),MATCH(9003,HAYATDISI!$B:$B,0)+1),MATCH($A26,HAYATDISI!$5:$5,0)))</f>
        <v>422193604.31000006</v>
      </c>
      <c r="E26" s="19" t="s">
        <v>45</v>
      </c>
      <c r="F26" s="20">
        <f ca="1">INDIRECT("'HAYATDISI'!"&amp;ADDRESS(IFERROR(MATCH(VLOOKUP($E$3,$BC$3:$BE$150,2,0),HAYATDISI!$B:$B,0),MATCH(9003,HAYATDISI!$B:$B,0)+1),MATCH($A26,HAYATDISI!$5:$5,0)))</f>
        <v>422193604.31000006</v>
      </c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43" t="s">
        <v>46</v>
      </c>
      <c r="BD26" s="43">
        <v>1034</v>
      </c>
    </row>
    <row r="27" spans="1:56">
      <c r="A27" s="16">
        <v>605</v>
      </c>
      <c r="B27" s="19" t="s">
        <v>47</v>
      </c>
      <c r="C27" s="20">
        <f ca="1">INDIRECT("'HAYATDISI'!"&amp;ADDRESS(IFERROR(MATCH(VLOOKUP($B$3,$BC$3:$BE$150,2,0),HAYATDISI!$B:$B,0),MATCH(9003,HAYATDISI!$B:$B,0)+1),MATCH($A27,HAYATDISI!$5:$5,0)))</f>
        <v>2100872884.0799999</v>
      </c>
      <c r="E27" s="19" t="s">
        <v>47</v>
      </c>
      <c r="F27" s="20">
        <f ca="1">INDIRECT("'HAYATDISI'!"&amp;ADDRESS(IFERROR(MATCH(VLOOKUP($E$3,$BC$3:$BE$150,2,0),HAYATDISI!$B:$B,0),MATCH(9003,HAYATDISI!$B:$B,0)+1),MATCH($A27,HAYATDISI!$5:$5,0)))</f>
        <v>2100872884.0799999</v>
      </c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43" t="s">
        <v>48</v>
      </c>
      <c r="BD27" s="43">
        <v>1035</v>
      </c>
    </row>
    <row r="28" spans="1:56">
      <c r="A28" s="16"/>
      <c r="B28" s="17" t="s">
        <v>49</v>
      </c>
      <c r="C28" s="18">
        <f ca="1">+C29+C32+C35+C38+C39+C43+C52+C55+C58</f>
        <v>-226335406655.01837</v>
      </c>
      <c r="E28" s="17" t="s">
        <v>49</v>
      </c>
      <c r="F28" s="18">
        <f ca="1">+F29+F32+F35+F38+F39+F43+F52+F55+F58</f>
        <v>-226335406655.01837</v>
      </c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43" t="s">
        <v>50</v>
      </c>
      <c r="BD28" s="43">
        <v>1036</v>
      </c>
    </row>
    <row r="29" spans="1:56">
      <c r="A29" s="16"/>
      <c r="B29" s="19" t="s">
        <v>51</v>
      </c>
      <c r="C29" s="20">
        <f ca="1">C30+C31</f>
        <v>-124331103398.58502</v>
      </c>
      <c r="E29" s="19" t="s">
        <v>51</v>
      </c>
      <c r="F29" s="20">
        <f ca="1">F30+F31</f>
        <v>-124331103398.58502</v>
      </c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43" t="s">
        <v>52</v>
      </c>
      <c r="BD29" s="43">
        <v>1037</v>
      </c>
    </row>
    <row r="30" spans="1:56">
      <c r="A30" s="21">
        <v>61001</v>
      </c>
      <c r="B30" s="22" t="s">
        <v>53</v>
      </c>
      <c r="C30" s="23">
        <f ca="1">INDIRECT("'HAYATDISI'!"&amp;ADDRESS(IFERROR(MATCH(VLOOKUP($B$3,$BC$3:$BE$150,2,0),HAYATDISI!$B:$B,0),MATCH(9003,HAYATDISI!$B:$B,0)+1),MATCH($A30,HAYATDISI!$5:$5,0)))</f>
        <v>-143994815287.85999</v>
      </c>
      <c r="E30" s="22" t="s">
        <v>53</v>
      </c>
      <c r="F30" s="23">
        <f ca="1">INDIRECT("'HAYATDISI'!"&amp;ADDRESS(IFERROR(MATCH(VLOOKUP($E$3,$BC$3:$BE$150,2,0),HAYATDISI!$B:$B,0),MATCH(9003,HAYATDISI!$B:$B,0)+1),MATCH($A30,HAYATDISI!$5:$5,0)))</f>
        <v>-143994815287.85999</v>
      </c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43" t="s">
        <v>54</v>
      </c>
      <c r="BD30" s="43">
        <v>1038</v>
      </c>
    </row>
    <row r="31" spans="1:56">
      <c r="A31" s="21">
        <v>61002</v>
      </c>
      <c r="B31" s="22" t="s">
        <v>55</v>
      </c>
      <c r="C31" s="23">
        <f ca="1">INDIRECT("'HAYATDISI'!"&amp;ADDRESS(IFERROR(MATCH(VLOOKUP($B$3,$BC$3:$BE$150,2,0),HAYATDISI!$B:$B,0),MATCH(9003,HAYATDISI!$B:$B,0)+1),MATCH($A31,HAYATDISI!$5:$5,0)))</f>
        <v>19663711889.274967</v>
      </c>
      <c r="E31" s="22" t="s">
        <v>55</v>
      </c>
      <c r="F31" s="23">
        <f ca="1">INDIRECT("'HAYATDISI'!"&amp;ADDRESS(IFERROR(MATCH(VLOOKUP($E$3,$BC$3:$BE$150,2,0),HAYATDISI!$B:$B,0),MATCH(9003,HAYATDISI!$B:$B,0)+1),MATCH($A31,HAYATDISI!$5:$5,0)))</f>
        <v>19663711889.274967</v>
      </c>
      <c r="BC31" s="43" t="s">
        <v>56</v>
      </c>
      <c r="BD31" s="43">
        <v>1039</v>
      </c>
    </row>
    <row r="32" spans="1:56">
      <c r="A32" s="16"/>
      <c r="B32" s="19" t="s">
        <v>57</v>
      </c>
      <c r="C32" s="20">
        <f ca="1">C33+C34</f>
        <v>-382033308799.20654</v>
      </c>
      <c r="E32" s="19" t="s">
        <v>57</v>
      </c>
      <c r="F32" s="20">
        <f ca="1">F33+F34</f>
        <v>-382033308799.20654</v>
      </c>
      <c r="BC32" s="43" t="s">
        <v>58</v>
      </c>
      <c r="BD32" s="43">
        <v>1040</v>
      </c>
    </row>
    <row r="33" spans="1:56">
      <c r="A33" s="21">
        <v>611011</v>
      </c>
      <c r="B33" s="22" t="s">
        <v>59</v>
      </c>
      <c r="C33" s="23">
        <f ca="1">INDIRECT("'HAYATDISI'!"&amp;ADDRESS(IFERROR(MATCH(VLOOKUP($B$3,$BC$3:$BE$150,2,0),HAYATDISI!$B:$B,0),MATCH(9003,HAYATDISI!$B:$B,0)+1),MATCH($A33,HAYATDISI!$5:$5,0)))</f>
        <v>-512111434201.76331</v>
      </c>
      <c r="E33" s="22" t="s">
        <v>59</v>
      </c>
      <c r="F33" s="23">
        <f ca="1">INDIRECT("'HAYATDISI'!"&amp;ADDRESS(IFERROR(MATCH(VLOOKUP($E$3,$BC$3:$BE$150,2,0),HAYATDISI!$B:$B,0),MATCH(9003,HAYATDISI!$B:$B,0)+1),MATCH($A33,HAYATDISI!$5:$5,0)))</f>
        <v>-512111434201.76331</v>
      </c>
      <c r="BC33" s="43" t="s">
        <v>60</v>
      </c>
      <c r="BD33" s="43">
        <v>1043</v>
      </c>
    </row>
    <row r="34" spans="1:56">
      <c r="A34" s="21">
        <v>611021</v>
      </c>
      <c r="B34" s="22" t="s">
        <v>61</v>
      </c>
      <c r="C34" s="23">
        <f ca="1">INDIRECT("'HAYATDISI'!"&amp;ADDRESS(IFERROR(MATCH(VLOOKUP($B$3,$BC$3:$BE$150,2,0),HAYATDISI!$B:$B,0),MATCH(9003,HAYATDISI!$B:$B,0)+1),MATCH($A34,HAYATDISI!$5:$5,0)))</f>
        <v>130078125402.55679</v>
      </c>
      <c r="E34" s="22" t="s">
        <v>61</v>
      </c>
      <c r="F34" s="23">
        <f ca="1">INDIRECT("'HAYATDISI'!"&amp;ADDRESS(IFERROR(MATCH(VLOOKUP($E$3,$BC$3:$BE$150,2,0),HAYATDISI!$B:$B,0),MATCH(9003,HAYATDISI!$B:$B,0)+1),MATCH($A34,HAYATDISI!$5:$5,0)))</f>
        <v>130078125402.55679</v>
      </c>
      <c r="BC34" s="43" t="s">
        <v>62</v>
      </c>
      <c r="BD34" s="43">
        <v>1044</v>
      </c>
    </row>
    <row r="35" spans="1:56">
      <c r="A35" s="16"/>
      <c r="B35" s="19" t="s">
        <v>63</v>
      </c>
      <c r="C35" s="20">
        <f ca="1">C36+C37</f>
        <v>344864856839.0426</v>
      </c>
      <c r="E35" s="19" t="s">
        <v>63</v>
      </c>
      <c r="F35" s="20">
        <f ca="1">F36+F37</f>
        <v>344864856839.0426</v>
      </c>
      <c r="BC35" s="43" t="s">
        <v>64</v>
      </c>
      <c r="BD35" s="43">
        <v>1045</v>
      </c>
    </row>
    <row r="36" spans="1:56">
      <c r="A36" s="21">
        <v>611012</v>
      </c>
      <c r="B36" s="22" t="s">
        <v>65</v>
      </c>
      <c r="C36" s="23">
        <f ca="1">INDIRECT("'HAYATDISI'!"&amp;ADDRESS(IFERROR(MATCH(VLOOKUP($B$3,$BC$3:$BE$150,2,0),HAYATDISI!$B:$B,0),MATCH(9003,HAYATDISI!$B:$B,0)+1),MATCH($A36,HAYATDISI!$5:$5,0)))</f>
        <v>466327262216.63678</v>
      </c>
      <c r="E36" s="22" t="s">
        <v>65</v>
      </c>
      <c r="F36" s="23">
        <f ca="1">INDIRECT("'HAYATDISI'!"&amp;ADDRESS(IFERROR(MATCH(VLOOKUP($E$3,$BC$3:$BE$150,2,0),HAYATDISI!$B:$B,0),MATCH(9003,HAYATDISI!$B:$B,0)+1),MATCH($A36,HAYATDISI!$5:$5,0)))</f>
        <v>466327262216.63678</v>
      </c>
      <c r="BC36" s="43" t="s">
        <v>66</v>
      </c>
      <c r="BD36" s="43">
        <v>1046</v>
      </c>
    </row>
    <row r="37" spans="1:56">
      <c r="A37" s="21">
        <v>611022</v>
      </c>
      <c r="B37" s="22" t="s">
        <v>67</v>
      </c>
      <c r="C37" s="23">
        <f ca="1">INDIRECT("'HAYATDISI'!"&amp;ADDRESS(IFERROR(MATCH(VLOOKUP($B$3,$BC$3:$BE$150,2,0),HAYATDISI!$B:$B,0),MATCH(9003,HAYATDISI!$B:$B,0)+1),MATCH($A37,HAYATDISI!$5:$5,0)))</f>
        <v>-121462405377.59415</v>
      </c>
      <c r="E37" s="22" t="s">
        <v>67</v>
      </c>
      <c r="F37" s="23">
        <f ca="1">INDIRECT("'HAYATDISI'!"&amp;ADDRESS(IFERROR(MATCH(VLOOKUP($E$3,$BC$3:$BE$150,2,0),HAYATDISI!$B:$B,0),MATCH(9003,HAYATDISI!$B:$B,0)+1),MATCH($A37,HAYATDISI!$5:$5,0)))</f>
        <v>-121462405377.59415</v>
      </c>
      <c r="BC37" s="43" t="s">
        <v>68</v>
      </c>
      <c r="BD37" s="43">
        <v>1048</v>
      </c>
    </row>
    <row r="38" spans="1:56" ht="15.6" customHeight="1">
      <c r="A38" s="16">
        <v>612</v>
      </c>
      <c r="B38" s="19" t="s">
        <v>69</v>
      </c>
      <c r="C38" s="20">
        <f ca="1">INDIRECT("'HAYATDISI'!"&amp;ADDRESS(IFERROR(MATCH(VLOOKUP($B$3,$BC$3:$BE$150,2,0),HAYATDISI!$B:$B,0),MATCH(9003,HAYATDISI!$B:$B,0)+1),MATCH($A38,HAYATDISI!$5:$5,0)))</f>
        <v>-56601458.145567611</v>
      </c>
      <c r="E38" s="19" t="s">
        <v>69</v>
      </c>
      <c r="F38" s="20">
        <f ca="1">INDIRECT("'HAYATDISI'!"&amp;ADDRESS(IFERROR(MATCH(VLOOKUP($E$3,$BC$3:$BE$150,2,0),HAYATDISI!$B:$B,0),MATCH(9003,HAYATDISI!$B:$B,0)+1),MATCH($A38,HAYATDISI!$5:$5,0)))</f>
        <v>-56601458.145567611</v>
      </c>
      <c r="BC38" s="43" t="s">
        <v>70</v>
      </c>
      <c r="BD38" s="43">
        <v>1049</v>
      </c>
    </row>
    <row r="39" spans="1:56">
      <c r="A39" s="16"/>
      <c r="B39" s="19" t="s">
        <v>71</v>
      </c>
      <c r="C39" s="20">
        <f ca="1">C40+C41+C42</f>
        <v>-2113391960.4381433</v>
      </c>
      <c r="E39" s="19" t="s">
        <v>71</v>
      </c>
      <c r="F39" s="20">
        <f ca="1">F40+F41+F42</f>
        <v>-2113391960.4381433</v>
      </c>
      <c r="BC39" s="43" t="s">
        <v>72</v>
      </c>
      <c r="BD39" s="43">
        <v>1051</v>
      </c>
    </row>
    <row r="40" spans="1:56">
      <c r="A40" s="21">
        <v>61301</v>
      </c>
      <c r="B40" s="22" t="s">
        <v>73</v>
      </c>
      <c r="C40" s="23">
        <f ca="1">INDIRECT("'HAYATDISI'!"&amp;ADDRESS(IFERROR(MATCH(VLOOKUP($B$3,$BC$3:$BE$150,2,0),HAYATDISI!$B:$B,0),MATCH(9003,HAYATDISI!$B:$B,0)+1),MATCH($A40,HAYATDISI!$5:$5,0)))</f>
        <v>-2113392040.6581433</v>
      </c>
      <c r="E40" s="22" t="s">
        <v>73</v>
      </c>
      <c r="F40" s="23">
        <f ca="1">INDIRECT("'HAYATDISI'!"&amp;ADDRESS(IFERROR(MATCH(VLOOKUP($E$3,$BC$3:$BE$150,2,0),HAYATDISI!$B:$B,0),MATCH(9003,HAYATDISI!$B:$B,0)+1),MATCH($A40,HAYATDISI!$5:$5,0)))</f>
        <v>-2113392040.6581433</v>
      </c>
      <c r="BC40" s="43" t="s">
        <v>74</v>
      </c>
      <c r="BD40" s="43">
        <v>1052</v>
      </c>
    </row>
    <row r="41" spans="1:56">
      <c r="A41" s="21">
        <v>61302</v>
      </c>
      <c r="B41" s="22" t="s">
        <v>75</v>
      </c>
      <c r="C41" s="23">
        <f ca="1">INDIRECT("'HAYATDISI'!"&amp;ADDRESS(IFERROR(MATCH(VLOOKUP($B$3,$BC$3:$BE$150,2,0),HAYATDISI!$B:$B,0),MATCH(9003,HAYATDISI!$B:$B,0)+1),MATCH($A41,HAYATDISI!$5:$5,0)))</f>
        <v>0</v>
      </c>
      <c r="E41" s="22" t="s">
        <v>75</v>
      </c>
      <c r="F41" s="23">
        <f ca="1">INDIRECT("'HAYATDISI'!"&amp;ADDRESS(IFERROR(MATCH(VLOOKUP($E$3,$BC$3:$BE$150,2,0),HAYATDISI!$B:$B,0),MATCH(9003,HAYATDISI!$B:$B,0)+1),MATCH($A41,HAYATDISI!$5:$5,0)))</f>
        <v>0</v>
      </c>
      <c r="BC41" s="43" t="s">
        <v>76</v>
      </c>
      <c r="BD41" s="43">
        <v>1053</v>
      </c>
    </row>
    <row r="42" spans="1:56">
      <c r="A42" s="21">
        <v>61399</v>
      </c>
      <c r="B42" s="22" t="s">
        <v>77</v>
      </c>
      <c r="C42" s="23">
        <f ca="1">INDIRECT("'HAYATDISI'!"&amp;ADDRESS(IFERROR(MATCH(VLOOKUP($B$3,$BC$3:$BE$150,2,0),HAYATDISI!$B:$B,0),MATCH(9003,HAYATDISI!$B:$B,0)+1),MATCH($A42,HAYATDISI!$5:$5,0)))</f>
        <v>80.22</v>
      </c>
      <c r="E42" s="22" t="s">
        <v>77</v>
      </c>
      <c r="F42" s="23">
        <f ca="1">INDIRECT("'HAYATDISI'!"&amp;ADDRESS(IFERROR(MATCH(VLOOKUP($E$3,$BC$3:$BE$150,2,0),HAYATDISI!$B:$B,0),MATCH(9003,HAYATDISI!$B:$B,0)+1),MATCH($A42,HAYATDISI!$5:$5,0)))</f>
        <v>80.22</v>
      </c>
      <c r="BC42" s="43" t="s">
        <v>78</v>
      </c>
      <c r="BD42" s="43">
        <v>1054</v>
      </c>
    </row>
    <row r="43" spans="1:56">
      <c r="A43" s="16"/>
      <c r="B43" s="19" t="s">
        <v>79</v>
      </c>
      <c r="C43" s="20">
        <f ca="1">SUM(C44:C51)</f>
        <v>-58055444395.857277</v>
      </c>
      <c r="E43" s="19" t="s">
        <v>79</v>
      </c>
      <c r="F43" s="20">
        <f ca="1">SUM(F44:F51)</f>
        <v>-58055444395.857277</v>
      </c>
      <c r="BC43" s="43" t="s">
        <v>80</v>
      </c>
      <c r="BD43" s="43">
        <v>1055</v>
      </c>
    </row>
    <row r="44" spans="1:56">
      <c r="A44" s="21">
        <v>61401</v>
      </c>
      <c r="B44" s="22" t="s">
        <v>81</v>
      </c>
      <c r="C44" s="23">
        <f ca="1">INDIRECT("'HAYATDISI'!"&amp;ADDRESS(IFERROR(MATCH(VLOOKUP($B$3,$BC$3:$BE$150,2,0),HAYATDISI!$B:$B,0),MATCH(9003,HAYATDISI!$B:$B,0)+1),MATCH($A44,HAYATDISI!$5:$5,0)))</f>
        <v>-39417523870.796707</v>
      </c>
      <c r="E44" s="22" t="s">
        <v>81</v>
      </c>
      <c r="F44" s="23">
        <f ca="1">INDIRECT("'HAYATDISI'!"&amp;ADDRESS(IFERROR(MATCH(VLOOKUP($E$3,$BC$3:$BE$150,2,0),HAYATDISI!$B:$B,0),MATCH(9003,HAYATDISI!$B:$B,0)+1),MATCH($A44,HAYATDISI!$5:$5,0)))</f>
        <v>-39417523870.796707</v>
      </c>
      <c r="BC44" s="43" t="s">
        <v>82</v>
      </c>
      <c r="BD44" s="43">
        <v>1056</v>
      </c>
    </row>
    <row r="45" spans="1:56">
      <c r="A45" s="21">
        <v>61402</v>
      </c>
      <c r="B45" s="22" t="s">
        <v>83</v>
      </c>
      <c r="C45" s="23">
        <f ca="1">INDIRECT("'HAYATDISI'!"&amp;ADDRESS(IFERROR(MATCH(VLOOKUP($B$3,$BC$3:$BE$150,2,0),HAYATDISI!$B:$B,0),MATCH(9003,HAYATDISI!$B:$B,0)+1),MATCH($A45,HAYATDISI!$5:$5,0)))</f>
        <v>-15760984395.084551</v>
      </c>
      <c r="E45" s="22" t="s">
        <v>83</v>
      </c>
      <c r="F45" s="23">
        <f ca="1">INDIRECT("'HAYATDISI'!"&amp;ADDRESS(IFERROR(MATCH(VLOOKUP($E$3,$BC$3:$BE$150,2,0),HAYATDISI!$B:$B,0),MATCH(9003,HAYATDISI!$B:$B,0)+1),MATCH($A45,HAYATDISI!$5:$5,0)))</f>
        <v>-15760984395.084551</v>
      </c>
      <c r="BC45" s="43" t="s">
        <v>84</v>
      </c>
      <c r="BD45" s="43">
        <v>1057</v>
      </c>
    </row>
    <row r="46" spans="1:56">
      <c r="A46" s="21">
        <v>61403</v>
      </c>
      <c r="B46" s="22" t="s">
        <v>85</v>
      </c>
      <c r="C46" s="23">
        <f ca="1">INDIRECT("'HAYATDISI'!"&amp;ADDRESS(IFERROR(MATCH(VLOOKUP($B$3,$BC$3:$BE$150,2,0),HAYATDISI!$B:$B,0),MATCH(9003,HAYATDISI!$B:$B,0)+1),MATCH($A46,HAYATDISI!$5:$5,0)))</f>
        <v>-4464507323.4757948</v>
      </c>
      <c r="E46" s="22" t="s">
        <v>85</v>
      </c>
      <c r="F46" s="23">
        <f ca="1">INDIRECT("'HAYATDISI'!"&amp;ADDRESS(IFERROR(MATCH(VLOOKUP($E$3,$BC$3:$BE$150,2,0),HAYATDISI!$B:$B,0),MATCH(9003,HAYATDISI!$B:$B,0)+1),MATCH($A46,HAYATDISI!$5:$5,0)))</f>
        <v>-4464507323.4757948</v>
      </c>
      <c r="BC46" s="43" t="s">
        <v>86</v>
      </c>
      <c r="BD46" s="43">
        <v>1058</v>
      </c>
    </row>
    <row r="47" spans="1:56">
      <c r="A47" s="21">
        <v>61404</v>
      </c>
      <c r="B47" s="22" t="s">
        <v>87</v>
      </c>
      <c r="C47" s="23">
        <f ca="1">INDIRECT("'HAYATDISI'!"&amp;ADDRESS(IFERROR(MATCH(VLOOKUP($B$3,$BC$3:$BE$150,2,0),HAYATDISI!$B:$B,0),MATCH(9003,HAYATDISI!$B:$B,0)+1),MATCH($A47,HAYATDISI!$5:$5,0)))</f>
        <v>-1224106.6900000093</v>
      </c>
      <c r="E47" s="22" t="s">
        <v>87</v>
      </c>
      <c r="F47" s="23">
        <f ca="1">INDIRECT("'HAYATDISI'!"&amp;ADDRESS(IFERROR(MATCH(VLOOKUP($E$3,$BC$3:$BE$150,2,0),HAYATDISI!$B:$B,0),MATCH(9003,HAYATDISI!$B:$B,0)+1),MATCH($A47,HAYATDISI!$5:$5,0)))</f>
        <v>-1224106.6900000093</v>
      </c>
      <c r="BC47" s="43" t="s">
        <v>88</v>
      </c>
      <c r="BD47" s="43">
        <v>1059</v>
      </c>
    </row>
    <row r="48" spans="1:56">
      <c r="A48" s="21">
        <v>61405</v>
      </c>
      <c r="B48" s="22" t="s">
        <v>89</v>
      </c>
      <c r="C48" s="23">
        <f ca="1">INDIRECT("'HAYATDISI'!"&amp;ADDRESS(IFERROR(MATCH(VLOOKUP($B$3,$BC$3:$BE$150,2,0),HAYATDISI!$B:$B,0),MATCH(9003,HAYATDISI!$B:$B,0)+1),MATCH($A48,HAYATDISI!$5:$5,0)))</f>
        <v>-1688344002.9846363</v>
      </c>
      <c r="E48" s="22" t="s">
        <v>89</v>
      </c>
      <c r="F48" s="23">
        <f ca="1">INDIRECT("'HAYATDISI'!"&amp;ADDRESS(IFERROR(MATCH(VLOOKUP($E$3,$BC$3:$BE$150,2,0),HAYATDISI!$B:$B,0),MATCH(9003,HAYATDISI!$B:$B,0)+1),MATCH($A48,HAYATDISI!$5:$5,0)))</f>
        <v>-1688344002.9846363</v>
      </c>
      <c r="BC48" s="43" t="s">
        <v>90</v>
      </c>
      <c r="BD48" s="43">
        <v>1060</v>
      </c>
    </row>
    <row r="49" spans="1:56">
      <c r="A49" s="21">
        <v>61406</v>
      </c>
      <c r="B49" s="22" t="s">
        <v>91</v>
      </c>
      <c r="C49" s="23">
        <f ca="1">INDIRECT("'HAYATDISI'!"&amp;ADDRESS(IFERROR(MATCH(VLOOKUP($B$3,$BC$3:$BE$150,2,0),HAYATDISI!$B:$B,0),MATCH(9003,HAYATDISI!$B:$B,0)+1),MATCH($A49,HAYATDISI!$5:$5,0)))</f>
        <v>-2589354132.4224281</v>
      </c>
      <c r="E49" s="22" t="s">
        <v>91</v>
      </c>
      <c r="F49" s="23">
        <f ca="1">INDIRECT("'HAYATDISI'!"&amp;ADDRESS(IFERROR(MATCH(VLOOKUP($E$3,$BC$3:$BE$150,2,0),HAYATDISI!$B:$B,0),MATCH(9003,HAYATDISI!$B:$B,0)+1),MATCH($A49,HAYATDISI!$5:$5,0)))</f>
        <v>-2589354132.4224281</v>
      </c>
      <c r="BC49" s="43" t="s">
        <v>92</v>
      </c>
      <c r="BD49" s="43">
        <v>1061</v>
      </c>
    </row>
    <row r="50" spans="1:56">
      <c r="A50" s="21">
        <v>61407</v>
      </c>
      <c r="B50" s="22" t="s">
        <v>93</v>
      </c>
      <c r="C50" s="23">
        <f ca="1">INDIRECT("'HAYATDISI'!"&amp;ADDRESS(IFERROR(MATCH(VLOOKUP($B$3,$BC$3:$BE$150,2,0),HAYATDISI!$B:$B,0),MATCH(9003,HAYATDISI!$B:$B,0)+1),MATCH($A50,HAYATDISI!$5:$5,0)))</f>
        <v>8110072426.008069</v>
      </c>
      <c r="E50" s="22" t="s">
        <v>93</v>
      </c>
      <c r="F50" s="23">
        <f ca="1">INDIRECT("'HAYATDISI'!"&amp;ADDRESS(IFERROR(MATCH(VLOOKUP($E$3,$BC$3:$BE$150,2,0),HAYATDISI!$B:$B,0),MATCH(9003,HAYATDISI!$B:$B,0)+1),MATCH($A50,HAYATDISI!$5:$5,0)))</f>
        <v>8110072426.008069</v>
      </c>
      <c r="BC50" s="43" t="s">
        <v>94</v>
      </c>
      <c r="BD50" s="43">
        <v>2001</v>
      </c>
    </row>
    <row r="51" spans="1:56">
      <c r="A51" s="21">
        <v>61408</v>
      </c>
      <c r="B51" s="22" t="s">
        <v>95</v>
      </c>
      <c r="C51" s="23">
        <f ca="1">INDIRECT("'HAYATDISI'!"&amp;ADDRESS(IFERROR(MATCH(VLOOKUP($B$3,$BC$3:$BE$150,2,0),HAYATDISI!$B:$B,0),MATCH(9003,HAYATDISI!$B:$B,0)+1),MATCH($A51,HAYATDISI!$5:$5,0)))</f>
        <v>-2243578990.4112291</v>
      </c>
      <c r="E51" s="22" t="s">
        <v>95</v>
      </c>
      <c r="F51" s="23">
        <f ca="1">INDIRECT("'HAYATDISI'!"&amp;ADDRESS(IFERROR(MATCH(VLOOKUP($E$3,$BC$3:$BE$150,2,0),HAYATDISI!$B:$B,0),MATCH(9003,HAYATDISI!$B:$B,0)+1),MATCH($A51,HAYATDISI!$5:$5,0)))</f>
        <v>-2243578990.4112291</v>
      </c>
      <c r="BC51" s="43" t="s">
        <v>96</v>
      </c>
      <c r="BD51" s="43">
        <v>2002</v>
      </c>
    </row>
    <row r="52" spans="1:56">
      <c r="A52" s="16"/>
      <c r="B52" s="19" t="s">
        <v>97</v>
      </c>
      <c r="C52" s="20">
        <f ca="1">C53+C54</f>
        <v>-360877998.81845158</v>
      </c>
      <c r="E52" s="19" t="s">
        <v>97</v>
      </c>
      <c r="F52" s="20">
        <f ca="1">F53+F54</f>
        <v>-360877998.81845158</v>
      </c>
      <c r="BC52" s="43" t="s">
        <v>98</v>
      </c>
      <c r="BD52" s="43">
        <v>2005</v>
      </c>
    </row>
    <row r="53" spans="1:56">
      <c r="A53" s="21">
        <v>615011</v>
      </c>
      <c r="B53" s="22" t="s">
        <v>99</v>
      </c>
      <c r="C53" s="23">
        <f ca="1">INDIRECT("'HAYATDISI'!"&amp;ADDRESS(IFERROR(MATCH(VLOOKUP($B$3,$BC$3:$BE$150,2,0),HAYATDISI!$B:$B,0),MATCH(9003,HAYATDISI!$B:$B,0)+1),MATCH($A53,HAYATDISI!$5:$5,0)))</f>
        <v>-366250089.77845156</v>
      </c>
      <c r="E53" s="22" t="s">
        <v>99</v>
      </c>
      <c r="F53" s="23">
        <f ca="1">INDIRECT("'HAYATDISI'!"&amp;ADDRESS(IFERROR(MATCH(VLOOKUP($E$3,$BC$3:$BE$150,2,0),HAYATDISI!$B:$B,0),MATCH(9003,HAYATDISI!$B:$B,0)+1),MATCH($A53,HAYATDISI!$5:$5,0)))</f>
        <v>-366250089.77845156</v>
      </c>
      <c r="BC53" s="43" t="s">
        <v>100</v>
      </c>
      <c r="BD53" s="43">
        <v>2006</v>
      </c>
    </row>
    <row r="54" spans="1:56">
      <c r="A54" s="21">
        <v>615021</v>
      </c>
      <c r="B54" s="22" t="s">
        <v>101</v>
      </c>
      <c r="C54" s="23">
        <f ca="1">INDIRECT("'HAYATDISI'!"&amp;ADDRESS(IFERROR(MATCH(VLOOKUP($B$3,$BC$3:$BE$150,2,0),HAYATDISI!$B:$B,0),MATCH(9003,HAYATDISI!$B:$B,0)+1),MATCH($A54,HAYATDISI!$5:$5,0)))</f>
        <v>5372090.9600000009</v>
      </c>
      <c r="E54" s="22" t="s">
        <v>101</v>
      </c>
      <c r="F54" s="23">
        <f ca="1">INDIRECT("'HAYATDISI'!"&amp;ADDRESS(IFERROR(MATCH(VLOOKUP($E$3,$BC$3:$BE$150,2,0),HAYATDISI!$B:$B,0),MATCH(9003,HAYATDISI!$B:$B,0)+1),MATCH($A54,HAYATDISI!$5:$5,0)))</f>
        <v>5372090.9600000009</v>
      </c>
      <c r="BC54" s="43" t="s">
        <v>102</v>
      </c>
      <c r="BD54" s="43">
        <v>2007</v>
      </c>
    </row>
    <row r="55" spans="1:56">
      <c r="A55" s="16"/>
      <c r="B55" s="19" t="s">
        <v>103</v>
      </c>
      <c r="C55" s="20">
        <f ca="1">C56+C57</f>
        <v>289633775.97000003</v>
      </c>
      <c r="E55" s="19" t="s">
        <v>103</v>
      </c>
      <c r="F55" s="20">
        <f ca="1">F56+F57</f>
        <v>289633775.97000003</v>
      </c>
      <c r="BC55" s="43" t="s">
        <v>104</v>
      </c>
      <c r="BD55" s="43">
        <v>2008</v>
      </c>
    </row>
    <row r="56" spans="1:56">
      <c r="A56" s="21">
        <v>615012</v>
      </c>
      <c r="B56" s="22" t="s">
        <v>105</v>
      </c>
      <c r="C56" s="23">
        <f ca="1">INDIRECT("'HAYATDISI'!"&amp;ADDRESS(IFERROR(MATCH(VLOOKUP($B$3,$BC$3:$BE$150,2,0),HAYATDISI!$B:$B,0),MATCH(9003,HAYATDISI!$B:$B,0)+1),MATCH($A56,HAYATDISI!$5:$5,0)))</f>
        <v>294724612.62</v>
      </c>
      <c r="E56" s="22" t="s">
        <v>105</v>
      </c>
      <c r="F56" s="23">
        <f ca="1">INDIRECT("'HAYATDISI'!"&amp;ADDRESS(IFERROR(MATCH(VLOOKUP($E$3,$BC$3:$BE$150,2,0),HAYATDISI!$B:$B,0),MATCH(9003,HAYATDISI!$B:$B,0)+1),MATCH($A56,HAYATDISI!$5:$5,0)))</f>
        <v>294724612.62</v>
      </c>
      <c r="BC56" s="43" t="s">
        <v>106</v>
      </c>
      <c r="BD56" s="43">
        <v>3001</v>
      </c>
    </row>
    <row r="57" spans="1:56">
      <c r="A57" s="21">
        <v>615022</v>
      </c>
      <c r="B57" s="22" t="s">
        <v>107</v>
      </c>
      <c r="C57" s="23">
        <f ca="1">INDIRECT("'HAYATDISI'!"&amp;ADDRESS(IFERROR(MATCH(VLOOKUP($B$3,$BC$3:$BE$150,2,0),HAYATDISI!$B:$B,0),MATCH(9003,HAYATDISI!$B:$B,0)+1),MATCH($A57,HAYATDISI!$5:$5,0)))</f>
        <v>-5090836.6500000004</v>
      </c>
      <c r="E57" s="22" t="s">
        <v>107</v>
      </c>
      <c r="F57" s="23">
        <f ca="1">INDIRECT("'HAYATDISI'!"&amp;ADDRESS(IFERROR(MATCH(VLOOKUP($E$3,$BC$3:$BE$150,2,0),HAYATDISI!$B:$B,0),MATCH(9003,HAYATDISI!$B:$B,0)+1),MATCH($A57,HAYATDISI!$5:$5,0)))</f>
        <v>-5090836.6500000004</v>
      </c>
      <c r="BC57" s="43" t="s">
        <v>108</v>
      </c>
      <c r="BD57" s="43">
        <v>3002</v>
      </c>
    </row>
    <row r="58" spans="1:56">
      <c r="A58" s="16">
        <v>619</v>
      </c>
      <c r="B58" s="19" t="s">
        <v>109</v>
      </c>
      <c r="C58" s="20">
        <f ca="1">INDIRECT("'HAYATDISI'!"&amp;ADDRESS(IFERROR(MATCH(VLOOKUP($B$3,$BC$3:$BE$150,2,0),HAYATDISI!$B:$B,0),MATCH(9003,HAYATDISI!$B:$B,0)+1),MATCH($A58,HAYATDISI!$5:$5,0)))</f>
        <v>-4539169258.9799957</v>
      </c>
      <c r="E58" s="19" t="s">
        <v>109</v>
      </c>
      <c r="F58" s="20">
        <f ca="1">INDIRECT("'HAYATDISI'!"&amp;ADDRESS(IFERROR(MATCH(VLOOKUP($E$3,$BC$3:$BE$150,2,0),HAYATDISI!$B:$B,0),MATCH(9003,HAYATDISI!$B:$B,0)+1),MATCH($A58,HAYATDISI!$5:$5,0)))</f>
        <v>-4539169258.9799957</v>
      </c>
      <c r="BC58" s="43" t="s">
        <v>110</v>
      </c>
      <c r="BD58" s="43">
        <v>3003</v>
      </c>
    </row>
    <row r="59" spans="1:56" ht="13.5" thickBot="1">
      <c r="A59" s="26"/>
      <c r="B59" s="17" t="s">
        <v>111</v>
      </c>
      <c r="C59" s="18">
        <f ca="1">C6+C28</f>
        <v>37230813431.270569</v>
      </c>
      <c r="E59" s="17" t="s">
        <v>111</v>
      </c>
      <c r="F59" s="18">
        <f ca="1">F6+F28</f>
        <v>37230813431.270569</v>
      </c>
      <c r="BC59" s="43" t="s">
        <v>112</v>
      </c>
      <c r="BD59" s="43">
        <v>3004</v>
      </c>
    </row>
    <row r="60" spans="1:56">
      <c r="A60" s="16"/>
      <c r="B60" s="17" t="s">
        <v>113</v>
      </c>
      <c r="C60" s="18">
        <f ca="1">C61+C64+C67+C70+C73+C76+C77+C78+C79</f>
        <v>57781444415.712311</v>
      </c>
      <c r="E60" s="17" t="s">
        <v>113</v>
      </c>
      <c r="F60" s="18">
        <f ca="1">F61+F64+F67+F70+F73+F76+F77+F78+F79</f>
        <v>57781444415.712311</v>
      </c>
      <c r="BC60" s="43" t="s">
        <v>114</v>
      </c>
      <c r="BD60" s="43">
        <v>3005</v>
      </c>
    </row>
    <row r="61" spans="1:56">
      <c r="A61" s="16"/>
      <c r="B61" s="19" t="s">
        <v>7</v>
      </c>
      <c r="C61" s="20">
        <f ca="1">C62+C63</f>
        <v>53762659799.917053</v>
      </c>
      <c r="E61" s="19" t="s">
        <v>7</v>
      </c>
      <c r="F61" s="20">
        <f ca="1">F62+F63</f>
        <v>53762659799.917053</v>
      </c>
      <c r="BC61" s="43" t="s">
        <v>115</v>
      </c>
      <c r="BD61" s="43">
        <v>3006</v>
      </c>
    </row>
    <row r="62" spans="1:56">
      <c r="A62" s="21">
        <v>62001</v>
      </c>
      <c r="B62" s="22" t="s">
        <v>9</v>
      </c>
      <c r="C62" s="23">
        <f ca="1">INDIRECT("'HAYAT'!"&amp;ADDRESS(IFERROR(MATCH(VLOOKUP($B$3,$BC$3:$BE$150,2,0),HAYAT!$B:$B,0),MATCH(9003,HAYAT!$B:$B,0)+1),MATCH($A62,HAYAT!$5:$5,0)))</f>
        <v>56507453253.415947</v>
      </c>
      <c r="E62" s="22" t="s">
        <v>9</v>
      </c>
      <c r="F62" s="23">
        <f ca="1">INDIRECT("'HAYAT'!"&amp;ADDRESS(IFERROR(MATCH(VLOOKUP($E$3,$BC$3:$BE$150,2,0),HAYAT!$B:$B,0),MATCH(9003,HAYAT!$B:$B,0)+1),MATCH($A62,HAYAT!$5:$5,0)))</f>
        <v>56507453253.415947</v>
      </c>
      <c r="BC62" s="43" t="s">
        <v>116</v>
      </c>
      <c r="BD62" s="43">
        <v>3007</v>
      </c>
    </row>
    <row r="63" spans="1:56">
      <c r="A63" s="21">
        <v>62002</v>
      </c>
      <c r="B63" s="22" t="s">
        <v>11</v>
      </c>
      <c r="C63" s="23">
        <f ca="1">INDIRECT("'HAYAT'!"&amp;ADDRESS(IFERROR(MATCH(VLOOKUP($B$3,$BC$3:$BE$150,2,0),HAYAT!$B:$B,0),MATCH(9003,HAYAT!$B:$B,0)+1),MATCH($A63,HAYAT!$5:$5,0)))</f>
        <v>-2744793453.4988952</v>
      </c>
      <c r="E63" s="22" t="s">
        <v>11</v>
      </c>
      <c r="F63" s="23">
        <f ca="1">INDIRECT("'HAYAT'!"&amp;ADDRESS(IFERROR(MATCH(VLOOKUP($E$3,$BC$3:$BE$150,2,0),HAYAT!$B:$B,0),MATCH(9003,HAYAT!$B:$B,0)+1),MATCH($A63,HAYAT!$5:$5,0)))</f>
        <v>-2744793453.4988952</v>
      </c>
      <c r="BC63" s="43" t="s">
        <v>117</v>
      </c>
      <c r="BD63" s="43">
        <v>3008</v>
      </c>
    </row>
    <row r="64" spans="1:56">
      <c r="A64" s="16"/>
      <c r="B64" s="19" t="s">
        <v>15</v>
      </c>
      <c r="C64" s="20">
        <f ca="1">C65+C66</f>
        <v>-31149294716.869999</v>
      </c>
      <c r="E64" s="19" t="s">
        <v>15</v>
      </c>
      <c r="F64" s="20">
        <f ca="1">F65+F66</f>
        <v>-31149294716.869999</v>
      </c>
      <c r="BC64" s="43" t="s">
        <v>118</v>
      </c>
      <c r="BD64" s="43">
        <v>3009</v>
      </c>
    </row>
    <row r="65" spans="1:56">
      <c r="A65" s="21">
        <v>621011</v>
      </c>
      <c r="B65" s="22" t="s">
        <v>17</v>
      </c>
      <c r="C65" s="23">
        <f ca="1">INDIRECT("'HAYAT'!"&amp;ADDRESS(IFERROR(MATCH(VLOOKUP($B$3,$BC$3:$BE$150,2,0),HAYAT!$B:$B,0),MATCH(9003,HAYAT!$B:$B,0)+1),MATCH($A65,HAYAT!$5:$5,0)))</f>
        <v>-33425525879.93</v>
      </c>
      <c r="E65" s="22" t="s">
        <v>17</v>
      </c>
      <c r="F65" s="23">
        <f ca="1">INDIRECT("'HAYAT'!"&amp;ADDRESS(IFERROR(MATCH(VLOOKUP($E$3,$BC$3:$BE$150,2,0),HAYAT!$B:$B,0),MATCH(9003,HAYAT!$B:$B,0)+1),MATCH($A65,HAYAT!$5:$5,0)))</f>
        <v>-33425525879.93</v>
      </c>
      <c r="BC65" s="43" t="s">
        <v>119</v>
      </c>
      <c r="BD65" s="43">
        <v>3011</v>
      </c>
    </row>
    <row r="66" spans="1:56">
      <c r="A66" s="21">
        <v>621021</v>
      </c>
      <c r="B66" s="22" t="s">
        <v>19</v>
      </c>
      <c r="C66" s="23">
        <f ca="1">INDIRECT("'HAYAT'!"&amp;ADDRESS(IFERROR(MATCH(VLOOKUP($B$3,$BC$3:$BE$150,2,0),HAYAT!$B:$B,0),MATCH(9003,HAYAT!$B:$B,0)+1),MATCH($A66,HAYAT!$5:$5,0)))</f>
        <v>2276231163.0599999</v>
      </c>
      <c r="E66" s="22" t="s">
        <v>19</v>
      </c>
      <c r="F66" s="23">
        <f ca="1">INDIRECT("'HAYAT'!"&amp;ADDRESS(IFERROR(MATCH(VLOOKUP($E$3,$BC$3:$BE$150,2,0),HAYAT!$B:$B,0),MATCH(9003,HAYAT!$B:$B,0)+1),MATCH($A66,HAYAT!$5:$5,0)))</f>
        <v>2276231163.0599999</v>
      </c>
      <c r="BC66" s="43" t="s">
        <v>120</v>
      </c>
      <c r="BD66" s="43">
        <v>3012</v>
      </c>
    </row>
    <row r="67" spans="1:56">
      <c r="A67" s="16"/>
      <c r="B67" s="19" t="s">
        <v>23</v>
      </c>
      <c r="C67" s="20">
        <f ca="1">C68+C69</f>
        <v>26429744394.120003</v>
      </c>
      <c r="E67" s="19" t="s">
        <v>23</v>
      </c>
      <c r="F67" s="20">
        <f ca="1">F68+F69</f>
        <v>26429744394.120003</v>
      </c>
      <c r="BC67" s="43" t="s">
        <v>121</v>
      </c>
      <c r="BD67" s="43">
        <v>3016</v>
      </c>
    </row>
    <row r="68" spans="1:56">
      <c r="A68" s="21">
        <v>621012</v>
      </c>
      <c r="B68" s="22" t="s">
        <v>25</v>
      </c>
      <c r="C68" s="23">
        <f ca="1">INDIRECT("'HAYAT'!"&amp;ADDRESS(IFERROR(MATCH(VLOOKUP($B$3,$BC$3:$BE$150,2,0),HAYAT!$B:$B,0),MATCH(9003,HAYAT!$B:$B,0)+1),MATCH($A68,HAYAT!$5:$5,0)))</f>
        <v>28348608105.850002</v>
      </c>
      <c r="E68" s="22" t="s">
        <v>25</v>
      </c>
      <c r="F68" s="23">
        <f ca="1">INDIRECT("'HAYAT'!"&amp;ADDRESS(IFERROR(MATCH(VLOOKUP($E$3,$BC$3:$BE$150,2,0),HAYAT!$B:$B,0),MATCH(9003,HAYAT!$B:$B,0)+1),MATCH($A68,HAYAT!$5:$5,0)))</f>
        <v>28348608105.850002</v>
      </c>
      <c r="BC68" s="43" t="s">
        <v>122</v>
      </c>
      <c r="BD68" s="43">
        <v>3017</v>
      </c>
    </row>
    <row r="69" spans="1:56">
      <c r="A69" s="21">
        <v>621022</v>
      </c>
      <c r="B69" s="22" t="s">
        <v>27</v>
      </c>
      <c r="C69" s="23">
        <f ca="1">INDIRECT("'HAYAT'!"&amp;ADDRESS(IFERROR(MATCH(VLOOKUP($B$3,$BC$3:$BE$150,2,0),HAYAT!$B:$B,0),MATCH(9003,HAYAT!$B:$B,0)+1),MATCH($A69,HAYAT!$5:$5,0)))</f>
        <v>-1918863711.73</v>
      </c>
      <c r="E69" s="22" t="s">
        <v>27</v>
      </c>
      <c r="F69" s="23">
        <f ca="1">INDIRECT("'HAYAT'!"&amp;ADDRESS(IFERROR(MATCH(VLOOKUP($E$3,$BC$3:$BE$150,2,0),HAYAT!$B:$B,0),MATCH(9003,HAYAT!$B:$B,0)+1),MATCH($A69,HAYAT!$5:$5,0)))</f>
        <v>-1918863711.73</v>
      </c>
      <c r="BC69" s="43" t="s">
        <v>123</v>
      </c>
      <c r="BD69" s="43">
        <v>3018</v>
      </c>
    </row>
    <row r="70" spans="1:56">
      <c r="A70" s="16"/>
      <c r="B70" s="19" t="s">
        <v>31</v>
      </c>
      <c r="C70" s="20">
        <f ca="1">C71+C72</f>
        <v>0</v>
      </c>
      <c r="E70" s="19" t="s">
        <v>31</v>
      </c>
      <c r="F70" s="20">
        <f ca="1">F71+F72</f>
        <v>0</v>
      </c>
      <c r="BC70" s="43" t="s">
        <v>124</v>
      </c>
      <c r="BD70" s="43">
        <v>4002</v>
      </c>
    </row>
    <row r="71" spans="1:56">
      <c r="A71" s="21">
        <v>622011</v>
      </c>
      <c r="B71" s="22" t="s">
        <v>33</v>
      </c>
      <c r="C71" s="23">
        <f ca="1">INDIRECT("'HAYAT'!"&amp;ADDRESS(IFERROR(MATCH(VLOOKUP($B$3,$BC$3:$BE$150,2,0),HAYAT!$B:$B,0),MATCH(9003,HAYAT!$B:$B,0)+1),MATCH($A71,HAYAT!$5:$5,0)))</f>
        <v>0</v>
      </c>
      <c r="E71" s="22" t="s">
        <v>33</v>
      </c>
      <c r="F71" s="23">
        <f ca="1">INDIRECT("'HAYAT'!"&amp;ADDRESS(IFERROR(MATCH(VLOOKUP($E$3,$BC$3:$BE$150,2,0),HAYAT!$B:$B,0),MATCH(9003,HAYAT!$B:$B,0)+1),MATCH($A71,HAYAT!$5:$5,0)))</f>
        <v>0</v>
      </c>
      <c r="BC71" s="43" t="s">
        <v>125</v>
      </c>
      <c r="BD71" s="43">
        <v>4003</v>
      </c>
    </row>
    <row r="72" spans="1:56">
      <c r="A72" s="21">
        <v>622021</v>
      </c>
      <c r="B72" s="22" t="s">
        <v>35</v>
      </c>
      <c r="C72" s="23">
        <f ca="1">INDIRECT("'HAYAT'!"&amp;ADDRESS(IFERROR(MATCH(VLOOKUP($B$3,$BC$3:$BE$150,2,0),HAYAT!$B:$B,0),MATCH(9003,HAYAT!$B:$B,0)+1),MATCH($A72,HAYAT!$5:$5,0)))</f>
        <v>0</v>
      </c>
      <c r="E72" s="22" t="s">
        <v>35</v>
      </c>
      <c r="F72" s="23">
        <f ca="1">INDIRECT("'HAYAT'!"&amp;ADDRESS(IFERROR(MATCH(VLOOKUP($E$3,$BC$3:$BE$150,2,0),HAYAT!$B:$B,0),MATCH(9003,HAYAT!$B:$B,0)+1),MATCH($A72,HAYAT!$5:$5,0)))</f>
        <v>0</v>
      </c>
      <c r="BC72" s="43" t="s">
        <v>126</v>
      </c>
      <c r="BD72" s="43">
        <v>4004</v>
      </c>
    </row>
    <row r="73" spans="1:56">
      <c r="A73" s="16"/>
      <c r="B73" s="19" t="s">
        <v>37</v>
      </c>
      <c r="C73" s="20">
        <f ca="1">C74+C75</f>
        <v>0</v>
      </c>
      <c r="E73" s="19" t="s">
        <v>37</v>
      </c>
      <c r="F73" s="20">
        <f ca="1">F74+F75</f>
        <v>0</v>
      </c>
      <c r="BC73" s="43" t="s">
        <v>127</v>
      </c>
      <c r="BD73" s="43">
        <v>4005</v>
      </c>
    </row>
    <row r="74" spans="1:56">
      <c r="A74" s="21">
        <v>622012</v>
      </c>
      <c r="B74" s="22" t="s">
        <v>39</v>
      </c>
      <c r="C74" s="23">
        <f ca="1">INDIRECT("'HAYAT'!"&amp;ADDRESS(IFERROR(MATCH(VLOOKUP($B$3,$BC$3:$BE$150,2,0),HAYAT!$B:$B,0),MATCH(9003,HAYAT!$B:$B,0)+1),MATCH($A74,HAYAT!$5:$5,0)))</f>
        <v>0</v>
      </c>
      <c r="E74" s="22" t="s">
        <v>39</v>
      </c>
      <c r="F74" s="23">
        <f ca="1">INDIRECT("'HAYAT'!"&amp;ADDRESS(IFERROR(MATCH(VLOOKUP($E$3,$BC$3:$BE$150,2,0),HAYAT!$B:$B,0),MATCH(9003,HAYAT!$B:$B,0)+1),MATCH($A74,HAYAT!$5:$5,0)))</f>
        <v>0</v>
      </c>
      <c r="BC74" s="43" t="s">
        <v>128</v>
      </c>
      <c r="BD74" s="43">
        <v>9000</v>
      </c>
    </row>
    <row r="75" spans="1:56">
      <c r="A75" s="21">
        <v>622022</v>
      </c>
      <c r="B75" s="22" t="s">
        <v>41</v>
      </c>
      <c r="C75" s="23">
        <f ca="1">INDIRECT("'HAYAT'!"&amp;ADDRESS(IFERROR(MATCH(VLOOKUP($B$3,$BC$3:$BE$150,2,0),HAYAT!$B:$B,0),MATCH(9003,HAYAT!$B:$B,0)+1),MATCH($A75,HAYAT!$5:$5,0)))</f>
        <v>0</v>
      </c>
      <c r="E75" s="22" t="s">
        <v>41</v>
      </c>
      <c r="F75" s="23">
        <f ca="1">INDIRECT("'HAYAT'!"&amp;ADDRESS(IFERROR(MATCH(VLOOKUP($E$3,$BC$3:$BE$150,2,0),HAYAT!$B:$B,0),MATCH(9003,HAYAT!$B:$B,0)+1),MATCH($A75,HAYAT!$5:$5,0)))</f>
        <v>0</v>
      </c>
      <c r="BC75" s="43" t="s">
        <v>129</v>
      </c>
      <c r="BD75" s="43">
        <v>9001</v>
      </c>
    </row>
    <row r="76" spans="1:56">
      <c r="A76" s="16">
        <v>623</v>
      </c>
      <c r="B76" s="19" t="s">
        <v>130</v>
      </c>
      <c r="C76" s="20">
        <f ca="1">INDIRECT("'HAYAT'!"&amp;ADDRESS(IFERROR(MATCH(VLOOKUP($B$3,$BC$3:$BE$150,2,0),HAYAT!$B:$B,0),MATCH(9003,HAYAT!$B:$B,0)+1),MATCH($A76,HAYAT!$5:$5,0)))</f>
        <v>8404879318.4852571</v>
      </c>
      <c r="E76" s="19" t="s">
        <v>130</v>
      </c>
      <c r="F76" s="20">
        <f ca="1">INDIRECT("'HAYAT'!"&amp;ADDRESS(IFERROR(MATCH(VLOOKUP($E$3,$BC$3:$BE$150,2,0),HAYAT!$B:$B,0),MATCH(9003,HAYAT!$B:$B,0)+1),MATCH($A76,HAYAT!$5:$5,0)))</f>
        <v>8404879318.4852571</v>
      </c>
      <c r="BC76" s="43" t="s">
        <v>131</v>
      </c>
      <c r="BD76" s="43">
        <v>9002</v>
      </c>
    </row>
    <row r="77" spans="1:56">
      <c r="A77" s="16">
        <v>624</v>
      </c>
      <c r="B77" s="19" t="s">
        <v>132</v>
      </c>
      <c r="C77" s="20">
        <f ca="1">INDIRECT("'HAYAT'!"&amp;ADDRESS(IFERROR(MATCH(VLOOKUP($B$3,$BC$3:$BE$150,2,0),HAYAT!$B:$B,0),MATCH(9003,HAYAT!$B:$B,0)+1),MATCH($A77,HAYAT!$5:$5,0)))</f>
        <v>-4.9000000000000004</v>
      </c>
      <c r="E77" s="19" t="s">
        <v>132</v>
      </c>
      <c r="F77" s="20">
        <f ca="1">INDIRECT("'HAYAT'!"&amp;ADDRESS(IFERROR(MATCH(VLOOKUP($E$3,$BC$3:$BE$150,2,0),HAYAT!$B:$B,0),MATCH(9003,HAYAT!$B:$B,0)+1),MATCH($A77,HAYAT!$5:$5,0)))</f>
        <v>-4.9000000000000004</v>
      </c>
      <c r="BC77" s="43" t="s">
        <v>133</v>
      </c>
      <c r="BD77" s="43">
        <v>9003</v>
      </c>
    </row>
    <row r="78" spans="1:56">
      <c r="A78" s="16">
        <v>625</v>
      </c>
      <c r="B78" s="19" t="s">
        <v>134</v>
      </c>
      <c r="C78" s="20">
        <f ca="1">INDIRECT("'HAYAT'!"&amp;ADDRESS(IFERROR(MATCH(VLOOKUP($B$3,$BC$3:$BE$150,2,0),HAYAT!$B:$B,0),MATCH(9003,HAYAT!$B:$B,0)+1),MATCH($A78,HAYAT!$5:$5,0)))</f>
        <v>333455624.95999998</v>
      </c>
      <c r="E78" s="19" t="s">
        <v>134</v>
      </c>
      <c r="F78" s="20">
        <f ca="1">INDIRECT("'HAYAT'!"&amp;ADDRESS(IFERROR(MATCH(VLOOKUP($E$3,$BC$3:$BE$150,2,0),HAYAT!$B:$B,0),MATCH(9003,HAYAT!$B:$B,0)+1),MATCH($A78,HAYAT!$5:$5,0)))</f>
        <v>333455624.95999998</v>
      </c>
      <c r="H78" s="25"/>
      <c r="BC78" s="43" t="s">
        <v>135</v>
      </c>
    </row>
    <row r="79" spans="1:56">
      <c r="A79" s="16">
        <v>626</v>
      </c>
      <c r="B79" s="19" t="s">
        <v>136</v>
      </c>
      <c r="C79" s="20">
        <f ca="1">INDIRECT("'HAYAT'!"&amp;ADDRESS(IFERROR(MATCH(VLOOKUP($B$3,$BC$3:$BE$150,2,0),HAYAT!$B:$B,0),MATCH(9003,HAYAT!$B:$B,0)+1),MATCH($A79,HAYAT!$5:$5,0)))</f>
        <v>0</v>
      </c>
      <c r="E79" s="19" t="s">
        <v>136</v>
      </c>
      <c r="F79" s="20">
        <f ca="1">INDIRECT("'HAYAT'!"&amp;ADDRESS(IFERROR(MATCH(VLOOKUP($E$3,$BC$3:$BE$150,2,0),HAYAT!$B:$B,0),MATCH(9003,HAYAT!$B:$B,0)+1),MATCH($A79,HAYAT!$5:$5,0)))</f>
        <v>0</v>
      </c>
    </row>
    <row r="80" spans="1:56">
      <c r="A80" s="16"/>
      <c r="B80" s="17" t="s">
        <v>137</v>
      </c>
      <c r="C80" s="18">
        <f ca="1">C81+C84+C87+C90+C91+C110+C111+C112+C94+C97+C101</f>
        <v>-45353215574.316734</v>
      </c>
      <c r="E80" s="17" t="s">
        <v>137</v>
      </c>
      <c r="F80" s="18">
        <f ca="1">F81+F84+F87+F90+F91+F110+F111+F112+F94+F97+F101</f>
        <v>-45353215574.316734</v>
      </c>
    </row>
    <row r="81" spans="1:6">
      <c r="A81" s="16"/>
      <c r="B81" s="19" t="s">
        <v>51</v>
      </c>
      <c r="C81" s="20">
        <f ca="1">C82+C83</f>
        <v>-9789213073.6301804</v>
      </c>
      <c r="E81" s="19" t="s">
        <v>51</v>
      </c>
      <c r="F81" s="20">
        <f ca="1">F82+F83</f>
        <v>-9789213073.6301804</v>
      </c>
    </row>
    <row r="82" spans="1:6">
      <c r="A82" s="21">
        <v>63001</v>
      </c>
      <c r="B82" s="22" t="s">
        <v>53</v>
      </c>
      <c r="C82" s="23">
        <f ca="1">INDIRECT("'HAYAT'!"&amp;ADDRESS(IFERROR(MATCH(VLOOKUP($B$3,$BC$3:$BE$150,2,0),HAYAT!$B:$B,0),MATCH(9003,HAYAT!$B:$B,0)+1),MATCH($A82,HAYAT!$5:$5,0)))</f>
        <v>-10360806713.17</v>
      </c>
      <c r="E82" s="22" t="s">
        <v>53</v>
      </c>
      <c r="F82" s="23">
        <f ca="1">INDIRECT("'HAYAT'!"&amp;ADDRESS(IFERROR(MATCH(VLOOKUP($E$3,$BC$3:$BE$150,2,0),HAYAT!$B:$B,0),MATCH(9003,HAYAT!$B:$B,0)+1),MATCH($A82,HAYAT!$5:$5,0)))</f>
        <v>-10360806713.17</v>
      </c>
    </row>
    <row r="83" spans="1:6">
      <c r="A83" s="21">
        <v>63002</v>
      </c>
      <c r="B83" s="22" t="s">
        <v>55</v>
      </c>
      <c r="C83" s="23">
        <f ca="1">INDIRECT("'HAYAT'!"&amp;ADDRESS(IFERROR(MATCH(VLOOKUP($B$3,$BC$3:$BE$150,2,0),HAYAT!$B:$B,0),MATCH(9003,HAYAT!$B:$B,0)+1),MATCH($A83,HAYAT!$5:$5,0)))</f>
        <v>571593639.53982067</v>
      </c>
      <c r="E83" s="22" t="s">
        <v>55</v>
      </c>
      <c r="F83" s="23">
        <f ca="1">INDIRECT("'HAYAT'!"&amp;ADDRESS(IFERROR(MATCH(VLOOKUP($E$3,$BC$3:$BE$150,2,0),HAYAT!$B:$B,0),MATCH(9003,HAYAT!$B:$B,0)+1),MATCH($A83,HAYAT!$5:$5,0)))</f>
        <v>571593639.53982067</v>
      </c>
    </row>
    <row r="84" spans="1:6">
      <c r="A84" s="16"/>
      <c r="B84" s="19" t="s">
        <v>57</v>
      </c>
      <c r="C84" s="20">
        <f ca="1">C85+C86</f>
        <v>-7633524984.9789371</v>
      </c>
      <c r="E84" s="19" t="s">
        <v>57</v>
      </c>
      <c r="F84" s="20">
        <f ca="1">F85+F86</f>
        <v>-7633524984.9789371</v>
      </c>
    </row>
    <row r="85" spans="1:6">
      <c r="A85" s="21">
        <v>631011</v>
      </c>
      <c r="B85" s="22" t="s">
        <v>59</v>
      </c>
      <c r="C85" s="23">
        <f ca="1">INDIRECT("'HAYAT'!"&amp;ADDRESS(IFERROR(MATCH(VLOOKUP($B$3,$BC$3:$BE$150,2,0),HAYAT!$B:$B,0),MATCH(9003,HAYAT!$B:$B,0)+1),MATCH($A85,HAYAT!$5:$5,0)))</f>
        <v>-10045849975.099298</v>
      </c>
      <c r="E85" s="22" t="s">
        <v>59</v>
      </c>
      <c r="F85" s="23">
        <f ca="1">INDIRECT("'HAYAT'!"&amp;ADDRESS(IFERROR(MATCH(VLOOKUP($E$3,$BC$3:$BE$150,2,0),HAYAT!$B:$B,0),MATCH(9003,HAYAT!$B:$B,0)+1),MATCH($A85,HAYAT!$5:$5,0)))</f>
        <v>-10045849975.099298</v>
      </c>
    </row>
    <row r="86" spans="1:6">
      <c r="A86" s="21">
        <v>631021</v>
      </c>
      <c r="B86" s="22" t="s">
        <v>61</v>
      </c>
      <c r="C86" s="23">
        <f ca="1">INDIRECT("'HAYAT'!"&amp;ADDRESS(IFERROR(MATCH(VLOOKUP($B$3,$BC$3:$BE$150,2,0),HAYAT!$B:$B,0),MATCH(9003,HAYAT!$B:$B,0)+1),MATCH($A86,HAYAT!$5:$5,0)))</f>
        <v>2412324990.1203613</v>
      </c>
      <c r="E86" s="22" t="s">
        <v>61</v>
      </c>
      <c r="F86" s="23">
        <f ca="1">INDIRECT("'HAYAT'!"&amp;ADDRESS(IFERROR(MATCH(VLOOKUP($E$3,$BC$3:$BE$150,2,0),HAYAT!$B:$B,0),MATCH(9003,HAYAT!$B:$B,0)+1),MATCH($A86,HAYAT!$5:$5,0)))</f>
        <v>2412324990.1203613</v>
      </c>
    </row>
    <row r="87" spans="1:6">
      <c r="A87" s="16"/>
      <c r="B87" s="19" t="s">
        <v>63</v>
      </c>
      <c r="C87" s="20">
        <f ca="1">C88+C89</f>
        <v>7109845800.4005795</v>
      </c>
      <c r="E87" s="19" t="s">
        <v>63</v>
      </c>
      <c r="F87" s="20">
        <f ca="1">F88+F89</f>
        <v>7109845800.4005795</v>
      </c>
    </row>
    <row r="88" spans="1:6">
      <c r="A88" s="21">
        <v>631012</v>
      </c>
      <c r="B88" s="22" t="s">
        <v>65</v>
      </c>
      <c r="C88" s="23">
        <f ca="1">INDIRECT("'HAYAT'!"&amp;ADDRESS(IFERROR(MATCH(VLOOKUP($B$3,$BC$3:$BE$150,2,0),HAYAT!$B:$B,0),MATCH(9003,HAYAT!$B:$B,0)+1),MATCH($A88,HAYAT!$5:$5,0)))</f>
        <v>9067630635.2171593</v>
      </c>
      <c r="E88" s="22" t="s">
        <v>65</v>
      </c>
      <c r="F88" s="23">
        <f ca="1">INDIRECT("'HAYAT'!"&amp;ADDRESS(IFERROR(MATCH(VLOOKUP($E$3,$BC$3:$BE$150,2,0),HAYAT!$B:$B,0),MATCH(9003,HAYAT!$B:$B,0)+1),MATCH($A88,HAYAT!$5:$5,0)))</f>
        <v>9067630635.2171593</v>
      </c>
    </row>
    <row r="89" spans="1:6">
      <c r="A89" s="21">
        <v>631022</v>
      </c>
      <c r="B89" s="22" t="s">
        <v>67</v>
      </c>
      <c r="C89" s="23">
        <f ca="1">INDIRECT("'HAYAT'!"&amp;ADDRESS(IFERROR(MATCH(VLOOKUP($B$3,$BC$3:$BE$150,2,0),HAYAT!$B:$B,0),MATCH(9003,HAYAT!$B:$B,0)+1),MATCH($A89,HAYAT!$5:$5,0)))</f>
        <v>-1957784834.8165798</v>
      </c>
      <c r="E89" s="22" t="s">
        <v>67</v>
      </c>
      <c r="F89" s="23">
        <f ca="1">INDIRECT("'HAYAT'!"&amp;ADDRESS(IFERROR(MATCH(VLOOKUP($E$3,$BC$3:$BE$150,2,0),HAYAT!$B:$B,0),MATCH(9003,HAYAT!$B:$B,0)+1),MATCH($A89,HAYAT!$5:$5,0)))</f>
        <v>-1957784834.8165798</v>
      </c>
    </row>
    <row r="90" spans="1:6">
      <c r="A90" s="16">
        <v>632</v>
      </c>
      <c r="B90" s="19" t="s">
        <v>69</v>
      </c>
      <c r="C90" s="20">
        <f ca="1">INDIRECT("'HAYAT'!"&amp;ADDRESS(IFERROR(MATCH(VLOOKUP($B$3,$BC$3:$BE$150,2,0),HAYAT!$B:$B,0),MATCH(9003,HAYAT!$B:$B,0)+1),MATCH($A90,HAYAT!$5:$5,0)))</f>
        <v>-196192754.02999997</v>
      </c>
      <c r="E90" s="19" t="s">
        <v>69</v>
      </c>
      <c r="F90" s="20">
        <f ca="1">INDIRECT("'HAYAT'!"&amp;ADDRESS(IFERROR(MATCH(VLOOKUP($E$3,$BC$3:$BE$150,2,0),HAYAT!$B:$B,0),MATCH(9003,HAYAT!$B:$B,0)+1),MATCH($A90,HAYAT!$5:$5,0)))</f>
        <v>-196192754.02999997</v>
      </c>
    </row>
    <row r="91" spans="1:6">
      <c r="A91" s="16"/>
      <c r="B91" s="19" t="s">
        <v>138</v>
      </c>
      <c r="C91" s="20">
        <f ca="1">C92+C93</f>
        <v>-197301141680.82022</v>
      </c>
      <c r="E91" s="19" t="s">
        <v>138</v>
      </c>
      <c r="F91" s="20">
        <f ca="1">F92+F93</f>
        <v>-197301141680.82022</v>
      </c>
    </row>
    <row r="92" spans="1:6">
      <c r="A92" s="21">
        <v>633011</v>
      </c>
      <c r="B92" s="22" t="s">
        <v>99</v>
      </c>
      <c r="C92" s="23">
        <f ca="1">INDIRECT("'HAYAT'!"&amp;ADDRESS(IFERROR(MATCH(VLOOKUP($B$3,$BC$3:$BE$150,2,0),HAYAT!$B:$B,0),MATCH(9003,HAYAT!$B:$B,0)+1),MATCH($A92,HAYAT!$5:$5,0)))</f>
        <v>-197603282232.19022</v>
      </c>
      <c r="E92" s="22" t="s">
        <v>99</v>
      </c>
      <c r="F92" s="23">
        <f ca="1">INDIRECT("'HAYAT'!"&amp;ADDRESS(IFERROR(MATCH(VLOOKUP($E$3,$BC$3:$BE$150,2,0),HAYAT!$B:$B,0),MATCH(9003,HAYAT!$B:$B,0)+1),MATCH($A92,HAYAT!$5:$5,0)))</f>
        <v>-197603282232.19022</v>
      </c>
    </row>
    <row r="93" spans="1:6">
      <c r="A93" s="21">
        <v>633021</v>
      </c>
      <c r="B93" s="22" t="s">
        <v>101</v>
      </c>
      <c r="C93" s="23">
        <f ca="1">INDIRECT("'HAYAT'!"&amp;ADDRESS(IFERROR(MATCH(VLOOKUP($B$3,$BC$3:$BE$150,2,0),HAYAT!$B:$B,0),MATCH(9003,HAYAT!$B:$B,0)+1),MATCH($A93,HAYAT!$5:$5,0)))</f>
        <v>302140551.37</v>
      </c>
      <c r="E93" s="22" t="s">
        <v>101</v>
      </c>
      <c r="F93" s="23">
        <f ca="1">INDIRECT("'HAYAT'!"&amp;ADDRESS(IFERROR(MATCH(VLOOKUP($E$3,$BC$3:$BE$150,2,0),HAYAT!$B:$B,0),MATCH(9003,HAYAT!$B:$B,0)+1),MATCH($A93,HAYAT!$5:$5,0)))</f>
        <v>302140551.37</v>
      </c>
    </row>
    <row r="94" spans="1:6">
      <c r="A94" s="16"/>
      <c r="B94" s="19" t="s">
        <v>139</v>
      </c>
      <c r="C94" s="20">
        <f ca="1">C95+C96</f>
        <v>181487178691.42999</v>
      </c>
      <c r="E94" s="19" t="s">
        <v>139</v>
      </c>
      <c r="F94" s="20">
        <f ca="1">F95+F96</f>
        <v>181487178691.42999</v>
      </c>
    </row>
    <row r="95" spans="1:6">
      <c r="A95" s="21">
        <v>633012</v>
      </c>
      <c r="B95" s="22" t="s">
        <v>105</v>
      </c>
      <c r="C95" s="23">
        <f ca="1">INDIRECT("'HAYAT'!"&amp;ADDRESS(IFERROR(MATCH(VLOOKUP($B$3,$BC$3:$BE$150,2,0),HAYAT!$B:$B,0),MATCH(9003,HAYAT!$B:$B,0)+1),MATCH($A95,HAYAT!$5:$5,0)))</f>
        <v>181779139714.38</v>
      </c>
      <c r="E95" s="22" t="s">
        <v>105</v>
      </c>
      <c r="F95" s="23">
        <f ca="1">INDIRECT("'HAYAT'!"&amp;ADDRESS(IFERROR(MATCH(VLOOKUP($E$3,$BC$3:$BE$150,2,0),HAYAT!$B:$B,0),MATCH(9003,HAYAT!$B:$B,0)+1),MATCH($A95,HAYAT!$5:$5,0)))</f>
        <v>181779139714.38</v>
      </c>
    </row>
    <row r="96" spans="1:6">
      <c r="A96" s="21">
        <v>633022</v>
      </c>
      <c r="B96" s="22" t="s">
        <v>107</v>
      </c>
      <c r="C96" s="23">
        <f ca="1">INDIRECT("'HAYAT'!"&amp;ADDRESS(IFERROR(MATCH(VLOOKUP($B$3,$BC$3:$BE$150,2,0),HAYAT!$B:$B,0),MATCH(9003,HAYAT!$B:$B,0)+1),MATCH($A96,HAYAT!$5:$5,0)))</f>
        <v>-291961022.94999999</v>
      </c>
      <c r="E96" s="22" t="s">
        <v>107</v>
      </c>
      <c r="F96" s="23">
        <f ca="1">INDIRECT("'HAYAT'!"&amp;ADDRESS(IFERROR(MATCH(VLOOKUP($E$3,$BC$3:$BE$150,2,0),HAYAT!$B:$B,0),MATCH(9003,HAYAT!$B:$B,0)+1),MATCH($A96,HAYAT!$5:$5,0)))</f>
        <v>-291961022.94999999</v>
      </c>
    </row>
    <row r="97" spans="1:6">
      <c r="A97" s="16"/>
      <c r="B97" s="19" t="s">
        <v>140</v>
      </c>
      <c r="C97" s="20">
        <f ca="1">C98+C99+C100</f>
        <v>-256498255.95999992</v>
      </c>
      <c r="E97" s="19" t="s">
        <v>140</v>
      </c>
      <c r="F97" s="20">
        <f ca="1">F98+F99+F100</f>
        <v>-256498255.95999992</v>
      </c>
    </row>
    <row r="98" spans="1:6">
      <c r="A98" s="21">
        <v>63501</v>
      </c>
      <c r="B98" s="22" t="s">
        <v>73</v>
      </c>
      <c r="C98" s="23">
        <f ca="1">INDIRECT("'HAYAT'!"&amp;ADDRESS(IFERROR(MATCH(VLOOKUP($B$3,$BC$3:$BE$150,2,0),HAYAT!$B:$B,0),MATCH(9003,HAYAT!$B:$B,0)+1),MATCH($A98,HAYAT!$5:$5,0)))</f>
        <v>-254240017.66999993</v>
      </c>
      <c r="E98" s="22" t="s">
        <v>73</v>
      </c>
      <c r="F98" s="23">
        <f ca="1">INDIRECT("'HAYAT'!"&amp;ADDRESS(IFERROR(MATCH(VLOOKUP($E$3,$BC$3:$BE$150,2,0),HAYAT!$B:$B,0),MATCH(9003,HAYAT!$B:$B,0)+1),MATCH($A98,HAYAT!$5:$5,0)))</f>
        <v>-254240017.66999993</v>
      </c>
    </row>
    <row r="99" spans="1:6">
      <c r="A99" s="21">
        <v>63502</v>
      </c>
      <c r="B99" s="22" t="s">
        <v>75</v>
      </c>
      <c r="C99" s="23">
        <f ca="1">INDIRECT("'HAYAT'!"&amp;ADDRESS(IFERROR(MATCH(VLOOKUP($B$3,$BC$3:$BE$150,2,0),HAYAT!$B:$B,0),MATCH(9003,HAYAT!$B:$B,0)+1),MATCH($A99,HAYAT!$5:$5,0)))</f>
        <v>0</v>
      </c>
      <c r="E99" s="22" t="s">
        <v>75</v>
      </c>
      <c r="F99" s="23">
        <f ca="1">INDIRECT("'HAYAT'!"&amp;ADDRESS(IFERROR(MATCH(VLOOKUP($E$3,$BC$3:$BE$150,2,0),HAYAT!$B:$B,0),MATCH(9003,HAYAT!$B:$B,0)+1),MATCH($A99,HAYAT!$5:$5,0)))</f>
        <v>0</v>
      </c>
    </row>
    <row r="100" spans="1:6">
      <c r="A100" s="21">
        <v>63599</v>
      </c>
      <c r="B100" s="22" t="s">
        <v>77</v>
      </c>
      <c r="C100" s="23">
        <f ca="1">INDIRECT("'HAYAT'!"&amp;ADDRESS(IFERROR(MATCH(VLOOKUP($B$3,$BC$3:$BE$150,2,0),HAYAT!$B:$B,0),MATCH(9003,HAYAT!$B:$B,0)+1),MATCH($A100,HAYAT!$5:$5,0)))</f>
        <v>-2258238.29</v>
      </c>
      <c r="E100" s="22" t="s">
        <v>77</v>
      </c>
      <c r="F100" s="23">
        <f ca="1">INDIRECT("'HAYAT'!"&amp;ADDRESS(IFERROR(MATCH(VLOOKUP($E$3,$BC$3:$BE$150,2,0),HAYAT!$B:$B,0),MATCH(9003,HAYAT!$B:$B,0)+1),MATCH($A100,HAYAT!$5:$5,0)))</f>
        <v>-2258238.29</v>
      </c>
    </row>
    <row r="101" spans="1:6">
      <c r="A101" s="16"/>
      <c r="B101" s="19" t="s">
        <v>141</v>
      </c>
      <c r="C101" s="20">
        <f ca="1">SUM(C102:C109)</f>
        <v>-18633174471.658005</v>
      </c>
      <c r="E101" s="19" t="s">
        <v>141</v>
      </c>
      <c r="F101" s="20">
        <f ca="1">SUM(F102:F109)</f>
        <v>-18633174471.658005</v>
      </c>
    </row>
    <row r="102" spans="1:6">
      <c r="A102" s="21">
        <v>63601</v>
      </c>
      <c r="B102" s="22" t="s">
        <v>81</v>
      </c>
      <c r="C102" s="23">
        <f ca="1">INDIRECT("'HAYAT'!"&amp;ADDRESS(IFERROR(MATCH(VLOOKUP($B$3,$BC$3:$BE$150,2,0),HAYAT!$B:$B,0),MATCH(9003,HAYAT!$B:$B,0)+1),MATCH($A102,HAYAT!$5:$5,0)))</f>
        <v>-13722832415.553684</v>
      </c>
      <c r="E102" s="22" t="s">
        <v>81</v>
      </c>
      <c r="F102" s="23">
        <f ca="1">INDIRECT("'HAYAT'!"&amp;ADDRESS(IFERROR(MATCH(VLOOKUP($E$3,$BC$3:$BE$150,2,0),HAYAT!$B:$B,0),MATCH(9003,HAYAT!$B:$B,0)+1),MATCH($A102,HAYAT!$5:$5,0)))</f>
        <v>-13722832415.553684</v>
      </c>
    </row>
    <row r="103" spans="1:6">
      <c r="A103" s="21">
        <v>63602</v>
      </c>
      <c r="B103" s="22" t="s">
        <v>83</v>
      </c>
      <c r="C103" s="23">
        <f ca="1">INDIRECT("'HAYAT'!"&amp;ADDRESS(IFERROR(MATCH(VLOOKUP($B$3,$BC$3:$BE$150,2,0),HAYAT!$B:$B,0),MATCH(9003,HAYAT!$B:$B,0)+1),MATCH($A103,HAYAT!$5:$5,0)))</f>
        <v>-3923649504.6511197</v>
      </c>
      <c r="E103" s="22" t="s">
        <v>83</v>
      </c>
      <c r="F103" s="23">
        <f ca="1">INDIRECT("'HAYAT'!"&amp;ADDRESS(IFERROR(MATCH(VLOOKUP($E$3,$BC$3:$BE$150,2,0),HAYAT!$B:$B,0),MATCH(9003,HAYAT!$B:$B,0)+1),MATCH($A103,HAYAT!$5:$5,0)))</f>
        <v>-3923649504.6511197</v>
      </c>
    </row>
    <row r="104" spans="1:6">
      <c r="A104" s="21">
        <v>63603</v>
      </c>
      <c r="B104" s="22" t="s">
        <v>85</v>
      </c>
      <c r="C104" s="23">
        <f ca="1">INDIRECT("'HAYAT'!"&amp;ADDRESS(IFERROR(MATCH(VLOOKUP($B$3,$BC$3:$BE$150,2,0),HAYAT!$B:$B,0),MATCH(9003,HAYAT!$B:$B,0)+1),MATCH($A104,HAYAT!$5:$5,0)))</f>
        <v>-903845752.7437855</v>
      </c>
      <c r="E104" s="22" t="s">
        <v>85</v>
      </c>
      <c r="F104" s="23">
        <f ca="1">INDIRECT("'HAYAT'!"&amp;ADDRESS(IFERROR(MATCH(VLOOKUP($E$3,$BC$3:$BE$150,2,0),HAYAT!$B:$B,0),MATCH(9003,HAYAT!$B:$B,0)+1),MATCH($A104,HAYAT!$5:$5,0)))</f>
        <v>-903845752.7437855</v>
      </c>
    </row>
    <row r="105" spans="1:6">
      <c r="A105" s="21">
        <v>63604</v>
      </c>
      <c r="B105" s="22" t="s">
        <v>87</v>
      </c>
      <c r="C105" s="23">
        <f ca="1">INDIRECT("'HAYAT'!"&amp;ADDRESS(IFERROR(MATCH(VLOOKUP($B$3,$BC$3:$BE$150,2,0),HAYAT!$B:$B,0),MATCH(9003,HAYAT!$B:$B,0)+1),MATCH($A105,HAYAT!$5:$5,0)))</f>
        <v>0</v>
      </c>
      <c r="E105" s="22" t="s">
        <v>87</v>
      </c>
      <c r="F105" s="23">
        <f ca="1">INDIRECT("'HAYAT'!"&amp;ADDRESS(IFERROR(MATCH(VLOOKUP($E$3,$BC$3:$BE$150,2,0),HAYAT!$B:$B,0),MATCH(9003,HAYAT!$B:$B,0)+1),MATCH($A105,HAYAT!$5:$5,0)))</f>
        <v>0</v>
      </c>
    </row>
    <row r="106" spans="1:6">
      <c r="A106" s="21">
        <v>63605</v>
      </c>
      <c r="B106" s="22" t="s">
        <v>89</v>
      </c>
      <c r="C106" s="23">
        <f ca="1">INDIRECT("'HAYAT'!"&amp;ADDRESS(IFERROR(MATCH(VLOOKUP($B$3,$BC$3:$BE$150,2,0),HAYAT!$B:$B,0),MATCH(9003,HAYAT!$B:$B,0)+1),MATCH($A106,HAYAT!$5:$5,0)))</f>
        <v>-335648835.44676304</v>
      </c>
      <c r="E106" s="22" t="s">
        <v>89</v>
      </c>
      <c r="F106" s="23">
        <f ca="1">INDIRECT("'HAYAT'!"&amp;ADDRESS(IFERROR(MATCH(VLOOKUP($E$3,$BC$3:$BE$150,2,0),HAYAT!$B:$B,0),MATCH(9003,HAYAT!$B:$B,0)+1),MATCH($A106,HAYAT!$5:$5,0)))</f>
        <v>-335648835.44676304</v>
      </c>
    </row>
    <row r="107" spans="1:6">
      <c r="A107" s="21">
        <v>63606</v>
      </c>
      <c r="B107" s="22" t="s">
        <v>91</v>
      </c>
      <c r="C107" s="23">
        <f ca="1">INDIRECT("'HAYAT'!"&amp;ADDRESS(IFERROR(MATCH(VLOOKUP($B$3,$BC$3:$BE$150,2,0),HAYAT!$B:$B,0),MATCH(9003,HAYAT!$B:$B,0)+1),MATCH($A107,HAYAT!$5:$5,0)))</f>
        <v>-446064918.72011006</v>
      </c>
      <c r="E107" s="22" t="s">
        <v>91</v>
      </c>
      <c r="F107" s="23">
        <f ca="1">INDIRECT("'HAYAT'!"&amp;ADDRESS(IFERROR(MATCH(VLOOKUP($E$3,$BC$3:$BE$150,2,0),HAYAT!$B:$B,0),MATCH(9003,HAYAT!$B:$B,0)+1),MATCH($A107,HAYAT!$5:$5,0)))</f>
        <v>-446064918.72011006</v>
      </c>
    </row>
    <row r="108" spans="1:6">
      <c r="A108" s="21">
        <v>63607</v>
      </c>
      <c r="B108" s="22" t="s">
        <v>93</v>
      </c>
      <c r="C108" s="23">
        <f ca="1">INDIRECT("'HAYAT'!"&amp;ADDRESS(IFERROR(MATCH(VLOOKUP($B$3,$BC$3:$BE$150,2,0),HAYAT!$B:$B,0),MATCH(9003,HAYAT!$B:$B,0)+1),MATCH($A108,HAYAT!$5:$5,0)))</f>
        <v>837819660.3561517</v>
      </c>
      <c r="E108" s="22" t="s">
        <v>93</v>
      </c>
      <c r="F108" s="23">
        <f ca="1">INDIRECT("'HAYAT'!"&amp;ADDRESS(IFERROR(MATCH(VLOOKUP($E$3,$BC$3:$BE$150,2,0),HAYAT!$B:$B,0),MATCH(9003,HAYAT!$B:$B,0)+1),MATCH($A108,HAYAT!$5:$5,0)))</f>
        <v>837819660.3561517</v>
      </c>
    </row>
    <row r="109" spans="1:6">
      <c r="A109" s="21">
        <v>63699</v>
      </c>
      <c r="B109" s="22" t="s">
        <v>95</v>
      </c>
      <c r="C109" s="23">
        <f ca="1">INDIRECT("'HAYAT'!"&amp;ADDRESS(IFERROR(MATCH(VLOOKUP($B$3,$BC$3:$BE$150,2,0),HAYAT!$B:$B,0),MATCH(9003,HAYAT!$B:$B,0)+1),MATCH($A109,HAYAT!$5:$5,0)))</f>
        <v>-138952704.89869499</v>
      </c>
      <c r="E109" s="22" t="s">
        <v>95</v>
      </c>
      <c r="F109" s="23">
        <f ca="1">INDIRECT("'HAYAT'!"&amp;ADDRESS(IFERROR(MATCH(VLOOKUP($E$3,$BC$3:$BE$150,2,0),HAYAT!$B:$B,0),MATCH(9003,HAYAT!$B:$B,0)+1),MATCH($A109,HAYAT!$5:$5,0)))</f>
        <v>-138952704.89869499</v>
      </c>
    </row>
    <row r="110" spans="1:6">
      <c r="A110" s="16">
        <v>637</v>
      </c>
      <c r="B110" s="19" t="s">
        <v>142</v>
      </c>
      <c r="C110" s="20">
        <f ca="1">INDIRECT("'HAYAT'!"&amp;ADDRESS(IFERROR(MATCH(VLOOKUP($B$3,$BC$3:$BE$150,2,0),HAYAT!$B:$B,0),MATCH(9003,HAYAT!$B:$B,0)+1),MATCH($A110,HAYAT!$5:$5,0)))</f>
        <v>-59324909.050000004</v>
      </c>
      <c r="E110" s="19" t="s">
        <v>142</v>
      </c>
      <c r="F110" s="20">
        <f ca="1">INDIRECT("'HAYAT'!"&amp;ADDRESS(IFERROR(MATCH(VLOOKUP($E$3,$BC$3:$BE$150,2,0),HAYAT!$B:$B,0),MATCH(9003,HAYAT!$B:$B,0)+1),MATCH($A110,HAYAT!$5:$5,0)))</f>
        <v>-59324909.050000004</v>
      </c>
    </row>
    <row r="111" spans="1:6">
      <c r="A111" s="16">
        <v>638</v>
      </c>
      <c r="B111" s="19" t="s">
        <v>143</v>
      </c>
      <c r="C111" s="20">
        <f ca="1">INDIRECT("'HAYAT'!"&amp;ADDRESS(IFERROR(MATCH(VLOOKUP($B$3,$BC$3:$BE$150,2,0),HAYAT!$B:$B,0),MATCH(9003,HAYAT!$B:$B,0)+1),MATCH($A111,HAYAT!$5:$5,0)))</f>
        <v>0</v>
      </c>
      <c r="E111" s="19" t="s">
        <v>143</v>
      </c>
      <c r="F111" s="20">
        <f ca="1">INDIRECT("'HAYAT'!"&amp;ADDRESS(IFERROR(MATCH(VLOOKUP($E$3,$BC$3:$BE$150,2,0),HAYAT!$B:$B,0),MATCH(9003,HAYAT!$B:$B,0)+1),MATCH($A111,HAYAT!$5:$5,0)))</f>
        <v>0</v>
      </c>
    </row>
    <row r="112" spans="1:6">
      <c r="A112" s="16">
        <v>639</v>
      </c>
      <c r="B112" s="19" t="s">
        <v>144</v>
      </c>
      <c r="C112" s="20">
        <f ca="1">INDIRECT("'HAYAT'!"&amp;ADDRESS(IFERROR(MATCH(VLOOKUP($B$3,$BC$3:$BE$150,2,0),HAYAT!$B:$B,0),MATCH(9003,HAYAT!$B:$B,0)+1),MATCH($A112,HAYAT!$5:$5,0)))</f>
        <v>-81169936.019999996</v>
      </c>
      <c r="E112" s="19" t="s">
        <v>144</v>
      </c>
      <c r="F112" s="20">
        <f ca="1">INDIRECT("'HAYAT'!"&amp;ADDRESS(IFERROR(MATCH(VLOOKUP($E$3,$BC$3:$BE$150,2,0),HAYAT!$B:$B,0),MATCH(9003,HAYAT!$B:$B,0)+1),MATCH($A112,HAYAT!$5:$5,0)))</f>
        <v>-81169936.019999996</v>
      </c>
    </row>
    <row r="113" spans="1:9" ht="13.5" thickBot="1">
      <c r="A113" s="26"/>
      <c r="B113" s="17" t="s">
        <v>145</v>
      </c>
      <c r="C113" s="18">
        <f ca="1">C60+C80</f>
        <v>12428228841.395576</v>
      </c>
      <c r="E113" s="17" t="s">
        <v>145</v>
      </c>
      <c r="F113" s="18">
        <f ca="1">F60+F80</f>
        <v>12428228841.395576</v>
      </c>
    </row>
    <row r="114" spans="1:9">
      <c r="A114" s="27"/>
      <c r="B114" s="17" t="s">
        <v>146</v>
      </c>
      <c r="C114" s="18">
        <f ca="1">SUM(C115:C121)</f>
        <v>10993400066.309998</v>
      </c>
      <c r="E114" s="17" t="s">
        <v>146</v>
      </c>
      <c r="F114" s="18">
        <f ca="1">SUM(F115:F121)</f>
        <v>10993400066.309998</v>
      </c>
    </row>
    <row r="115" spans="1:9">
      <c r="A115" s="21">
        <v>640</v>
      </c>
      <c r="B115" s="22" t="s">
        <v>147</v>
      </c>
      <c r="C115" s="23">
        <f ca="1">INDIRECT("'EMEKLİLİK'!"&amp;ADDRESS(IFERROR(MATCH(VLOOKUP($B$3,$BC$3:$BE$150,2,0),EMEKLİLİK!$B:$B,0),MATCH(9003,EMEKLİLİK!$B:$B,0)+1),MATCH($A115,EMEKLİLİK!$5:$5,0)))</f>
        <v>7020508490.1899986</v>
      </c>
      <c r="E115" s="22" t="s">
        <v>147</v>
      </c>
      <c r="F115" s="23">
        <f ca="1">INDIRECT("'EMEKLİLİK'!"&amp;ADDRESS(IFERROR(MATCH(VLOOKUP($E$3,$BC$3:$BE$150,2,0),EMEKLİLİK!$B:$B,0),MATCH(9003,EMEKLİLİK!$B:$B,0)+1),MATCH($A115,EMEKLİLİK!$5:$5,0)))</f>
        <v>7020508490.1899986</v>
      </c>
    </row>
    <row r="116" spans="1:9">
      <c r="A116" s="21">
        <v>641</v>
      </c>
      <c r="B116" s="22" t="s">
        <v>148</v>
      </c>
      <c r="C116" s="23">
        <f ca="1">INDIRECT("'EMEKLİLİK'!"&amp;ADDRESS(IFERROR(MATCH(VLOOKUP($B$3,$BC$3:$BE$150,2,0),EMEKLİLİK!$B:$B,0),MATCH(9003,EMEKLİLİK!$B:$B,0)+1),MATCH($A116,EMEKLİLİK!$5:$5,0)))</f>
        <v>2821750193.6300001</v>
      </c>
      <c r="E116" s="22" t="s">
        <v>148</v>
      </c>
      <c r="F116" s="23">
        <f ca="1">INDIRECT("'EMEKLİLİK'!"&amp;ADDRESS(IFERROR(MATCH(VLOOKUP($E$3,$BC$3:$BE$150,2,0),EMEKLİLİK!$B:$B,0),MATCH(9003,EMEKLİLİK!$B:$B,0)+1),MATCH($A116,EMEKLİLİK!$5:$5,0)))</f>
        <v>2821750193.6300001</v>
      </c>
    </row>
    <row r="117" spans="1:9">
      <c r="A117" s="21">
        <v>642</v>
      </c>
      <c r="B117" s="22" t="s">
        <v>149</v>
      </c>
      <c r="C117" s="23">
        <f ca="1">INDIRECT("'EMEKLİLİK'!"&amp;ADDRESS(IFERROR(MATCH(VLOOKUP($B$3,$BC$3:$BE$150,2,0),EMEKLİLİK!$B:$B,0),MATCH(9003,EMEKLİLİK!$B:$B,0)+1),MATCH($A117,EMEKLİLİK!$5:$5,0)))</f>
        <v>992635972.73000014</v>
      </c>
      <c r="E117" s="22" t="s">
        <v>149</v>
      </c>
      <c r="F117" s="23">
        <f ca="1">INDIRECT("'EMEKLİLİK'!"&amp;ADDRESS(IFERROR(MATCH(VLOOKUP($E$3,$BC$3:$BE$150,2,0),EMEKLİLİK!$B:$B,0),MATCH(9003,EMEKLİLİK!$B:$B,0)+1),MATCH($A117,EMEKLİLİK!$5:$5,0)))</f>
        <v>992635972.73000014</v>
      </c>
    </row>
    <row r="118" spans="1:9">
      <c r="A118" s="21">
        <v>643</v>
      </c>
      <c r="B118" s="22" t="s">
        <v>150</v>
      </c>
      <c r="C118" s="23">
        <f ca="1">INDIRECT("'EMEKLİLİK'!"&amp;ADDRESS(IFERROR(MATCH(VLOOKUP($B$3,$BC$3:$BE$150,2,0),EMEKLİLİK!$B:$B,0),MATCH(9003,EMEKLİLİK!$B:$B,0)+1),MATCH($A118,EMEKLİLİK!$5:$5,0)))</f>
        <v>153760230.46000001</v>
      </c>
      <c r="E118" s="22" t="s">
        <v>150</v>
      </c>
      <c r="F118" s="23">
        <f ca="1">INDIRECT("'EMEKLİLİK'!"&amp;ADDRESS(IFERROR(MATCH(VLOOKUP($E$3,$BC$3:$BE$150,2,0),EMEKLİLİK!$B:$B,0),MATCH(9003,EMEKLİLİK!$B:$B,0)+1),MATCH($A118,EMEKLİLİK!$5:$5,0)))</f>
        <v>153760230.46000001</v>
      </c>
    </row>
    <row r="119" spans="1:9">
      <c r="A119" s="21">
        <v>644</v>
      </c>
      <c r="B119" s="22" t="s">
        <v>151</v>
      </c>
      <c r="C119" s="23">
        <f ca="1">INDIRECT("'EMEKLİLİK'!"&amp;ADDRESS(IFERROR(MATCH(VLOOKUP($B$3,$BC$3:$BE$150,2,0),EMEKLİLİK!$B:$B,0),MATCH(9003,EMEKLİLİK!$B:$B,0)+1),MATCH($A119,EMEKLİLİK!$5:$5,0)))</f>
        <v>0</v>
      </c>
      <c r="E119" s="22" t="s">
        <v>151</v>
      </c>
      <c r="F119" s="23">
        <f ca="1">INDIRECT("'EMEKLİLİK'!"&amp;ADDRESS(IFERROR(MATCH(VLOOKUP($E$3,$BC$3:$BE$150,2,0),EMEKLİLİK!$B:$B,0),MATCH(9003,EMEKLİLİK!$B:$B,0)+1),MATCH($A119,EMEKLİLİK!$5:$5,0)))</f>
        <v>0</v>
      </c>
    </row>
    <row r="120" spans="1:9">
      <c r="A120" s="21">
        <v>645</v>
      </c>
      <c r="B120" s="22" t="s">
        <v>152</v>
      </c>
      <c r="C120" s="23">
        <f ca="1">INDIRECT("'EMEKLİLİK'!"&amp;ADDRESS(IFERROR(MATCH(VLOOKUP($B$3,$BC$3:$BE$150,2,0),EMEKLİLİK!$B:$B,0),MATCH(9003,EMEKLİLİK!$B:$B,0)+1),MATCH($A120,EMEKLİLİK!$5:$5,0)))</f>
        <v>19817</v>
      </c>
      <c r="E120" s="22" t="s">
        <v>152</v>
      </c>
      <c r="F120" s="23">
        <f ca="1">INDIRECT("'EMEKLİLİK'!"&amp;ADDRESS(IFERROR(MATCH(VLOOKUP($E$3,$BC$3:$BE$150,2,0),EMEKLİLİK!$B:$B,0),MATCH(9003,EMEKLİLİK!$B:$B,0)+1),MATCH($A120,EMEKLİLİK!$5:$5,0)))</f>
        <v>19817</v>
      </c>
    </row>
    <row r="121" spans="1:9">
      <c r="A121" s="21">
        <v>649</v>
      </c>
      <c r="B121" s="22" t="s">
        <v>153</v>
      </c>
      <c r="C121" s="23">
        <f ca="1">INDIRECT("'EMEKLİLİK'!"&amp;ADDRESS(IFERROR(MATCH(VLOOKUP($B$3,$BC$3:$BE$150,2,0),EMEKLİLİK!$B:$B,0),MATCH(9003,EMEKLİLİK!$B:$B,0)+1),MATCH($A121,EMEKLİLİK!$5:$5,0)))</f>
        <v>4725362.3</v>
      </c>
      <c r="E121" s="22" t="s">
        <v>153</v>
      </c>
      <c r="F121" s="23">
        <f ca="1">INDIRECT("'EMEKLİLİK'!"&amp;ADDRESS(IFERROR(MATCH(VLOOKUP($E$3,$BC$3:$BE$150,2,0),EMEKLİLİK!$B:$B,0),MATCH(9003,EMEKLİLİK!$B:$B,0)+1),MATCH($A121,EMEKLİLİK!$5:$5,0)))</f>
        <v>4725362.3</v>
      </c>
    </row>
    <row r="122" spans="1:9">
      <c r="A122" s="28"/>
      <c r="B122" s="17" t="s">
        <v>154</v>
      </c>
      <c r="C122" s="18">
        <f ca="1">SUM(C123:C127)</f>
        <v>-10082772658.594284</v>
      </c>
      <c r="E122" s="17" t="s">
        <v>154</v>
      </c>
      <c r="F122" s="18">
        <f ca="1">SUM(F123:F127)</f>
        <v>-10082772658.594284</v>
      </c>
    </row>
    <row r="123" spans="1:9">
      <c r="A123" s="21">
        <v>650</v>
      </c>
      <c r="B123" s="22" t="s">
        <v>155</v>
      </c>
      <c r="C123" s="23">
        <f ca="1">INDIRECT("'EMEKLİLİK'!"&amp;ADDRESS(IFERROR(MATCH(VLOOKUP($B$3,$BC$3:$BE$150,2,0),EMEKLİLİK!$B:$B,0),MATCH(9003,EMEKLİLİK!$B:$B,0)+1),MATCH($A123,EMEKLİLİK!$5:$5,0)))</f>
        <v>-831813099.05999994</v>
      </c>
      <c r="E123" s="22" t="s">
        <v>155</v>
      </c>
      <c r="F123" s="23">
        <f ca="1">INDIRECT("'EMEKLİLİK'!"&amp;ADDRESS(IFERROR(MATCH(VLOOKUP($E$3,$BC$3:$BE$150,2,0),EMEKLİLİK!$B:$B,0),MATCH(9003,EMEKLİLİK!$B:$B,0)+1),MATCH($A123,EMEKLİLİK!$5:$5,0)))</f>
        <v>-831813099.05999994</v>
      </c>
      <c r="I123" s="29"/>
    </row>
    <row r="124" spans="1:9">
      <c r="A124" s="21">
        <v>651</v>
      </c>
      <c r="B124" s="22" t="s">
        <v>156</v>
      </c>
      <c r="C124" s="23">
        <f ca="1">INDIRECT("'EMEKLİLİK'!"&amp;ADDRESS(IFERROR(MATCH(VLOOKUP($B$3,$BC$3:$BE$150,2,0),EMEKLİLİK!$B:$B,0),MATCH(9003,EMEKLİLİK!$B:$B,0)+1),MATCH($A124,EMEKLİLİK!$5:$5,0)))</f>
        <v>0</v>
      </c>
      <c r="E124" s="22" t="s">
        <v>156</v>
      </c>
      <c r="F124" s="23">
        <f ca="1">INDIRECT("'EMEKLİLİK'!"&amp;ADDRESS(IFERROR(MATCH(VLOOKUP($E$3,$BC$3:$BE$150,2,0),EMEKLİLİK!$B:$B,0),MATCH(9003,EMEKLİLİK!$B:$B,0)+1),MATCH($A124,EMEKLİLİK!$5:$5,0)))</f>
        <v>0</v>
      </c>
      <c r="I124" s="29"/>
    </row>
    <row r="125" spans="1:9">
      <c r="A125" s="21">
        <v>652</v>
      </c>
      <c r="B125" s="22" t="s">
        <v>157</v>
      </c>
      <c r="C125" s="23">
        <f ca="1">INDIRECT("'EMEKLİLİK'!"&amp;ADDRESS(IFERROR(MATCH(VLOOKUP($B$3,$BC$3:$BE$150,2,0),EMEKLİLİK!$B:$B,0),MATCH(9003,EMEKLİLİK!$B:$B,0)+1),MATCH($A125,EMEKLİLİK!$5:$5,0)))</f>
        <v>-8463761318.8642836</v>
      </c>
      <c r="E125" s="22" t="s">
        <v>157</v>
      </c>
      <c r="F125" s="23">
        <f ca="1">INDIRECT("'EMEKLİLİK'!"&amp;ADDRESS(IFERROR(MATCH(VLOOKUP($E$3,$BC$3:$BE$150,2,0),EMEKLİLİK!$B:$B,0),MATCH(9003,EMEKLİLİK!$B:$B,0)+1),MATCH($A125,EMEKLİLİK!$5:$5,0)))</f>
        <v>-8463761318.8642836</v>
      </c>
    </row>
    <row r="126" spans="1:9">
      <c r="A126" s="21">
        <v>653</v>
      </c>
      <c r="B126" s="22" t="s">
        <v>158</v>
      </c>
      <c r="C126" s="23">
        <f ca="1">INDIRECT("'EMEKLİLİK'!"&amp;ADDRESS(IFERROR(MATCH(VLOOKUP($B$3,$BC$3:$BE$150,2,0),EMEKLİLİK!$B:$B,0),MATCH(9003,EMEKLİLİK!$B:$B,0)+1),MATCH($A126,EMEKLİLİK!$5:$5,0)))</f>
        <v>-771809913.15000021</v>
      </c>
      <c r="E126" s="22" t="s">
        <v>158</v>
      </c>
      <c r="F126" s="23">
        <f ca="1">INDIRECT("'EMEKLİLİK'!"&amp;ADDRESS(IFERROR(MATCH(VLOOKUP($E$3,$BC$3:$BE$150,2,0),EMEKLİLİK!$B:$B,0),MATCH(9003,EMEKLİLİK!$B:$B,0)+1),MATCH($A126,EMEKLİLİK!$5:$5,0)))</f>
        <v>-771809913.15000021</v>
      </c>
    </row>
    <row r="127" spans="1:9">
      <c r="A127" s="21">
        <v>654</v>
      </c>
      <c r="B127" s="22" t="s">
        <v>159</v>
      </c>
      <c r="C127" s="23">
        <f ca="1">INDIRECT("'EMEKLİLİK'!"&amp;ADDRESS(IFERROR(MATCH(VLOOKUP($B$3,$BC$3:$BE$150,2,0),EMEKLİLİK!$B:$B,0),MATCH(9003,EMEKLİLİK!$B:$B,0)+1),MATCH($A127,EMEKLİLİK!$5:$5,0)))</f>
        <v>-15388327.52</v>
      </c>
      <c r="E127" s="22" t="s">
        <v>159</v>
      </c>
      <c r="F127" s="23">
        <f ca="1">INDIRECT("'EMEKLİLİK'!"&amp;ADDRESS(IFERROR(MATCH(VLOOKUP($E$3,$BC$3:$BE$150,2,0),EMEKLİLİK!$B:$B,0),MATCH(9003,EMEKLİLİK!$B:$B,0)+1),MATCH($A127,EMEKLİLİK!$5:$5,0)))</f>
        <v>-15388327.52</v>
      </c>
    </row>
    <row r="128" spans="1:9" ht="13.5" thickBot="1">
      <c r="A128" s="26"/>
      <c r="B128" s="17" t="s">
        <v>160</v>
      </c>
      <c r="C128" s="18">
        <f ca="1">C114+C122</f>
        <v>910627407.7157135</v>
      </c>
      <c r="E128" s="17" t="s">
        <v>160</v>
      </c>
      <c r="F128" s="18">
        <f ca="1">F114+F122</f>
        <v>910627407.7157135</v>
      </c>
    </row>
    <row r="129" spans="1:9" ht="13.5" thickBot="1">
      <c r="A129" s="26"/>
      <c r="B129" s="17" t="s">
        <v>111</v>
      </c>
      <c r="C129" s="18">
        <f ca="1">C59</f>
        <v>37230813431.270569</v>
      </c>
      <c r="E129" s="17" t="s">
        <v>111</v>
      </c>
      <c r="F129" s="18">
        <f ca="1">F59</f>
        <v>37230813431.270569</v>
      </c>
    </row>
    <row r="130" spans="1:9" ht="13.5" thickBot="1">
      <c r="A130" s="26"/>
      <c r="B130" s="17" t="s">
        <v>145</v>
      </c>
      <c r="C130" s="18">
        <f ca="1">C113</f>
        <v>12428228841.395576</v>
      </c>
      <c r="E130" s="17" t="s">
        <v>145</v>
      </c>
      <c r="F130" s="18">
        <f ca="1">F113</f>
        <v>12428228841.395576</v>
      </c>
    </row>
    <row r="131" spans="1:9" ht="13.5" thickBot="1">
      <c r="A131" s="26"/>
      <c r="B131" s="17" t="s">
        <v>160</v>
      </c>
      <c r="C131" s="18">
        <f ca="1">C128</f>
        <v>910627407.7157135</v>
      </c>
      <c r="E131" s="17" t="s">
        <v>160</v>
      </c>
      <c r="F131" s="18">
        <f ca="1">F128</f>
        <v>910627407.7157135</v>
      </c>
    </row>
    <row r="132" spans="1:9" ht="13.5" thickBot="1">
      <c r="A132" s="26"/>
      <c r="B132" s="17" t="s">
        <v>161</v>
      </c>
      <c r="C132" s="18">
        <f ca="1">SUM(C129:C131)</f>
        <v>50569669680.381859</v>
      </c>
      <c r="E132" s="17" t="s">
        <v>161</v>
      </c>
      <c r="F132" s="18">
        <f ca="1">SUM(F129:F131)</f>
        <v>50569669680.381859</v>
      </c>
    </row>
    <row r="133" spans="1:9">
      <c r="A133" s="27"/>
      <c r="B133" s="17" t="s">
        <v>162</v>
      </c>
      <c r="C133" s="18">
        <f ca="1">SUM(C134:C143)</f>
        <v>99047559778.482437</v>
      </c>
      <c r="E133" s="17" t="s">
        <v>162</v>
      </c>
      <c r="F133" s="18">
        <f ca="1">SUM(F134:F143)</f>
        <v>99047559778.482437</v>
      </c>
    </row>
    <row r="134" spans="1:9">
      <c r="A134" s="21">
        <v>660</v>
      </c>
      <c r="B134" s="22" t="s">
        <v>163</v>
      </c>
      <c r="C134" s="23">
        <f ca="1">INDIRECT("'MALI'!"&amp;ADDRESS(IFERROR(MATCH(VLOOKUP($B$3,$BC$3:$BE$150,2,0),MALI!$B:$B,0),MATCH(9003,MALI!$B:$B,0)+1),MATCH($A134,MALI!$5:$5,0)))</f>
        <v>57498638409.02327</v>
      </c>
      <c r="E134" s="22" t="s">
        <v>163</v>
      </c>
      <c r="F134" s="23">
        <f ca="1">INDIRECT("'MALI'!"&amp;ADDRESS(IFERROR(MATCH(VLOOKUP($E$3,$BC$3:$BE$150,2,0),MALI!$B:$B,0),MATCH(9003,MALI!$B:$B,0)+1),MATCH($A134,MALI!$5:$5,0)))</f>
        <v>57498638409.02327</v>
      </c>
    </row>
    <row r="135" spans="1:9">
      <c r="A135" s="21">
        <v>661</v>
      </c>
      <c r="B135" s="22" t="s">
        <v>164</v>
      </c>
      <c r="C135" s="23">
        <f ca="1">INDIRECT("'MALI'!"&amp;ADDRESS(IFERROR(MATCH(VLOOKUP($B$3,$BC$3:$BE$150,2,0),MALI!$B:$B,0),MATCH(9003,MALI!$B:$B,0)+1),MATCH($A135,MALI!$5:$5,0)))</f>
        <v>3658446462.2400002</v>
      </c>
      <c r="E135" s="22" t="s">
        <v>164</v>
      </c>
      <c r="F135" s="23">
        <f ca="1">INDIRECT("'MALI'!"&amp;ADDRESS(IFERROR(MATCH(VLOOKUP($E$3,$BC$3:$BE$150,2,0),MALI!$B:$B,0),MATCH(9003,MALI!$B:$B,0)+1),MATCH($A135,MALI!$5:$5,0)))</f>
        <v>3658446462.2400002</v>
      </c>
    </row>
    <row r="136" spans="1:9">
      <c r="A136" s="21">
        <v>662</v>
      </c>
      <c r="B136" s="22" t="s">
        <v>165</v>
      </c>
      <c r="C136" s="23">
        <f ca="1">INDIRECT("'MALI'!"&amp;ADDRESS(IFERROR(MATCH(VLOOKUP($B$3,$BC$3:$BE$150,2,0),MALI!$B:$B,0),MATCH(9003,MALI!$B:$B,0)+1),MATCH($A136,MALI!$5:$5,0)))</f>
        <v>17948437360.169182</v>
      </c>
      <c r="E136" s="22" t="s">
        <v>165</v>
      </c>
      <c r="F136" s="23">
        <f ca="1">INDIRECT("'MALI'!"&amp;ADDRESS(IFERROR(MATCH(VLOOKUP($E$3,$BC$3:$BE$150,2,0),MALI!$B:$B,0),MATCH(9003,MALI!$B:$B,0)+1),MATCH($A136,MALI!$5:$5,0)))</f>
        <v>17948437360.169182</v>
      </c>
    </row>
    <row r="137" spans="1:9">
      <c r="A137" s="21">
        <v>663</v>
      </c>
      <c r="B137" s="22" t="s">
        <v>166</v>
      </c>
      <c r="C137" s="23">
        <f ca="1">INDIRECT("'MALI'!"&amp;ADDRESS(IFERROR(MATCH(VLOOKUP($B$3,$BC$3:$BE$150,2,0),MALI!$B:$B,0),MATCH(9003,MALI!$B:$B,0)+1),MATCH($A137,MALI!$5:$5,0)))</f>
        <v>12731917747.42</v>
      </c>
      <c r="E137" s="22" t="s">
        <v>166</v>
      </c>
      <c r="F137" s="23">
        <f ca="1">INDIRECT("'MALI'!"&amp;ADDRESS(IFERROR(MATCH(VLOOKUP($E$3,$BC$3:$BE$150,2,0),MALI!$B:$B,0),MATCH(9003,MALI!$B:$B,0)+1),MATCH($A137,MALI!$5:$5,0)))</f>
        <v>12731917747.42</v>
      </c>
    </row>
    <row r="138" spans="1:9">
      <c r="A138" s="21">
        <v>664</v>
      </c>
      <c r="B138" s="22" t="s">
        <v>167</v>
      </c>
      <c r="C138" s="23">
        <f ca="1">INDIRECT("'MALI'!"&amp;ADDRESS(IFERROR(MATCH(VLOOKUP($B$3,$BC$3:$BE$150,2,0),MALI!$B:$B,0),MATCH(9003,MALI!$B:$B,0)+1),MATCH($A138,MALI!$5:$5,0)))</f>
        <v>1202773788.0100002</v>
      </c>
      <c r="E138" s="22" t="s">
        <v>167</v>
      </c>
      <c r="F138" s="23">
        <f ca="1">INDIRECT("'MALI'!"&amp;ADDRESS(IFERROR(MATCH(VLOOKUP($E$3,$BC$3:$BE$150,2,0),MALI!$B:$B,0),MATCH(9003,MALI!$B:$B,0)+1),MATCH($A138,MALI!$5:$5,0)))</f>
        <v>1202773788.0100002</v>
      </c>
    </row>
    <row r="139" spans="1:9">
      <c r="A139" s="21">
        <v>665</v>
      </c>
      <c r="B139" s="22" t="s">
        <v>168</v>
      </c>
      <c r="C139" s="23">
        <f ca="1">INDIRECT("'MALI'!"&amp;ADDRESS(IFERROR(MATCH(VLOOKUP($B$3,$BC$3:$BE$150,2,0),MALI!$B:$B,0),MATCH(9003,MALI!$B:$B,0)+1),MATCH($A139,MALI!$5:$5,0)))</f>
        <v>3588204054.5299997</v>
      </c>
      <c r="E139" s="22" t="s">
        <v>168</v>
      </c>
      <c r="F139" s="23">
        <f ca="1">INDIRECT("'MALI'!"&amp;ADDRESS(IFERROR(MATCH(VLOOKUP($E$3,$BC$3:$BE$150,2,0),MALI!$B:$B,0),MATCH(9003,MALI!$B:$B,0)+1),MATCH($A139,MALI!$5:$5,0)))</f>
        <v>3588204054.5299997</v>
      </c>
      <c r="I139" s="29"/>
    </row>
    <row r="140" spans="1:9">
      <c r="A140" s="21">
        <v>666</v>
      </c>
      <c r="B140" s="22" t="s">
        <v>169</v>
      </c>
      <c r="C140" s="23">
        <f ca="1">INDIRECT("'MALI'!"&amp;ADDRESS(IFERROR(MATCH(VLOOKUP($B$3,$BC$3:$BE$150,2,0),MALI!$B:$B,0),MATCH(9003,MALI!$B:$B,0)+1),MATCH($A140,MALI!$5:$5,0)))</f>
        <v>985807391.22999954</v>
      </c>
      <c r="E140" s="22" t="s">
        <v>169</v>
      </c>
      <c r="F140" s="23">
        <f ca="1">INDIRECT("'MALI'!"&amp;ADDRESS(IFERROR(MATCH(VLOOKUP($E$3,$BC$3:$BE$150,2,0),MALI!$B:$B,0),MATCH(9003,MALI!$B:$B,0)+1),MATCH($A140,MALI!$5:$5,0)))</f>
        <v>985807391.22999954</v>
      </c>
    </row>
    <row r="141" spans="1:9">
      <c r="A141" s="21">
        <v>667</v>
      </c>
      <c r="B141" s="22" t="s">
        <v>170</v>
      </c>
      <c r="C141" s="23">
        <f ca="1">INDIRECT("'MALI'!"&amp;ADDRESS(IFERROR(MATCH(VLOOKUP($B$3,$BC$3:$BE$150,2,0),MALI!$B:$B,0),MATCH(9003,MALI!$B:$B,0)+1),MATCH($A141,MALI!$5:$5,0)))</f>
        <v>1376170669.3899999</v>
      </c>
      <c r="E141" s="22" t="s">
        <v>170</v>
      </c>
      <c r="F141" s="23">
        <f ca="1">INDIRECT("'MALI'!"&amp;ADDRESS(IFERROR(MATCH(VLOOKUP($E$3,$BC$3:$BE$150,2,0),MALI!$B:$B,0),MATCH(9003,MALI!$B:$B,0)+1),MATCH($A141,MALI!$5:$5,0)))</f>
        <v>1376170669.3899999</v>
      </c>
    </row>
    <row r="142" spans="1:9">
      <c r="A142" s="21">
        <v>668</v>
      </c>
      <c r="B142" s="22" t="s">
        <v>171</v>
      </c>
      <c r="C142" s="23">
        <f ca="1">INDIRECT("'MALI'!"&amp;ADDRESS(IFERROR(MATCH(VLOOKUP($B$3,$BC$3:$BE$150,2,0),MALI!$B:$B,0),MATCH(9003,MALI!$B:$B,0)+1),MATCH($A142,MALI!$5:$5,0)))</f>
        <v>21553077.130000003</v>
      </c>
      <c r="E142" s="22" t="s">
        <v>171</v>
      </c>
      <c r="F142" s="23">
        <f ca="1">INDIRECT("'MALI'!"&amp;ADDRESS(IFERROR(MATCH(VLOOKUP($E$3,$BC$3:$BE$150,2,0),MALI!$B:$B,0),MATCH(9003,MALI!$B:$B,0)+1),MATCH($A142,MALI!$5:$5,0)))</f>
        <v>21553077.130000003</v>
      </c>
    </row>
    <row r="143" spans="1:9">
      <c r="A143" s="21">
        <v>669</v>
      </c>
      <c r="B143" s="22" t="s">
        <v>172</v>
      </c>
      <c r="C143" s="23">
        <f ca="1">INDIRECT("'MALI'!"&amp;ADDRESS(IFERROR(MATCH(VLOOKUP($B$3,$BC$3:$BE$150,2,0),MALI!$B:$B,0),MATCH(9003,MALI!$B:$B,0)+1),MATCH($A143,MALI!$5:$5,0)))</f>
        <v>35610819.339999996</v>
      </c>
      <c r="E143" s="22" t="s">
        <v>172</v>
      </c>
      <c r="F143" s="23">
        <f ca="1">INDIRECT("'MALI'!"&amp;ADDRESS(IFERROR(MATCH(VLOOKUP($E$3,$BC$3:$BE$150,2,0),MALI!$B:$B,0),MATCH(9003,MALI!$B:$B,0)+1),MATCH($A143,MALI!$5:$5,0)))</f>
        <v>35610819.339999996</v>
      </c>
    </row>
    <row r="144" spans="1:9">
      <c r="A144" s="28"/>
      <c r="B144" s="17" t="s">
        <v>173</v>
      </c>
      <c r="C144" s="18">
        <f ca="1">SUM(C145:C152)</f>
        <v>-76613474740.167206</v>
      </c>
      <c r="E144" s="17" t="s">
        <v>173</v>
      </c>
      <c r="F144" s="18">
        <f ca="1">SUM(F145:F152)</f>
        <v>-76613474740.167206</v>
      </c>
    </row>
    <row r="145" spans="1:6">
      <c r="A145" s="21">
        <v>670</v>
      </c>
      <c r="B145" s="22" t="s">
        <v>174</v>
      </c>
      <c r="C145" s="23">
        <f ca="1">INDIRECT("'MALI'!"&amp;ADDRESS(IFERROR(MATCH(VLOOKUP($B$3,$BC$3:$BE$150,2,0),MALI!$B:$B,0),MATCH(9003,MALI!$B:$B,0)+1),MATCH($A145,MALI!$5:$5,0)))</f>
        <v>-2846532375.0600004</v>
      </c>
      <c r="E145" s="22" t="s">
        <v>174</v>
      </c>
      <c r="F145" s="23">
        <f ca="1">INDIRECT("'MALI'!"&amp;ADDRESS(IFERROR(MATCH(VLOOKUP($E$3,$BC$3:$BE$150,2,0),MALI!$B:$B,0),MATCH(9003,MALI!$B:$B,0)+1),MATCH($A145,MALI!$5:$5,0)))</f>
        <v>-2846532375.0600004</v>
      </c>
    </row>
    <row r="146" spans="1:6">
      <c r="A146" s="21">
        <v>671</v>
      </c>
      <c r="B146" s="22" t="s">
        <v>175</v>
      </c>
      <c r="C146" s="23">
        <f ca="1">INDIRECT("'MALI'!"&amp;ADDRESS(IFERROR(MATCH(VLOOKUP($B$3,$BC$3:$BE$150,2,0),MALI!$B:$B,0),MATCH(9003,MALI!$B:$B,0)+1),MATCH($A146,MALI!$5:$5,0)))</f>
        <v>-1170037887.2100003</v>
      </c>
      <c r="E146" s="22" t="s">
        <v>175</v>
      </c>
      <c r="F146" s="23">
        <f ca="1">INDIRECT("'MALI'!"&amp;ADDRESS(IFERROR(MATCH(VLOOKUP($E$3,$BC$3:$BE$150,2,0),MALI!$B:$B,0),MATCH(9003,MALI!$B:$B,0)+1),MATCH($A146,MALI!$5:$5,0)))</f>
        <v>-1170037887.2100003</v>
      </c>
    </row>
    <row r="147" spans="1:6">
      <c r="A147" s="21">
        <v>672</v>
      </c>
      <c r="B147" s="22" t="s">
        <v>176</v>
      </c>
      <c r="C147" s="23">
        <f ca="1">INDIRECT("'MALI'!"&amp;ADDRESS(IFERROR(MATCH(VLOOKUP($B$3,$BC$3:$BE$150,2,0),MALI!$B:$B,0),MATCH(9003,MALI!$B:$B,0)+1),MATCH($A147,MALI!$5:$5,0)))</f>
        <v>-427758554.52999991</v>
      </c>
      <c r="E147" s="22" t="s">
        <v>176</v>
      </c>
      <c r="F147" s="23">
        <f ca="1">INDIRECT("'MALI'!"&amp;ADDRESS(IFERROR(MATCH(VLOOKUP($E$3,$BC$3:$BE$150,2,0),MALI!$B:$B,0),MATCH(9003,MALI!$B:$B,0)+1),MATCH($A147,MALI!$5:$5,0)))</f>
        <v>-427758554.52999991</v>
      </c>
    </row>
    <row r="148" spans="1:6">
      <c r="A148" s="21">
        <v>673</v>
      </c>
      <c r="B148" s="22" t="s">
        <v>177</v>
      </c>
      <c r="C148" s="23">
        <f ca="1">INDIRECT("'MALI'!"&amp;ADDRESS(IFERROR(MATCH(VLOOKUP($B$3,$BC$3:$BE$150,2,0),MALI!$B:$B,0),MATCH(9003,MALI!$B:$B,0)+1),MATCH($A148,MALI!$5:$5,0)))</f>
        <v>-61849450418.871193</v>
      </c>
      <c r="E148" s="22" t="s">
        <v>177</v>
      </c>
      <c r="F148" s="23">
        <f ca="1">INDIRECT("'MALI'!"&amp;ADDRESS(IFERROR(MATCH(VLOOKUP($E$3,$BC$3:$BE$150,2,0),MALI!$B:$B,0),MATCH(9003,MALI!$B:$B,0)+1),MATCH($A148,MALI!$5:$5,0)))</f>
        <v>-61849450418.871193</v>
      </c>
    </row>
    <row r="149" spans="1:6">
      <c r="A149" s="21">
        <v>674</v>
      </c>
      <c r="B149" s="22" t="s">
        <v>178</v>
      </c>
      <c r="C149" s="23">
        <f ca="1">INDIRECT("'MALI'!"&amp;ADDRESS(IFERROR(MATCH(VLOOKUP($B$3,$BC$3:$BE$150,2,0),MALI!$B:$B,0),MATCH(9003,MALI!$B:$B,0)+1),MATCH($A149,MALI!$5:$5,0)))</f>
        <v>-356624446.23000002</v>
      </c>
      <c r="E149" s="22" t="s">
        <v>178</v>
      </c>
      <c r="F149" s="23">
        <f ca="1">INDIRECT("'MALI'!"&amp;ADDRESS(IFERROR(MATCH(VLOOKUP($E$3,$BC$3:$BE$150,2,0),MALI!$B:$B,0),MATCH(9003,MALI!$B:$B,0)+1),MATCH($A149,MALI!$5:$5,0)))</f>
        <v>-356624446.23000002</v>
      </c>
    </row>
    <row r="150" spans="1:6">
      <c r="A150" s="21">
        <v>675</v>
      </c>
      <c r="B150" s="22" t="s">
        <v>179</v>
      </c>
      <c r="C150" s="23">
        <f ca="1">INDIRECT("'MALI'!"&amp;ADDRESS(IFERROR(MATCH(VLOOKUP($B$3,$BC$3:$BE$150,2,0),MALI!$B:$B,0),MATCH(9003,MALI!$B:$B,0)+1),MATCH($A150,MALI!$5:$5,0)))</f>
        <v>-7170052101.7900019</v>
      </c>
      <c r="E150" s="22" t="s">
        <v>179</v>
      </c>
      <c r="F150" s="23">
        <f ca="1">INDIRECT("'MALI'!"&amp;ADDRESS(IFERROR(MATCH(VLOOKUP($E$3,$BC$3:$BE$150,2,0),MALI!$B:$B,0),MATCH(9003,MALI!$B:$B,0)+1),MATCH($A150,MALI!$5:$5,0)))</f>
        <v>-7170052101.7900019</v>
      </c>
    </row>
    <row r="151" spans="1:6">
      <c r="A151" s="21">
        <v>676</v>
      </c>
      <c r="B151" s="22" t="s">
        <v>180</v>
      </c>
      <c r="C151" s="23">
        <f ca="1">INDIRECT("'MALI'!"&amp;ADDRESS(IFERROR(MATCH(VLOOKUP($B$3,$BC$3:$BE$150,2,0),MALI!$B:$B,0),MATCH(9003,MALI!$B:$B,0)+1),MATCH($A151,MALI!$5:$5,0)))</f>
        <v>-1946432657.4159997</v>
      </c>
      <c r="E151" s="22" t="s">
        <v>180</v>
      </c>
      <c r="F151" s="23">
        <f ca="1">INDIRECT("'MALI'!"&amp;ADDRESS(IFERROR(MATCH(VLOOKUP($E$3,$BC$3:$BE$150,2,0),MALI!$B:$B,0),MATCH(9003,MALI!$B:$B,0)+1),MATCH($A151,MALI!$5:$5,0)))</f>
        <v>-1946432657.4159997</v>
      </c>
    </row>
    <row r="152" spans="1:6">
      <c r="A152" s="21">
        <v>677</v>
      </c>
      <c r="B152" s="22" t="s">
        <v>181</v>
      </c>
      <c r="C152" s="23">
        <f ca="1">INDIRECT("'MALI'!"&amp;ADDRESS(IFERROR(MATCH(VLOOKUP($B$3,$BC$3:$BE$150,2,0),MALI!$B:$B,0),MATCH(9003,MALI!$B:$B,0)+1),MATCH($A152,MALI!$5:$5,0)))</f>
        <v>-846586299.05999982</v>
      </c>
      <c r="E152" s="22" t="s">
        <v>181</v>
      </c>
      <c r="F152" s="23">
        <f ca="1">INDIRECT("'MALI'!"&amp;ADDRESS(IFERROR(MATCH(VLOOKUP($E$3,$BC$3:$BE$150,2,0),MALI!$B:$B,0),MATCH(9003,MALI!$B:$B,0)+1),MATCH($A152,MALI!$5:$5,0)))</f>
        <v>-846586299.05999982</v>
      </c>
    </row>
    <row r="153" spans="1:6">
      <c r="A153" s="28"/>
      <c r="B153" s="17" t="s">
        <v>182</v>
      </c>
      <c r="C153" s="18">
        <f ca="1">SUM(C154:C163)</f>
        <v>-4017177952.6341558</v>
      </c>
      <c r="E153" s="17" t="s">
        <v>182</v>
      </c>
      <c r="F153" s="18">
        <f ca="1">SUM(F154:F163)</f>
        <v>-4017177952.6341558</v>
      </c>
    </row>
    <row r="154" spans="1:6">
      <c r="A154" s="21">
        <v>680</v>
      </c>
      <c r="B154" s="22" t="s">
        <v>183</v>
      </c>
      <c r="C154" s="23">
        <f ca="1">INDIRECT("'MALI'!"&amp;ADDRESS(IFERROR(MATCH(VLOOKUP($B$3,$BC$3:$BE$150,2,0),MALI!$B:$B,0),MATCH(9003,MALI!$B:$B,0)+1),MATCH($A154,MALI!$5:$5,0)))</f>
        <v>-1382658229.8600001</v>
      </c>
      <c r="E154" s="22" t="s">
        <v>183</v>
      </c>
      <c r="F154" s="23">
        <f ca="1">INDIRECT("'MALI'!"&amp;ADDRESS(IFERROR(MATCH(VLOOKUP($E$3,$BC$3:$BE$150,2,0),MALI!$B:$B,0),MATCH(9003,MALI!$B:$B,0)+1),MATCH($A154,MALI!$5:$5,0)))</f>
        <v>-1382658229.8600001</v>
      </c>
    </row>
    <row r="155" spans="1:6">
      <c r="A155" s="21">
        <v>681</v>
      </c>
      <c r="B155" s="22" t="s">
        <v>184</v>
      </c>
      <c r="C155" s="23">
        <f ca="1">INDIRECT("'MALI'!"&amp;ADDRESS(IFERROR(MATCH(VLOOKUP($B$3,$BC$3:$BE$150,2,0),MALI!$B:$B,0),MATCH(9003,MALI!$B:$B,0)+1),MATCH($A155,MALI!$5:$5,0)))</f>
        <v>-1607398418.48</v>
      </c>
      <c r="E155" s="22" t="s">
        <v>184</v>
      </c>
      <c r="F155" s="23">
        <f ca="1">INDIRECT("'MALI'!"&amp;ADDRESS(IFERROR(MATCH(VLOOKUP($E$3,$BC$3:$BE$150,2,0),MALI!$B:$B,0),MATCH(9003,MALI!$B:$B,0)+1),MATCH($A155,MALI!$5:$5,0)))</f>
        <v>-1607398418.48</v>
      </c>
    </row>
    <row r="156" spans="1:6">
      <c r="A156" s="21">
        <v>682</v>
      </c>
      <c r="B156" s="22" t="s">
        <v>185</v>
      </c>
      <c r="C156" s="23">
        <f ca="1">INDIRECT("'MALI'!"&amp;ADDRESS(IFERROR(MATCH(VLOOKUP($B$3,$BC$3:$BE$150,2,0),MALI!$B:$B,0),MATCH(9003,MALI!$B:$B,0)+1),MATCH($A156,MALI!$5:$5,0)))</f>
        <v>12608068.850000003</v>
      </c>
      <c r="E156" s="22" t="s">
        <v>185</v>
      </c>
      <c r="F156" s="23">
        <f ca="1">INDIRECT("'MALI'!"&amp;ADDRESS(IFERROR(MATCH(VLOOKUP($E$3,$BC$3:$BE$150,2,0),MALI!$B:$B,0),MATCH(9003,MALI!$B:$B,0)+1),MATCH($A156,MALI!$5:$5,0)))</f>
        <v>12608068.850000003</v>
      </c>
    </row>
    <row r="157" spans="1:6">
      <c r="A157" s="21">
        <v>683</v>
      </c>
      <c r="B157" s="22" t="s">
        <v>186</v>
      </c>
      <c r="C157" s="23">
        <f ca="1">INDIRECT("'MALI'!"&amp;ADDRESS(IFERROR(MATCH(VLOOKUP($B$3,$BC$3:$BE$150,2,0),MALI!$B:$B,0),MATCH(9003,MALI!$B:$B,0)+1),MATCH($A157,MALI!$5:$5,0)))</f>
        <v>0</v>
      </c>
      <c r="E157" s="22" t="s">
        <v>186</v>
      </c>
      <c r="F157" s="23">
        <f ca="1">INDIRECT("'MALI'!"&amp;ADDRESS(IFERROR(MATCH(VLOOKUP($E$3,$BC$3:$BE$150,2,0),MALI!$B:$B,0),MATCH(9003,MALI!$B:$B,0)+1),MATCH($A157,MALI!$5:$5,0)))</f>
        <v>0</v>
      </c>
    </row>
    <row r="158" spans="1:6">
      <c r="A158" s="21">
        <v>684</v>
      </c>
      <c r="B158" s="22" t="s">
        <v>187</v>
      </c>
      <c r="C158" s="23">
        <f ca="1">INDIRECT("'MALI'!"&amp;ADDRESS(IFERROR(MATCH(VLOOKUP($B$3,$BC$3:$BE$150,2,0),MALI!$B:$B,0),MATCH(9003,MALI!$B:$B,0)+1),MATCH($A158,MALI!$5:$5,0)))</f>
        <v>-478205903.46415532</v>
      </c>
      <c r="E158" s="22" t="s">
        <v>187</v>
      </c>
      <c r="F158" s="23">
        <f ca="1">INDIRECT("'MALI'!"&amp;ADDRESS(IFERROR(MATCH(VLOOKUP($E$3,$BC$3:$BE$150,2,0),MALI!$B:$B,0),MATCH(9003,MALI!$B:$B,0)+1),MATCH($A158,MALI!$5:$5,0)))</f>
        <v>-478205903.46415532</v>
      </c>
    </row>
    <row r="159" spans="1:6">
      <c r="A159" s="21">
        <v>685</v>
      </c>
      <c r="B159" s="22" t="s">
        <v>188</v>
      </c>
      <c r="C159" s="23">
        <f ca="1">INDIRECT("'MALI'!"&amp;ADDRESS(IFERROR(MATCH(VLOOKUP($B$3,$BC$3:$BE$150,2,0),MALI!$B:$B,0),MATCH(9003,MALI!$B:$B,0)+1),MATCH($A159,MALI!$5:$5,0)))</f>
        <v>-331202664.81</v>
      </c>
      <c r="E159" s="22" t="s">
        <v>188</v>
      </c>
      <c r="F159" s="23">
        <f ca="1">INDIRECT("'MALI'!"&amp;ADDRESS(IFERROR(MATCH(VLOOKUP($E$3,$BC$3:$BE$150,2,0),MALI!$B:$B,0),MATCH(9003,MALI!$B:$B,0)+1),MATCH($A159,MALI!$5:$5,0)))</f>
        <v>-331202664.81</v>
      </c>
    </row>
    <row r="160" spans="1:6">
      <c r="A160" s="30">
        <v>686</v>
      </c>
      <c r="B160" s="22" t="s">
        <v>189</v>
      </c>
      <c r="C160" s="23">
        <f ca="1">INDIRECT("'MALI'!"&amp;ADDRESS(IFERROR(MATCH(VLOOKUP($B$3,$BC$3:$BE$150,2,0),MALI!$B:$B,0),MATCH(9003,MALI!$B:$B,0)+1),MATCH($A160,MALI!$5:$5,0)))</f>
        <v>419518235.52999955</v>
      </c>
      <c r="E160" s="22" t="s">
        <v>189</v>
      </c>
      <c r="F160" s="23">
        <f ca="1">INDIRECT("'MALI'!"&amp;ADDRESS(IFERROR(MATCH(VLOOKUP($E$3,$BC$3:$BE$150,2,0),MALI!$B:$B,0),MATCH(9003,MALI!$B:$B,0)+1),MATCH($A160,MALI!$5:$5,0)))</f>
        <v>419518235.52999955</v>
      </c>
    </row>
    <row r="161" spans="1:7">
      <c r="A161" s="30">
        <v>687</v>
      </c>
      <c r="B161" s="22" t="s">
        <v>190</v>
      </c>
      <c r="C161" s="23">
        <f ca="1">INDIRECT("'MALI'!"&amp;ADDRESS(IFERROR(MATCH(VLOOKUP($B$3,$BC$3:$BE$150,2,0),MALI!$B:$B,0),MATCH(9003,MALI!$B:$B,0)+1),MATCH($A161,MALI!$5:$5,0)))</f>
        <v>-636831358.85000002</v>
      </c>
      <c r="E161" s="22" t="s">
        <v>190</v>
      </c>
      <c r="F161" s="23">
        <f ca="1">INDIRECT("'MALI'!"&amp;ADDRESS(IFERROR(MATCH(VLOOKUP($E$3,$BC$3:$BE$150,2,0),MALI!$B:$B,0),MATCH(9003,MALI!$B:$B,0)+1),MATCH($A161,MALI!$5:$5,0)))</f>
        <v>-636831358.85000002</v>
      </c>
    </row>
    <row r="162" spans="1:7">
      <c r="A162" s="30">
        <v>688</v>
      </c>
      <c r="B162" s="22" t="s">
        <v>191</v>
      </c>
      <c r="C162" s="23">
        <f ca="1">INDIRECT("'MALI'!"&amp;ADDRESS(IFERROR(MATCH(VLOOKUP($B$3,$BC$3:$BE$150,2,0),MALI!$B:$B,0),MATCH(9003,MALI!$B:$B,0)+1),MATCH($A162,MALI!$5:$5,0)))</f>
        <v>99008913.680000022</v>
      </c>
      <c r="E162" s="22" t="s">
        <v>191</v>
      </c>
      <c r="F162" s="23">
        <f ca="1">INDIRECT("'MALI'!"&amp;ADDRESS(IFERROR(MATCH(VLOOKUP($E$3,$BC$3:$BE$150,2,0),MALI!$B:$B,0),MATCH(9003,MALI!$B:$B,0)+1),MATCH($A162,MALI!$5:$5,0)))</f>
        <v>99008913.680000022</v>
      </c>
    </row>
    <row r="163" spans="1:7">
      <c r="A163" s="30">
        <v>689</v>
      </c>
      <c r="B163" s="22" t="s">
        <v>192</v>
      </c>
      <c r="C163" s="23">
        <f ca="1">INDIRECT("'MALI'!"&amp;ADDRESS(IFERROR(MATCH(VLOOKUP($B$3,$BC$3:$BE$150,2,0),MALI!$B:$B,0),MATCH(9003,MALI!$B:$B,0)+1),MATCH($A163,MALI!$5:$5,0)))</f>
        <v>-112016595.23</v>
      </c>
      <c r="E163" s="22" t="s">
        <v>192</v>
      </c>
      <c r="F163" s="23">
        <f ca="1">INDIRECT("'MALI'!"&amp;ADDRESS(IFERROR(MATCH(VLOOKUP($E$3,$BC$3:$BE$150,2,0),MALI!$B:$B,0),MATCH(9003,MALI!$B:$B,0)+1),MATCH($A163,MALI!$5:$5,0)))</f>
        <v>-112016595.23</v>
      </c>
    </row>
    <row r="164" spans="1:7">
      <c r="A164" s="28"/>
      <c r="B164" s="17" t="s">
        <v>193</v>
      </c>
      <c r="C164" s="18">
        <f ca="1">C165+C166+C168</f>
        <v>53946901573.922867</v>
      </c>
      <c r="E164" s="17" t="s">
        <v>193</v>
      </c>
      <c r="F164" s="18">
        <f ca="1">F165+F166+F168</f>
        <v>53946901573.922867</v>
      </c>
    </row>
    <row r="165" spans="1:7">
      <c r="A165" s="21">
        <v>690</v>
      </c>
      <c r="B165" s="22" t="s">
        <v>194</v>
      </c>
      <c r="C165" s="23">
        <f ca="1">INDIRECT("'MALI'!"&amp;ADDRESS(IFERROR(MATCH(VLOOKUP($B$3,$BC$3:$BE$150,2,0),MALI!$B:$B,0),MATCH(9003,MALI!$B:$B,0)+1),MATCH($A165,MALI!$5:$5,0)))</f>
        <v>68986576762.3862</v>
      </c>
      <c r="E165" s="22" t="s">
        <v>194</v>
      </c>
      <c r="F165" s="23">
        <f ca="1">INDIRECT("'MALI'!"&amp;ADDRESS(IFERROR(MATCH(VLOOKUP($E$3,$BC$3:$BE$150,2,0),MALI!$B:$B,0),MATCH(9003,MALI!$B:$B,0)+1),MATCH($A165,MALI!$5:$5,0)))</f>
        <v>68986576762.3862</v>
      </c>
    </row>
    <row r="166" spans="1:7">
      <c r="A166" s="21">
        <v>691</v>
      </c>
      <c r="B166" s="22" t="s">
        <v>195</v>
      </c>
      <c r="C166" s="23">
        <f ca="1">INDIRECT("'MALI'!"&amp;ADDRESS(IFERROR(MATCH(VLOOKUP($B$3,$BC$3:$BE$150,2,0),MALI!$B:$B,0),MATCH(9003,MALI!$B:$B,0)+1),MATCH($A166,MALI!$5:$5,0)))</f>
        <v>-15039675188.463331</v>
      </c>
      <c r="E166" s="22" t="s">
        <v>195</v>
      </c>
      <c r="F166" s="23">
        <f ca="1">INDIRECT("'MALI'!"&amp;ADDRESS(IFERROR(MATCH(VLOOKUP($E$3,$BC$3:$BE$150,2,0),MALI!$B:$B,0),MATCH(9003,MALI!$B:$B,0)+1),MATCH($A166,MALI!$5:$5,0)))</f>
        <v>-15039675188.463331</v>
      </c>
    </row>
    <row r="167" spans="1:7">
      <c r="A167" s="21">
        <v>692</v>
      </c>
      <c r="B167" s="22" t="s">
        <v>196</v>
      </c>
      <c r="C167" s="23">
        <f ca="1">INDIRECT("'MALI'!"&amp;ADDRESS(IFERROR(MATCH(VLOOKUP($B$3,$BC$3:$BE$150,2,0),MALI!$B:$B,0),MATCH(9003,MALI!$B:$B,0)+1),MATCH($A167,MALI!$5:$5,0)))</f>
        <v>53946901573.922844</v>
      </c>
      <c r="E167" s="22" t="s">
        <v>196</v>
      </c>
      <c r="F167" s="23">
        <f ca="1">INDIRECT("'MALI'!"&amp;ADDRESS(IFERROR(MATCH(VLOOKUP($E$3,$BC$3:$BE$150,2,0),MALI!$B:$B,0),MATCH(9003,MALI!$B:$B,0)+1),MATCH($A167,MALI!$5:$5,0)))</f>
        <v>53946901573.922844</v>
      </c>
    </row>
    <row r="168" spans="1:7">
      <c r="A168" s="21">
        <v>693</v>
      </c>
      <c r="B168" s="31" t="s">
        <v>197</v>
      </c>
      <c r="C168" s="23">
        <f ca="1">INDIRECT("'MALI'!"&amp;ADDRESS(IFERROR(MATCH(VLOOKUP($B$3,$BC$3:$BE$150,2,0),MALI!$B:$B,0),MATCH(9003,MALI!$B:$B,0)+1),MATCH($A168,MALI!$5:$5,0)))</f>
        <v>0</v>
      </c>
      <c r="E168" s="22" t="s">
        <v>197</v>
      </c>
      <c r="F168" s="23">
        <f ca="1">INDIRECT("'MALI'!"&amp;ADDRESS(IFERROR(MATCH(VLOOKUP($E$3,$BC$3:$BE$150,2,0),MALI!$B:$B,0),MATCH(9003,MALI!$B:$B,0)+1),MATCH($A168,MALI!$5:$5,0)))</f>
        <v>0</v>
      </c>
    </row>
    <row r="169" spans="1:7">
      <c r="C169" s="33">
        <v>0</v>
      </c>
      <c r="F169" s="33">
        <v>0</v>
      </c>
    </row>
    <row r="171" spans="1:7">
      <c r="A171" s="34"/>
      <c r="B171" s="35"/>
      <c r="E171" s="35"/>
    </row>
    <row r="172" spans="1:7">
      <c r="A172" s="36"/>
      <c r="B172" s="85" t="str">
        <f>B3</f>
        <v>Toplam (Hayat Dışı Şirketler+Hayat ve Emeklilik Şirketleri+Reasürans Şirketleri)</v>
      </c>
      <c r="C172" s="86"/>
      <c r="D172" s="37"/>
      <c r="E172" s="85" t="str">
        <f>E3</f>
        <v>Toplam (Hayat Dışı Şirketler+Hayat ve Emeklilik Şirketleri+Reasürans Şirketleri)</v>
      </c>
      <c r="F172" s="86"/>
      <c r="G172" s="37"/>
    </row>
    <row r="173" spans="1:7">
      <c r="A173" s="38"/>
      <c r="B173" s="85" t="s">
        <v>525</v>
      </c>
      <c r="C173" s="86"/>
      <c r="D173" s="37"/>
      <c r="E173" s="85" t="s">
        <v>525</v>
      </c>
      <c r="F173" s="86"/>
      <c r="G173" s="37"/>
    </row>
    <row r="174" spans="1:7">
      <c r="A174" s="38"/>
      <c r="B174" s="38"/>
      <c r="C174" s="38"/>
      <c r="E174" s="38"/>
      <c r="F174" s="38"/>
    </row>
    <row r="175" spans="1:7">
      <c r="A175" s="38"/>
      <c r="B175" s="39" t="s">
        <v>198</v>
      </c>
      <c r="C175" s="40">
        <f ca="1">IF(C8+C10+C62=0,0,(C30+C82)/(C8+C10+C62)*-1)</f>
        <v>0.37639148851109494</v>
      </c>
      <c r="D175" s="37"/>
      <c r="E175" s="39" t="s">
        <v>198</v>
      </c>
      <c r="F175" s="40">
        <f ca="1">IF(F8+F10+F62=0,0,(F30+F82)/(F8+F10+F62)*-1)</f>
        <v>0.37639148851109494</v>
      </c>
      <c r="G175" s="37"/>
    </row>
    <row r="176" spans="1:7">
      <c r="A176" s="38"/>
      <c r="B176" s="39" t="s">
        <v>199</v>
      </c>
      <c r="C176" s="40">
        <f ca="1">IF(C8+C10+C62=0,0,(C33+C36+C85+C88)/(C8+C10+C62)*-1)</f>
        <v>0.11402866866126117</v>
      </c>
      <c r="D176" s="37"/>
      <c r="E176" s="39" t="s">
        <v>199</v>
      </c>
      <c r="F176" s="40">
        <f ca="1">IF(F8+F10+F62=0,0,(F33+F36+F85+F88)/(F8+F10+F62)*-1)</f>
        <v>0.11402866866126117</v>
      </c>
      <c r="G176" s="37"/>
    </row>
    <row r="177" spans="1:7">
      <c r="A177" s="38"/>
      <c r="B177" s="39"/>
      <c r="C177" s="40"/>
      <c r="D177" s="37"/>
      <c r="E177" s="39"/>
      <c r="F177" s="40"/>
      <c r="G177" s="37"/>
    </row>
    <row r="178" spans="1:7">
      <c r="A178" s="38"/>
      <c r="B178" s="39" t="s">
        <v>200</v>
      </c>
      <c r="C178" s="40">
        <f ca="1">IF(C30+C82=0,0,(C31+C83)/(C30+C82)*-1)</f>
        <v>0.13109535802123073</v>
      </c>
      <c r="E178" s="39" t="s">
        <v>200</v>
      </c>
      <c r="F178" s="40">
        <f ca="1">IF(F30+F82=0,0,(F31+F83)/(F30+F82)*-1)</f>
        <v>0.13109535802123073</v>
      </c>
    </row>
    <row r="179" spans="1:7">
      <c r="A179" s="38"/>
      <c r="B179" s="39" t="s">
        <v>201</v>
      </c>
      <c r="C179" s="40">
        <f ca="1">IF(C33+C85=0,0,(C34+C86)/(C33+C85)*-1)</f>
        <v>0.25373666978817944</v>
      </c>
      <c r="D179" s="37"/>
      <c r="E179" s="39" t="s">
        <v>201</v>
      </c>
      <c r="F179" s="40">
        <f ca="1">IF(F33+F85=0,0,(F34+F86)/(F33+F85)*-1)</f>
        <v>0.25373666978817944</v>
      </c>
      <c r="G179" s="37"/>
    </row>
    <row r="180" spans="1:7">
      <c r="A180" s="38"/>
      <c r="B180" s="39" t="s">
        <v>202</v>
      </c>
      <c r="C180" s="40">
        <f ca="1">IF(C36+C88=0,0,(C37+C89)/(C36+C88)*-1)</f>
        <v>0.25961614663553367</v>
      </c>
      <c r="D180" s="37"/>
      <c r="E180" s="39" t="s">
        <v>202</v>
      </c>
      <c r="F180" s="40">
        <f ca="1">IF(F36+F88=0,0,(F37+F89)/(F36+F88)*-1)</f>
        <v>0.25961614663553367</v>
      </c>
      <c r="G180" s="37"/>
    </row>
    <row r="181" spans="1:7">
      <c r="A181" s="38"/>
      <c r="B181" s="39"/>
      <c r="C181" s="40"/>
      <c r="E181" s="39"/>
      <c r="F181" s="40"/>
    </row>
    <row r="182" spans="1:7">
      <c r="A182" s="38"/>
      <c r="B182" s="39" t="s">
        <v>203</v>
      </c>
      <c r="C182" s="40">
        <f ca="1">IF(C7+C61=0,0,(C29+C81)/(C7+C61)*-1)</f>
        <v>0.43976420900998531</v>
      </c>
      <c r="D182" s="37"/>
      <c r="E182" s="39" t="s">
        <v>203</v>
      </c>
      <c r="F182" s="40">
        <f ca="1">IF(F7+F61=0,0,(F29+F81)/(F7+F61)*-1)</f>
        <v>0.43976420900998531</v>
      </c>
      <c r="G182" s="37"/>
    </row>
    <row r="183" spans="1:7">
      <c r="A183" s="38"/>
      <c r="B183" s="39" t="s">
        <v>204</v>
      </c>
      <c r="C183" s="40">
        <f ca="1">IF(C7+C61=0,0,(C32+C35+C84+C87)/(C7+C61)*-1)</f>
        <v>0.12358791475266233</v>
      </c>
      <c r="D183" s="37"/>
      <c r="E183" s="39" t="s">
        <v>204</v>
      </c>
      <c r="F183" s="40">
        <f ca="1">IF(F7+F61=0,0,(F32+F35+F84+F87)/(F7+F61)*-1)</f>
        <v>0.12358791475266233</v>
      </c>
      <c r="G183" s="37"/>
    </row>
    <row r="184" spans="1:7">
      <c r="A184" s="38"/>
      <c r="B184" s="39"/>
      <c r="C184" s="40"/>
      <c r="E184" s="39"/>
      <c r="F184" s="40"/>
    </row>
    <row r="185" spans="1:7">
      <c r="A185" s="41"/>
      <c r="B185" s="39" t="s">
        <v>205</v>
      </c>
      <c r="C185" s="40">
        <f ca="1">IF((C16+C12+C8+C62+C65+C68+C20+C23+C71+C74+C10+C14+C18)=0,0,(C36+C33+C30+C82+C85+C88)/(C16+C12+C8+C62+C65+C68+C20+C23+C71+C74+C10+C14+C18)*-1)</f>
        <v>0.62667915447861733</v>
      </c>
      <c r="D185" s="37"/>
      <c r="E185" s="39" t="s">
        <v>205</v>
      </c>
      <c r="F185" s="40">
        <f ca="1">IF((F16+F12+F8+F62+F65+F68+F20+F23+F71+F74+F10+F14+F18)=0,0,(F36+F33+F30+F82+F85+F88)/(F16+F12+F8+F62+F65+F68+F20+F23+F71+F74+F10+F14+F18)*-1)</f>
        <v>0.62667915447861733</v>
      </c>
      <c r="G185" s="37"/>
    </row>
    <row r="186" spans="1:7">
      <c r="A186" s="41"/>
      <c r="B186" s="39" t="s">
        <v>206</v>
      </c>
      <c r="C186" s="40">
        <f ca="1">IF((C15+C11+C7+C61+C64+C67+C19+C22+C70+C73)=0,0,(C35+C32+C29+C81+C84+C87)/(C15+C11+C7+C61+C64+C67+C19+C22+C70+C73)*-1)</f>
        <v>0.68935077180988169</v>
      </c>
      <c r="E186" s="39" t="s">
        <v>206</v>
      </c>
      <c r="F186" s="40">
        <f ca="1">IF((F15+F11+F7+F61+F64+F67+F19+F22+F70+F73)=0,0,(F35+F32+F29+F81+F84+F87)/(F15+F11+F7+F61+F64+F67+F19+F22+F70+F73)*-1)</f>
        <v>0.68935077180988169</v>
      </c>
    </row>
    <row r="187" spans="1:7">
      <c r="A187" s="41"/>
      <c r="B187" s="39"/>
      <c r="C187" s="40"/>
      <c r="E187" s="39"/>
      <c r="F187" s="40"/>
    </row>
    <row r="188" spans="1:7">
      <c r="A188" s="41"/>
      <c r="B188" s="39" t="s">
        <v>207</v>
      </c>
      <c r="C188" s="40">
        <f ca="1">IF(C8+C62=0,0,(C43+C101)/(C8+C10+C62)*-1)</f>
        <v>0.18700286412121422</v>
      </c>
      <c r="E188" s="39" t="s">
        <v>207</v>
      </c>
      <c r="F188" s="40">
        <f ca="1">IF(F8+F62=0,0,(F43+F101)/(F8+F10+F62)*-1)</f>
        <v>0.18700286412121422</v>
      </c>
    </row>
    <row r="189" spans="1:7">
      <c r="A189" s="38"/>
      <c r="B189" s="39"/>
      <c r="C189" s="40"/>
      <c r="D189" s="37"/>
      <c r="E189" s="39"/>
      <c r="F189" s="40"/>
      <c r="G189" s="37"/>
    </row>
    <row r="190" spans="1:7">
      <c r="A190" s="41"/>
      <c r="B190" s="39" t="s">
        <v>208</v>
      </c>
      <c r="C190" s="40">
        <f ca="1">IF(C8+C10+C62=0,0,(C9+C63)/(C8+C10+C62)*-1)</f>
        <v>0.25630984771395299</v>
      </c>
      <c r="D190" s="37"/>
      <c r="E190" s="39" t="s">
        <v>208</v>
      </c>
      <c r="F190" s="40">
        <f ca="1">IF(F8+F10+F62=0,0,(F9+F63)/(F8+F10+F62)*-1)</f>
        <v>0.25630984771395299</v>
      </c>
      <c r="G190" s="37"/>
    </row>
    <row r="191" spans="1:7">
      <c r="A191" s="41"/>
      <c r="B191" s="39" t="s">
        <v>209</v>
      </c>
      <c r="C191" s="40">
        <f ca="1">IF(C7+C11+C15+C61+C64+C67=0,0,(C44+C50+C102+C108)/(C7+C11+C15+C61+C64+C67)*-1)</f>
        <v>0.17668058235769948</v>
      </c>
      <c r="E191" s="39" t="s">
        <v>209</v>
      </c>
      <c r="F191" s="40">
        <f ca="1">IF(F7+F11+F15+F61+F64+F67=0,0,(F44+F50+F102+F108)/(F7+F11+F15+F61+F64+F67)*-1)</f>
        <v>0.17668058235769948</v>
      </c>
    </row>
    <row r="192" spans="1:7">
      <c r="A192" s="42"/>
      <c r="B192" s="39"/>
      <c r="C192" s="40"/>
      <c r="D192" s="37"/>
      <c r="E192" s="39"/>
      <c r="F192" s="40"/>
      <c r="G192" s="37"/>
    </row>
    <row r="193" spans="1:7">
      <c r="A193" s="41"/>
      <c r="B193" s="39" t="s">
        <v>210</v>
      </c>
      <c r="C193" s="40">
        <f ca="1">IF(C7+C11+C15+C61+C64+C67=0,0,(C43+C101+C58)/(C7+C11+C15+C61+C64+C67)*-1)</f>
        <v>0.32474706196224079</v>
      </c>
      <c r="E193" s="39" t="s">
        <v>210</v>
      </c>
      <c r="F193" s="40">
        <f ca="1">IF(F7+F11+F15+F61+F64+F67=0,0,(F43+F101+F58)/(F7+F11+F15+F61+F64+F67)*-1)</f>
        <v>0.32474706196224079</v>
      </c>
    </row>
    <row r="194" spans="1:7">
      <c r="A194" s="38"/>
      <c r="B194" s="39"/>
      <c r="C194" s="40"/>
      <c r="D194" s="37"/>
      <c r="E194" s="39"/>
      <c r="F194" s="40"/>
      <c r="G194" s="37"/>
    </row>
    <row r="195" spans="1:7">
      <c r="A195" s="41"/>
      <c r="B195" s="39" t="s">
        <v>211</v>
      </c>
      <c r="C195" s="40">
        <f ca="1">IF(C7+C11+C15+C19+C22+C61+C64+C67+C70+C73=0,0,(C80+C28)/(C7+C11+C15+C19+C22+C61+C64+C67+C70+C73)*-1)</f>
        <v>1.0900767902643542</v>
      </c>
      <c r="D195" s="13"/>
      <c r="E195" s="39" t="s">
        <v>211</v>
      </c>
      <c r="F195" s="40">
        <f ca="1">IF(F7+F11+F15+F19+F22+F61+F64+F67+F70+F73=0,0,(F80+F28)/(F7+F11+F15+F19+F22+F61+F64+F67+F70+F73)*-1)</f>
        <v>1.0900767902643542</v>
      </c>
      <c r="G195" s="13"/>
    </row>
    <row r="197" spans="1:7">
      <c r="B197" s="84" t="s">
        <v>526</v>
      </c>
    </row>
    <row r="198" spans="1:7">
      <c r="B198" s="84" t="s">
        <v>527</v>
      </c>
    </row>
  </sheetData>
  <mergeCells count="9">
    <mergeCell ref="B173:C173"/>
    <mergeCell ref="E173:F173"/>
    <mergeCell ref="B3:C3"/>
    <mergeCell ref="E3:F3"/>
    <mergeCell ref="H3:J3"/>
    <mergeCell ref="B4:C4"/>
    <mergeCell ref="E4:F4"/>
    <mergeCell ref="B172:C172"/>
    <mergeCell ref="E172:F172"/>
  </mergeCells>
  <conditionalFormatting sqref="C169 F169">
    <cfRule type="cellIs" dxfId="0" priority="1" stopIfTrue="1" operator="equal">
      <formula>0</formula>
    </cfRule>
  </conditionalFormatting>
  <dataValidations count="1">
    <dataValidation type="list" allowBlank="1" showInputMessage="1" showErrorMessage="1" sqref="B3:C3 E3:F3" xr:uid="{ADBE2D77-323F-446E-8CE8-D3986B3D3BB4}">
      <formula1>Şirketler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F77A6-CFD0-4CCB-858C-5F30D96C3A97}">
  <sheetPr>
    <tabColor rgb="FFFF0000"/>
  </sheetPr>
  <dimension ref="A1:CL83"/>
  <sheetViews>
    <sheetView showGridLines="0" zoomScale="80" zoomScaleNormal="80" workbookViewId="0">
      <pane xSplit="3" ySplit="6" topLeftCell="D7" activePane="bottomRight" state="frozen"/>
      <selection activeCell="D7" sqref="D7"/>
      <selection pane="topRight" activeCell="D7" sqref="D7"/>
      <selection pane="bottomLeft" activeCell="D7" sqref="D7"/>
      <selection pane="bottomRight" activeCell="D7" sqref="D7"/>
    </sheetView>
  </sheetViews>
  <sheetFormatPr defaultColWidth="9.140625" defaultRowHeight="12.75"/>
  <cols>
    <col min="1" max="1" width="58.7109375" style="5" customWidth="1"/>
    <col min="2" max="44" width="15.7109375" style="5" customWidth="1"/>
    <col min="45" max="45" width="16.42578125" style="5" bestFit="1" customWidth="1"/>
    <col min="46" max="90" width="15.7109375" style="5" customWidth="1"/>
    <col min="91" max="16384" width="9.140625" style="5"/>
  </cols>
  <sheetData>
    <row r="1" spans="1:90" s="78" customFormat="1" ht="15" customHeight="1">
      <c r="A1" s="49" t="s">
        <v>284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</row>
    <row r="2" spans="1:90" s="78" customFormat="1" ht="15" customHeight="1">
      <c r="A2" s="49" t="s">
        <v>521</v>
      </c>
      <c r="B2" s="76">
        <v>784</v>
      </c>
      <c r="C2" s="76">
        <v>785</v>
      </c>
      <c r="D2" s="76">
        <v>786</v>
      </c>
      <c r="E2" s="76"/>
      <c r="F2" s="76"/>
      <c r="G2" s="76"/>
      <c r="H2" s="76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</row>
    <row r="3" spans="1:90" s="78" customFormat="1" ht="15" customHeight="1">
      <c r="A3" s="49" t="s">
        <v>528</v>
      </c>
      <c r="B3" s="76" t="s">
        <v>285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</row>
    <row r="4" spans="1:90" ht="15" customHeight="1"/>
    <row r="5" spans="1:90" ht="22.5" customHeight="1">
      <c r="D5" s="1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1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1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79" t="s">
        <v>251</v>
      </c>
    </row>
    <row r="6" spans="1:90" ht="80.099999999999994" customHeight="1">
      <c r="A6" s="57" t="s">
        <v>287</v>
      </c>
      <c r="B6" s="57" t="s">
        <v>288</v>
      </c>
      <c r="C6" s="57" t="s">
        <v>289</v>
      </c>
      <c r="D6" s="1" t="s">
        <v>290</v>
      </c>
      <c r="E6" s="53" t="s">
        <v>291</v>
      </c>
      <c r="F6" s="54" t="s">
        <v>292</v>
      </c>
      <c r="G6" s="54" t="s">
        <v>293</v>
      </c>
      <c r="H6" s="54" t="s">
        <v>294</v>
      </c>
      <c r="I6" s="53" t="s">
        <v>295</v>
      </c>
      <c r="J6" s="54" t="s">
        <v>296</v>
      </c>
      <c r="K6" s="55" t="s">
        <v>297</v>
      </c>
      <c r="L6" s="55" t="s">
        <v>298</v>
      </c>
      <c r="M6" s="54" t="s">
        <v>299</v>
      </c>
      <c r="N6" s="55" t="s">
        <v>300</v>
      </c>
      <c r="O6" s="55" t="s">
        <v>301</v>
      </c>
      <c r="P6" s="54" t="s">
        <v>302</v>
      </c>
      <c r="Q6" s="55" t="s">
        <v>303</v>
      </c>
      <c r="R6" s="55" t="s">
        <v>304</v>
      </c>
      <c r="S6" s="53" t="s">
        <v>305</v>
      </c>
      <c r="T6" s="54" t="s">
        <v>306</v>
      </c>
      <c r="U6" s="55" t="s">
        <v>307</v>
      </c>
      <c r="V6" s="55" t="s">
        <v>308</v>
      </c>
      <c r="W6" s="54" t="s">
        <v>309</v>
      </c>
      <c r="X6" s="55" t="s">
        <v>310</v>
      </c>
      <c r="Y6" s="55" t="s">
        <v>311</v>
      </c>
      <c r="Z6" s="53" t="s">
        <v>312</v>
      </c>
      <c r="AA6" s="54" t="s">
        <v>313</v>
      </c>
      <c r="AB6" s="54" t="s">
        <v>314</v>
      </c>
      <c r="AC6" s="54" t="s">
        <v>315</v>
      </c>
      <c r="AD6" s="54" t="s">
        <v>316</v>
      </c>
      <c r="AE6" s="54" t="s">
        <v>317</v>
      </c>
      <c r="AF6" s="54" t="s">
        <v>318</v>
      </c>
      <c r="AG6" s="54" t="s">
        <v>319</v>
      </c>
      <c r="AH6" s="54" t="s">
        <v>320</v>
      </c>
      <c r="AI6" s="54" t="s">
        <v>321</v>
      </c>
      <c r="AJ6" s="53" t="s">
        <v>322</v>
      </c>
      <c r="AK6" s="54" t="s">
        <v>323</v>
      </c>
      <c r="AL6" s="54" t="s">
        <v>324</v>
      </c>
      <c r="AM6" s="53" t="s">
        <v>325</v>
      </c>
      <c r="AN6" s="54" t="s">
        <v>326</v>
      </c>
      <c r="AO6" s="54" t="s">
        <v>327</v>
      </c>
      <c r="AP6" s="54" t="s">
        <v>328</v>
      </c>
      <c r="AQ6" s="54" t="s">
        <v>329</v>
      </c>
      <c r="AR6" s="54" t="s">
        <v>330</v>
      </c>
      <c r="AS6" s="1" t="s">
        <v>331</v>
      </c>
      <c r="AT6" s="53" t="s">
        <v>332</v>
      </c>
      <c r="AU6" s="54" t="s">
        <v>333</v>
      </c>
      <c r="AV6" s="54" t="s">
        <v>334</v>
      </c>
      <c r="AW6" s="53" t="s">
        <v>335</v>
      </c>
      <c r="AX6" s="54" t="s">
        <v>336</v>
      </c>
      <c r="AY6" s="55" t="s">
        <v>337</v>
      </c>
      <c r="AZ6" s="56" t="s">
        <v>338</v>
      </c>
      <c r="BA6" s="56" t="s">
        <v>339</v>
      </c>
      <c r="BB6" s="56" t="s">
        <v>340</v>
      </c>
      <c r="BC6" s="56" t="s">
        <v>341</v>
      </c>
      <c r="BD6" s="55" t="s">
        <v>342</v>
      </c>
      <c r="BE6" s="54" t="s">
        <v>343</v>
      </c>
      <c r="BF6" s="55" t="s">
        <v>344</v>
      </c>
      <c r="BG6" s="56" t="s">
        <v>338</v>
      </c>
      <c r="BH6" s="56" t="s">
        <v>339</v>
      </c>
      <c r="BI6" s="56" t="s">
        <v>340</v>
      </c>
      <c r="BJ6" s="56" t="s">
        <v>345</v>
      </c>
      <c r="BK6" s="55" t="s">
        <v>346</v>
      </c>
      <c r="BL6" s="53" t="s">
        <v>347</v>
      </c>
      <c r="BM6" s="54" t="s">
        <v>348</v>
      </c>
      <c r="BN6" s="54" t="s">
        <v>349</v>
      </c>
      <c r="BO6" s="53" t="s">
        <v>350</v>
      </c>
      <c r="BP6" s="54" t="s">
        <v>351</v>
      </c>
      <c r="BQ6" s="54" t="s">
        <v>352</v>
      </c>
      <c r="BR6" s="54" t="s">
        <v>353</v>
      </c>
      <c r="BS6" s="53" t="s">
        <v>354</v>
      </c>
      <c r="BT6" s="54" t="s">
        <v>355</v>
      </c>
      <c r="BU6" s="54" t="s">
        <v>356</v>
      </c>
      <c r="BV6" s="54" t="s">
        <v>357</v>
      </c>
      <c r="BW6" s="54" t="s">
        <v>358</v>
      </c>
      <c r="BX6" s="54" t="s">
        <v>359</v>
      </c>
      <c r="BY6" s="54" t="s">
        <v>360</v>
      </c>
      <c r="BZ6" s="54" t="s">
        <v>361</v>
      </c>
      <c r="CA6" s="54" t="s">
        <v>362</v>
      </c>
      <c r="CB6" s="53" t="s">
        <v>363</v>
      </c>
      <c r="CC6" s="54" t="s">
        <v>364</v>
      </c>
      <c r="CD6" s="55" t="s">
        <v>365</v>
      </c>
      <c r="CE6" s="55" t="s">
        <v>366</v>
      </c>
      <c r="CF6" s="54" t="s">
        <v>367</v>
      </c>
      <c r="CG6" s="1" t="s">
        <v>368</v>
      </c>
      <c r="CH6" s="55" t="s">
        <v>369</v>
      </c>
      <c r="CI6" s="53" t="s">
        <v>370</v>
      </c>
      <c r="CJ6" s="54" t="s">
        <v>371</v>
      </c>
      <c r="CK6" s="54" t="s">
        <v>372</v>
      </c>
      <c r="CL6" s="57" t="s">
        <v>250</v>
      </c>
    </row>
    <row r="7" spans="1:90" ht="12.75" customHeight="1">
      <c r="A7" s="44" t="s">
        <v>2</v>
      </c>
      <c r="B7" s="59">
        <v>1001</v>
      </c>
      <c r="C7" s="60" t="s">
        <v>373</v>
      </c>
      <c r="D7" s="61">
        <v>329149.5476865276</v>
      </c>
      <c r="E7" s="61">
        <v>972550.57999999984</v>
      </c>
      <c r="F7" s="61">
        <v>1361967.6099999999</v>
      </c>
      <c r="G7" s="61">
        <v>-389417.03</v>
      </c>
      <c r="H7" s="61">
        <v>0</v>
      </c>
      <c r="I7" s="61">
        <v>-759974.44000000006</v>
      </c>
      <c r="J7" s="61">
        <v>-616428.6100000001</v>
      </c>
      <c r="K7" s="61">
        <v>-1740185.74</v>
      </c>
      <c r="L7" s="61">
        <v>1123757.1299999999</v>
      </c>
      <c r="M7" s="61">
        <v>-143545.82999999996</v>
      </c>
      <c r="N7" s="61">
        <v>822913.29</v>
      </c>
      <c r="O7" s="61">
        <v>-966459.12</v>
      </c>
      <c r="P7" s="61">
        <v>0</v>
      </c>
      <c r="Q7" s="61">
        <v>0</v>
      </c>
      <c r="R7" s="61">
        <v>0</v>
      </c>
      <c r="S7" s="61">
        <v>49064.989999999991</v>
      </c>
      <c r="T7" s="61">
        <v>350526.63</v>
      </c>
      <c r="U7" s="61">
        <v>0</v>
      </c>
      <c r="V7" s="61">
        <v>350526.63</v>
      </c>
      <c r="W7" s="61">
        <v>-301461.64</v>
      </c>
      <c r="X7" s="61">
        <v>0</v>
      </c>
      <c r="Y7" s="61">
        <v>-301461.64</v>
      </c>
      <c r="Z7" s="61">
        <v>67508.417686527828</v>
      </c>
      <c r="AA7" s="61">
        <v>0</v>
      </c>
      <c r="AB7" s="61">
        <v>0</v>
      </c>
      <c r="AC7" s="61">
        <v>0</v>
      </c>
      <c r="AD7" s="61">
        <v>76742.058707784425</v>
      </c>
      <c r="AE7" s="61">
        <v>0</v>
      </c>
      <c r="AF7" s="61">
        <v>0</v>
      </c>
      <c r="AG7" s="61">
        <v>0</v>
      </c>
      <c r="AH7" s="61">
        <v>0</v>
      </c>
      <c r="AI7" s="61">
        <v>-9233.641021256597</v>
      </c>
      <c r="AJ7" s="61">
        <v>0</v>
      </c>
      <c r="AK7" s="61">
        <v>0</v>
      </c>
      <c r="AL7" s="61">
        <v>0</v>
      </c>
      <c r="AM7" s="61">
        <v>0</v>
      </c>
      <c r="AN7" s="61">
        <v>0</v>
      </c>
      <c r="AO7" s="61">
        <v>0</v>
      </c>
      <c r="AP7" s="61">
        <v>0</v>
      </c>
      <c r="AQ7" s="61">
        <v>0</v>
      </c>
      <c r="AR7" s="61">
        <v>0</v>
      </c>
      <c r="AS7" s="61">
        <v>1288629.6840507723</v>
      </c>
      <c r="AT7" s="61">
        <v>0</v>
      </c>
      <c r="AU7" s="61">
        <v>-24005</v>
      </c>
      <c r="AV7" s="61">
        <v>24005</v>
      </c>
      <c r="AW7" s="61">
        <v>2219746.83</v>
      </c>
      <c r="AX7" s="61">
        <v>2219746.83</v>
      </c>
      <c r="AY7" s="61">
        <v>-328688.45</v>
      </c>
      <c r="AZ7" s="61">
        <v>-285259.53000000003</v>
      </c>
      <c r="BA7" s="61">
        <v>-43428.92</v>
      </c>
      <c r="BB7" s="61">
        <v>0</v>
      </c>
      <c r="BC7" s="61">
        <v>0</v>
      </c>
      <c r="BD7" s="61">
        <v>2548435.2800000003</v>
      </c>
      <c r="BE7" s="61">
        <v>0</v>
      </c>
      <c r="BF7" s="61">
        <v>0</v>
      </c>
      <c r="BG7" s="61">
        <v>0</v>
      </c>
      <c r="BH7" s="61">
        <v>0</v>
      </c>
      <c r="BI7" s="61">
        <v>0</v>
      </c>
      <c r="BJ7" s="61">
        <v>0</v>
      </c>
      <c r="BK7" s="61">
        <v>0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-931117.14594922762</v>
      </c>
      <c r="BT7" s="61">
        <v>-110083.36000000002</v>
      </c>
      <c r="BU7" s="61">
        <v>-476595.63887554861</v>
      </c>
      <c r="BV7" s="61">
        <v>-99147.845059189654</v>
      </c>
      <c r="BW7" s="61">
        <v>0</v>
      </c>
      <c r="BX7" s="61">
        <v>-6398.1441535191307</v>
      </c>
      <c r="BY7" s="61">
        <v>-238892.1578609701</v>
      </c>
      <c r="BZ7" s="61">
        <v>0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1617779.2317372998</v>
      </c>
    </row>
    <row r="8" spans="1:90" ht="12.75" customHeight="1">
      <c r="A8" s="44" t="s">
        <v>3</v>
      </c>
      <c r="B8" s="59">
        <v>1003</v>
      </c>
      <c r="C8" s="60" t="s">
        <v>373</v>
      </c>
      <c r="D8" s="61">
        <v>208681134.65000021</v>
      </c>
      <c r="E8" s="61">
        <v>105725759.01999998</v>
      </c>
      <c r="F8" s="61">
        <v>3042345602.3600001</v>
      </c>
      <c r="G8" s="61">
        <v>-2936619843.3400002</v>
      </c>
      <c r="H8" s="61">
        <v>0</v>
      </c>
      <c r="I8" s="61">
        <v>61024819.240000248</v>
      </c>
      <c r="J8" s="61">
        <v>-1386867965.4699998</v>
      </c>
      <c r="K8" s="61">
        <v>-4324807753.6899996</v>
      </c>
      <c r="L8" s="61">
        <v>2937939788.2199998</v>
      </c>
      <c r="M8" s="61">
        <v>1447892784.71</v>
      </c>
      <c r="N8" s="61">
        <v>3988818637.8800001</v>
      </c>
      <c r="O8" s="61">
        <v>-2540925853.1700001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41930556.390000001</v>
      </c>
      <c r="AA8" s="61">
        <v>19988998.800000001</v>
      </c>
      <c r="AB8" s="61">
        <v>736820.24</v>
      </c>
      <c r="AC8" s="61">
        <v>18392027.379999999</v>
      </c>
      <c r="AD8" s="61">
        <v>2812709.9699999997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0</v>
      </c>
      <c r="AO8" s="61">
        <v>0</v>
      </c>
      <c r="AP8" s="61">
        <v>0</v>
      </c>
      <c r="AQ8" s="61">
        <v>0</v>
      </c>
      <c r="AR8" s="61">
        <v>0</v>
      </c>
      <c r="AS8" s="61">
        <v>-85607484.25999999</v>
      </c>
      <c r="AT8" s="61">
        <v>-2451689.629999876</v>
      </c>
      <c r="AU8" s="61">
        <v>-1268906893.45</v>
      </c>
      <c r="AV8" s="61">
        <v>1266455203.8200002</v>
      </c>
      <c r="AW8" s="61">
        <v>-1137533.3500000536</v>
      </c>
      <c r="AX8" s="61">
        <v>-74143693.480000079</v>
      </c>
      <c r="AY8" s="61">
        <v>-345062439.39000005</v>
      </c>
      <c r="AZ8" s="61">
        <v>-362454694.95000005</v>
      </c>
      <c r="BA8" s="61">
        <v>-3376801.5100000002</v>
      </c>
      <c r="BB8" s="61">
        <v>0</v>
      </c>
      <c r="BC8" s="61">
        <v>20769057.07</v>
      </c>
      <c r="BD8" s="61">
        <v>270918745.90999997</v>
      </c>
      <c r="BE8" s="61">
        <v>73006160.130000025</v>
      </c>
      <c r="BF8" s="61">
        <v>335777239.55000001</v>
      </c>
      <c r="BG8" s="61">
        <v>352705121.63</v>
      </c>
      <c r="BH8" s="61">
        <v>3282304.92</v>
      </c>
      <c r="BI8" s="61">
        <v>0</v>
      </c>
      <c r="BJ8" s="61">
        <v>-20210187</v>
      </c>
      <c r="BK8" s="61">
        <v>-262771079.41999999</v>
      </c>
      <c r="BL8" s="61">
        <v>0</v>
      </c>
      <c r="BM8" s="61">
        <v>0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-78842128.350000054</v>
      </c>
      <c r="BT8" s="61">
        <v>-261803194.70999998</v>
      </c>
      <c r="BU8" s="61">
        <v>-64877705.689999998</v>
      </c>
      <c r="BV8" s="61">
        <v>-12942176.41</v>
      </c>
      <c r="BW8" s="61">
        <v>0</v>
      </c>
      <c r="BX8" s="61">
        <v>0</v>
      </c>
      <c r="BY8" s="61">
        <v>0</v>
      </c>
      <c r="BZ8" s="61">
        <v>280348035.30999994</v>
      </c>
      <c r="CA8" s="61">
        <v>-19567086.850000001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-3176132.93</v>
      </c>
      <c r="CJ8" s="61">
        <v>-3176132.93</v>
      </c>
      <c r="CK8" s="61">
        <v>0</v>
      </c>
      <c r="CL8" s="61">
        <v>123073650.39000022</v>
      </c>
    </row>
    <row r="9" spans="1:90" ht="12.75" customHeight="1">
      <c r="A9" s="44" t="s">
        <v>4</v>
      </c>
      <c r="B9" s="59">
        <v>1004</v>
      </c>
      <c r="C9" s="60" t="s">
        <v>373</v>
      </c>
      <c r="D9" s="61">
        <v>23590536277.539993</v>
      </c>
      <c r="E9" s="61">
        <v>27650086404.91</v>
      </c>
      <c r="F9" s="61">
        <v>28888527819.329998</v>
      </c>
      <c r="G9" s="61">
        <v>-1238441414.4199998</v>
      </c>
      <c r="H9" s="61">
        <v>0</v>
      </c>
      <c r="I9" s="61">
        <v>-8598815584.2000065</v>
      </c>
      <c r="J9" s="61">
        <v>-9174267599.7800064</v>
      </c>
      <c r="K9" s="61">
        <v>-47561640047.630005</v>
      </c>
      <c r="L9" s="61">
        <v>38387372447.849998</v>
      </c>
      <c r="M9" s="61">
        <v>575452015.57999992</v>
      </c>
      <c r="N9" s="61">
        <v>1576188391.3499999</v>
      </c>
      <c r="O9" s="61">
        <v>-1000736375.77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4501844314.4099998</v>
      </c>
      <c r="AA9" s="61">
        <v>4265699439.6399999</v>
      </c>
      <c r="AB9" s="61">
        <v>-0.01</v>
      </c>
      <c r="AC9" s="61">
        <v>-110803292.5</v>
      </c>
      <c r="AD9" s="61">
        <v>126733624.33000001</v>
      </c>
      <c r="AE9" s="61">
        <v>0.01</v>
      </c>
      <c r="AF9" s="61">
        <v>242688490.57000002</v>
      </c>
      <c r="AG9" s="61">
        <v>-22473947.629999999</v>
      </c>
      <c r="AH9" s="61">
        <v>0</v>
      </c>
      <c r="AI9" s="61">
        <v>0</v>
      </c>
      <c r="AJ9" s="61">
        <v>33590881.990000002</v>
      </c>
      <c r="AK9" s="61">
        <v>33590881.990000002</v>
      </c>
      <c r="AL9" s="61">
        <v>0</v>
      </c>
      <c r="AM9" s="61">
        <v>3830260.4300000006</v>
      </c>
      <c r="AN9" s="61">
        <v>12321714.65</v>
      </c>
      <c r="AO9" s="61">
        <v>-118548.41000000015</v>
      </c>
      <c r="AP9" s="61">
        <v>0</v>
      </c>
      <c r="AQ9" s="61">
        <v>0</v>
      </c>
      <c r="AR9" s="61">
        <v>-8372905.8099999996</v>
      </c>
      <c r="AS9" s="61">
        <v>-18407907250.379997</v>
      </c>
      <c r="AT9" s="61">
        <v>-13727537273.16</v>
      </c>
      <c r="AU9" s="61">
        <v>-14218111362.969999</v>
      </c>
      <c r="AV9" s="61">
        <v>490574089.81</v>
      </c>
      <c r="AW9" s="61">
        <v>-1225920477.8200002</v>
      </c>
      <c r="AX9" s="61">
        <v>-1279642593.25</v>
      </c>
      <c r="AY9" s="61">
        <v>-9735883454.25</v>
      </c>
      <c r="AZ9" s="61">
        <v>-9415368971.8400002</v>
      </c>
      <c r="BA9" s="61">
        <v>-320514482.41000003</v>
      </c>
      <c r="BB9" s="61">
        <v>0</v>
      </c>
      <c r="BC9" s="61">
        <v>0</v>
      </c>
      <c r="BD9" s="61">
        <v>8456240861</v>
      </c>
      <c r="BE9" s="61">
        <v>53722115.429999948</v>
      </c>
      <c r="BF9" s="61">
        <v>328681479.18999994</v>
      </c>
      <c r="BG9" s="61">
        <v>298460080.78999996</v>
      </c>
      <c r="BH9" s="61">
        <v>30221398.32</v>
      </c>
      <c r="BI9" s="61">
        <v>0</v>
      </c>
      <c r="BJ9" s="61">
        <v>0.08</v>
      </c>
      <c r="BK9" s="61">
        <v>-274959363.75999999</v>
      </c>
      <c r="BL9" s="61">
        <v>-64532686.779999733</v>
      </c>
      <c r="BM9" s="61">
        <v>-64532686.779999733</v>
      </c>
      <c r="BN9" s="61">
        <v>0</v>
      </c>
      <c r="BO9" s="61">
        <v>1053464.98</v>
      </c>
      <c r="BP9" s="61">
        <v>1053464.98</v>
      </c>
      <c r="BQ9" s="61">
        <v>0</v>
      </c>
      <c r="BR9" s="61">
        <v>0</v>
      </c>
      <c r="BS9" s="61">
        <v>-3373680824.5099993</v>
      </c>
      <c r="BT9" s="61">
        <v>-2162439083.9799991</v>
      </c>
      <c r="BU9" s="61">
        <v>-807897236.90999997</v>
      </c>
      <c r="BV9" s="61">
        <v>-263997524.91999999</v>
      </c>
      <c r="BW9" s="61">
        <v>0</v>
      </c>
      <c r="BX9" s="61">
        <v>-72243642.689999998</v>
      </c>
      <c r="BY9" s="61">
        <v>-52993275.420000002</v>
      </c>
      <c r="BZ9" s="61">
        <v>86055209.910000011</v>
      </c>
      <c r="CA9" s="61">
        <v>-100165270.49999999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-17289453.09</v>
      </c>
      <c r="CJ9" s="61">
        <v>-17289453.09</v>
      </c>
      <c r="CK9" s="61">
        <v>0</v>
      </c>
      <c r="CL9" s="61">
        <v>5182629027.159996</v>
      </c>
    </row>
    <row r="10" spans="1:90" ht="12.75" customHeight="1">
      <c r="A10" s="44" t="s">
        <v>6</v>
      </c>
      <c r="B10" s="59">
        <v>1005</v>
      </c>
      <c r="C10" s="60" t="s">
        <v>373</v>
      </c>
      <c r="D10" s="61">
        <v>7561648864.5800009</v>
      </c>
      <c r="E10" s="61">
        <v>8858902165.9599991</v>
      </c>
      <c r="F10" s="61">
        <v>9424611997.4199982</v>
      </c>
      <c r="G10" s="61">
        <v>-565709831.46000004</v>
      </c>
      <c r="H10" s="61">
        <v>0</v>
      </c>
      <c r="I10" s="61">
        <v>-3638684342.1799984</v>
      </c>
      <c r="J10" s="61">
        <v>-4086768556.2699986</v>
      </c>
      <c r="K10" s="61">
        <v>-13711631432.859999</v>
      </c>
      <c r="L10" s="61">
        <v>9624862876.5900002</v>
      </c>
      <c r="M10" s="61">
        <v>448084214.08999997</v>
      </c>
      <c r="N10" s="61">
        <v>513307686.75</v>
      </c>
      <c r="O10" s="61">
        <v>-65223472.660000004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2341431040.8000002</v>
      </c>
      <c r="AA10" s="61">
        <v>722110787.55000007</v>
      </c>
      <c r="AB10" s="61">
        <v>232763721.76000002</v>
      </c>
      <c r="AC10" s="61">
        <v>1040061813.4400001</v>
      </c>
      <c r="AD10" s="61">
        <v>122184072.41000001</v>
      </c>
      <c r="AE10" s="61">
        <v>215822149.36000001</v>
      </c>
      <c r="AF10" s="61">
        <v>0</v>
      </c>
      <c r="AG10" s="61">
        <v>0</v>
      </c>
      <c r="AH10" s="61">
        <v>8488496.2800000012</v>
      </c>
      <c r="AI10" s="61">
        <v>0</v>
      </c>
      <c r="AJ10" s="61">
        <v>0</v>
      </c>
      <c r="AK10" s="61">
        <v>0</v>
      </c>
      <c r="AL10" s="61">
        <v>0</v>
      </c>
      <c r="AM10" s="61">
        <v>0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-6025533032.1499996</v>
      </c>
      <c r="AT10" s="61">
        <v>-4495865510.1999998</v>
      </c>
      <c r="AU10" s="61">
        <v>-4648840203.25</v>
      </c>
      <c r="AV10" s="61">
        <v>152974693.05000001</v>
      </c>
      <c r="AW10" s="61">
        <v>-149399916.46000004</v>
      </c>
      <c r="AX10" s="61">
        <v>-152446908.15000004</v>
      </c>
      <c r="AY10" s="61">
        <v>-573384048.33000004</v>
      </c>
      <c r="AZ10" s="61">
        <v>-249920702.55999997</v>
      </c>
      <c r="BA10" s="61">
        <v>-349394631.78000003</v>
      </c>
      <c r="BB10" s="61">
        <v>0</v>
      </c>
      <c r="BC10" s="61">
        <v>25931286.010000002</v>
      </c>
      <c r="BD10" s="61">
        <v>420937140.18000001</v>
      </c>
      <c r="BE10" s="61">
        <v>3046991.6900000013</v>
      </c>
      <c r="BF10" s="61">
        <v>13832185.120000001</v>
      </c>
      <c r="BG10" s="61">
        <v>6145790.1500000004</v>
      </c>
      <c r="BH10" s="61">
        <v>8311955.3600000003</v>
      </c>
      <c r="BI10" s="61">
        <v>0</v>
      </c>
      <c r="BJ10" s="61">
        <v>-625560.3899999999</v>
      </c>
      <c r="BK10" s="61">
        <v>-10785193.43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-1260446117.8699999</v>
      </c>
      <c r="BT10" s="61">
        <v>-606002351.06999993</v>
      </c>
      <c r="BU10" s="61">
        <v>-476888608.64999998</v>
      </c>
      <c r="BV10" s="61">
        <v>-134654355.19000003</v>
      </c>
      <c r="BW10" s="61">
        <v>0</v>
      </c>
      <c r="BX10" s="61">
        <v>-16977395.469999999</v>
      </c>
      <c r="BY10" s="61">
        <v>-15803854.279999999</v>
      </c>
      <c r="BZ10" s="61">
        <v>-10119553.209999999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-119821487.61999999</v>
      </c>
      <c r="CJ10" s="61">
        <v>-119821487.61999999</v>
      </c>
      <c r="CK10" s="61">
        <v>0</v>
      </c>
      <c r="CL10" s="61">
        <v>1536115832.4300013</v>
      </c>
    </row>
    <row r="11" spans="1:90" ht="12.75" customHeight="1">
      <c r="A11" s="44" t="s">
        <v>8</v>
      </c>
      <c r="B11" s="59">
        <v>1006</v>
      </c>
      <c r="C11" s="60" t="s">
        <v>373</v>
      </c>
      <c r="D11" s="61">
        <v>764112462.83000016</v>
      </c>
      <c r="E11" s="61">
        <v>57175532.899999999</v>
      </c>
      <c r="F11" s="61">
        <v>57175532.899999999</v>
      </c>
      <c r="G11" s="61">
        <v>0</v>
      </c>
      <c r="H11" s="61">
        <v>0</v>
      </c>
      <c r="I11" s="61">
        <v>293781657.07000011</v>
      </c>
      <c r="J11" s="61">
        <v>293781657.07000011</v>
      </c>
      <c r="K11" s="61">
        <v>-377185871.69</v>
      </c>
      <c r="L11" s="61">
        <v>670967528.76000011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413153532.86000001</v>
      </c>
      <c r="AA11" s="61">
        <v>164869675.22999999</v>
      </c>
      <c r="AB11" s="61">
        <v>0</v>
      </c>
      <c r="AC11" s="61">
        <v>41309163.990000002</v>
      </c>
      <c r="AD11" s="61">
        <v>177451237.56999999</v>
      </c>
      <c r="AE11" s="61">
        <v>0</v>
      </c>
      <c r="AF11" s="61">
        <v>0</v>
      </c>
      <c r="AG11" s="61">
        <v>546854.35</v>
      </c>
      <c r="AH11" s="61">
        <v>28976601.720000003</v>
      </c>
      <c r="AI11" s="61">
        <v>0</v>
      </c>
      <c r="AJ11" s="61">
        <v>0</v>
      </c>
      <c r="AK11" s="61">
        <v>0</v>
      </c>
      <c r="AL11" s="61">
        <v>0</v>
      </c>
      <c r="AM11" s="61">
        <v>1740</v>
      </c>
      <c r="AN11" s="61">
        <v>1740</v>
      </c>
      <c r="AO11" s="61">
        <v>0</v>
      </c>
      <c r="AP11" s="61">
        <v>0</v>
      </c>
      <c r="AQ11" s="61">
        <v>0</v>
      </c>
      <c r="AR11" s="61">
        <v>0</v>
      </c>
      <c r="AS11" s="61">
        <v>-222177788.47</v>
      </c>
      <c r="AT11" s="61">
        <v>-62976504.109999999</v>
      </c>
      <c r="AU11" s="61">
        <v>-62976504.109999999</v>
      </c>
      <c r="AV11" s="61">
        <v>0</v>
      </c>
      <c r="AW11" s="61">
        <v>-41412878.109999992</v>
      </c>
      <c r="AX11" s="61">
        <v>-41412878.109999992</v>
      </c>
      <c r="AY11" s="61">
        <v>-76510980.929999992</v>
      </c>
      <c r="AZ11" s="61">
        <v>-81901760.859999999</v>
      </c>
      <c r="BA11" s="61">
        <v>-282284.25</v>
      </c>
      <c r="BB11" s="61">
        <v>0</v>
      </c>
      <c r="BC11" s="61">
        <v>5673064.1800000006</v>
      </c>
      <c r="BD11" s="61">
        <v>35098102.82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-112573871.02000001</v>
      </c>
      <c r="BT11" s="61">
        <v>-83248893.129999995</v>
      </c>
      <c r="BU11" s="61">
        <v>-17695706.260000002</v>
      </c>
      <c r="BV11" s="61">
        <v>-9444576.8699999992</v>
      </c>
      <c r="BW11" s="61">
        <v>-84747.3</v>
      </c>
      <c r="BX11" s="61">
        <v>-302767.34000000003</v>
      </c>
      <c r="BY11" s="61">
        <v>-1797180.12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-5214535.2299999995</v>
      </c>
      <c r="CJ11" s="61">
        <v>-5214535.2299999995</v>
      </c>
      <c r="CK11" s="61">
        <v>0</v>
      </c>
      <c r="CL11" s="61">
        <v>541934674.36000013</v>
      </c>
    </row>
    <row r="12" spans="1:90" ht="12.75" customHeight="1">
      <c r="A12" s="44" t="s">
        <v>10</v>
      </c>
      <c r="B12" s="59">
        <v>1007</v>
      </c>
      <c r="C12" s="60" t="s">
        <v>373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</row>
    <row r="13" spans="1:90" ht="12.75" customHeight="1">
      <c r="A13" s="44" t="s">
        <v>12</v>
      </c>
      <c r="B13" s="59">
        <v>1008</v>
      </c>
      <c r="C13" s="60" t="s">
        <v>373</v>
      </c>
      <c r="D13" s="61">
        <v>185941695.95956323</v>
      </c>
      <c r="E13" s="61">
        <v>93474190.289999992</v>
      </c>
      <c r="F13" s="61">
        <v>93474190.289999992</v>
      </c>
      <c r="G13" s="61">
        <v>0</v>
      </c>
      <c r="H13" s="61">
        <v>0</v>
      </c>
      <c r="I13" s="61">
        <v>-1156179.849999994</v>
      </c>
      <c r="J13" s="61">
        <v>-1156179.849999994</v>
      </c>
      <c r="K13" s="61">
        <v>-191927176.94</v>
      </c>
      <c r="L13" s="61">
        <v>190770997.09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91722653.459563226</v>
      </c>
      <c r="AA13" s="61">
        <v>56676207.903050572</v>
      </c>
      <c r="AB13" s="61">
        <v>3849575.7009768942</v>
      </c>
      <c r="AC13" s="61">
        <v>10662681.613773955</v>
      </c>
      <c r="AD13" s="61">
        <v>90394.852808314085</v>
      </c>
      <c r="AE13" s="61">
        <v>0</v>
      </c>
      <c r="AF13" s="61">
        <v>268556.17502084927</v>
      </c>
      <c r="AG13" s="61">
        <v>20175237.213932656</v>
      </c>
      <c r="AH13" s="61">
        <v>0</v>
      </c>
      <c r="AI13" s="61">
        <v>0</v>
      </c>
      <c r="AJ13" s="61">
        <v>1901032.06</v>
      </c>
      <c r="AK13" s="61">
        <v>1901032.06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-81239914.113478377</v>
      </c>
      <c r="AT13" s="61">
        <v>-5235532.83</v>
      </c>
      <c r="AU13" s="61">
        <v>-5235532.83</v>
      </c>
      <c r="AV13" s="61">
        <v>0</v>
      </c>
      <c r="AW13" s="61">
        <v>-11983500.180000002</v>
      </c>
      <c r="AX13" s="61">
        <v>-11979622.390000002</v>
      </c>
      <c r="AY13" s="61">
        <v>-20115292.510000002</v>
      </c>
      <c r="AZ13" s="61">
        <v>-14838559.35</v>
      </c>
      <c r="BA13" s="61">
        <v>-9147786.3599999994</v>
      </c>
      <c r="BB13" s="61">
        <v>0</v>
      </c>
      <c r="BC13" s="61">
        <v>3871053.2</v>
      </c>
      <c r="BD13" s="61">
        <v>8135670.1199999992</v>
      </c>
      <c r="BE13" s="61">
        <v>-3877.7900000000227</v>
      </c>
      <c r="BF13" s="61">
        <v>86132.749999999971</v>
      </c>
      <c r="BG13" s="61">
        <v>102708.38999999998</v>
      </c>
      <c r="BH13" s="61">
        <v>0.04</v>
      </c>
      <c r="BI13" s="61">
        <v>0</v>
      </c>
      <c r="BJ13" s="61">
        <v>-16575.68</v>
      </c>
      <c r="BK13" s="61">
        <v>-90010.54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-57124501.833478384</v>
      </c>
      <c r="BT13" s="61">
        <v>-28894053.109999996</v>
      </c>
      <c r="BU13" s="61">
        <v>-9128092.005688509</v>
      </c>
      <c r="BV13" s="61">
        <v>-7246942.2580664912</v>
      </c>
      <c r="BW13" s="61">
        <v>0</v>
      </c>
      <c r="BX13" s="61">
        <v>-1165197.0377422855</v>
      </c>
      <c r="BY13" s="61">
        <v>-1143259.978169567</v>
      </c>
      <c r="BZ13" s="61">
        <v>0</v>
      </c>
      <c r="CA13" s="61">
        <v>-9546957.4438115358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-6896379.2699999996</v>
      </c>
      <c r="CJ13" s="61">
        <v>-6896379.2699999996</v>
      </c>
      <c r="CK13" s="61">
        <v>0</v>
      </c>
      <c r="CL13" s="61">
        <v>104701781.84608485</v>
      </c>
    </row>
    <row r="14" spans="1:90" ht="12.75" customHeight="1">
      <c r="A14" s="44" t="s">
        <v>14</v>
      </c>
      <c r="B14" s="59">
        <v>1009</v>
      </c>
      <c r="C14" s="60" t="s">
        <v>373</v>
      </c>
      <c r="D14" s="61">
        <v>5542323202.8025904</v>
      </c>
      <c r="E14" s="61">
        <v>6438480117.5</v>
      </c>
      <c r="F14" s="61">
        <v>6466199699.4399996</v>
      </c>
      <c r="G14" s="61">
        <v>-27719581.939999998</v>
      </c>
      <c r="H14" s="61">
        <v>0</v>
      </c>
      <c r="I14" s="61">
        <v>-1680422178.7999988</v>
      </c>
      <c r="J14" s="61">
        <v>-1692391171.1999989</v>
      </c>
      <c r="K14" s="61">
        <v>-11744872702.789999</v>
      </c>
      <c r="L14" s="61">
        <v>10052481531.59</v>
      </c>
      <c r="M14" s="61">
        <v>11968992.399999999</v>
      </c>
      <c r="N14" s="61">
        <v>32174669.189999998</v>
      </c>
      <c r="O14" s="61">
        <v>-20205676.789999999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773671769.36258984</v>
      </c>
      <c r="AA14" s="61">
        <v>680056905.38421988</v>
      </c>
      <c r="AB14" s="61">
        <v>-7551990.705945001</v>
      </c>
      <c r="AC14" s="61">
        <v>24042666.460785005</v>
      </c>
      <c r="AD14" s="61">
        <v>74686597.760424986</v>
      </c>
      <c r="AE14" s="61">
        <v>188134.128</v>
      </c>
      <c r="AF14" s="61">
        <v>1182372.5083099999</v>
      </c>
      <c r="AG14" s="61">
        <v>768046.10421000014</v>
      </c>
      <c r="AH14" s="61">
        <v>0</v>
      </c>
      <c r="AI14" s="61">
        <v>299037.72258500004</v>
      </c>
      <c r="AJ14" s="61">
        <v>10557200.210000001</v>
      </c>
      <c r="AK14" s="61">
        <v>10557200.210000001</v>
      </c>
      <c r="AL14" s="61">
        <v>0</v>
      </c>
      <c r="AM14" s="61">
        <v>36294.53</v>
      </c>
      <c r="AN14" s="61">
        <v>36941.339999999997</v>
      </c>
      <c r="AO14" s="61">
        <v>-646.80999999999995</v>
      </c>
      <c r="AP14" s="61">
        <v>0</v>
      </c>
      <c r="AQ14" s="61">
        <v>0</v>
      </c>
      <c r="AR14" s="61">
        <v>0</v>
      </c>
      <c r="AS14" s="61">
        <v>-4600441199.7600012</v>
      </c>
      <c r="AT14" s="61">
        <v>-3777029059.2200003</v>
      </c>
      <c r="AU14" s="61">
        <v>-3782270111.96</v>
      </c>
      <c r="AV14" s="61">
        <v>5241052.74</v>
      </c>
      <c r="AW14" s="61">
        <v>409481562.56999993</v>
      </c>
      <c r="AX14" s="61">
        <v>409482042.56999993</v>
      </c>
      <c r="AY14" s="61">
        <v>-7623809.849999994</v>
      </c>
      <c r="AZ14" s="61">
        <v>-45406276.919999994</v>
      </c>
      <c r="BA14" s="61">
        <v>37782467.07</v>
      </c>
      <c r="BB14" s="61">
        <v>0</v>
      </c>
      <c r="BC14" s="61">
        <v>0</v>
      </c>
      <c r="BD14" s="61">
        <v>417105852.41999996</v>
      </c>
      <c r="BE14" s="61">
        <v>-480</v>
      </c>
      <c r="BF14" s="61">
        <v>10021</v>
      </c>
      <c r="BG14" s="61">
        <v>10021</v>
      </c>
      <c r="BH14" s="61">
        <v>0</v>
      </c>
      <c r="BI14" s="61">
        <v>0</v>
      </c>
      <c r="BJ14" s="61">
        <v>0</v>
      </c>
      <c r="BK14" s="61">
        <v>-10501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-1195510241.0599999</v>
      </c>
      <c r="BT14" s="61">
        <v>-917457651.51000011</v>
      </c>
      <c r="BU14" s="61">
        <v>-181565432.16</v>
      </c>
      <c r="BV14" s="61">
        <v>-72469181.019999996</v>
      </c>
      <c r="BW14" s="61">
        <v>0</v>
      </c>
      <c r="BX14" s="61">
        <v>-12249064</v>
      </c>
      <c r="BY14" s="61">
        <v>-22033.11</v>
      </c>
      <c r="BZ14" s="61">
        <v>853784.34</v>
      </c>
      <c r="CA14" s="61">
        <v>-12600663.6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-37383462.049999997</v>
      </c>
      <c r="CJ14" s="61">
        <v>-37383462.049999997</v>
      </c>
      <c r="CK14" s="61">
        <v>0</v>
      </c>
      <c r="CL14" s="61">
        <v>941882003.04258919</v>
      </c>
    </row>
    <row r="15" spans="1:90" ht="12.75" customHeight="1">
      <c r="A15" s="44" t="s">
        <v>16</v>
      </c>
      <c r="B15" s="59">
        <v>1010</v>
      </c>
      <c r="C15" s="60" t="s">
        <v>373</v>
      </c>
      <c r="D15" s="61">
        <v>42.610000000000014</v>
      </c>
      <c r="E15" s="61">
        <v>128.59</v>
      </c>
      <c r="F15" s="61">
        <v>128.59</v>
      </c>
      <c r="G15" s="61">
        <v>0</v>
      </c>
      <c r="H15" s="61">
        <v>0</v>
      </c>
      <c r="I15" s="61">
        <v>-117.82</v>
      </c>
      <c r="J15" s="61">
        <v>-117.82</v>
      </c>
      <c r="K15" s="61">
        <v>-117.82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31.84</v>
      </c>
      <c r="AA15" s="61">
        <v>4.58</v>
      </c>
      <c r="AB15" s="61">
        <v>16.52</v>
      </c>
      <c r="AC15" s="61">
        <v>9.91</v>
      </c>
      <c r="AD15" s="61">
        <v>0.83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-18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-18</v>
      </c>
      <c r="BT15" s="61">
        <v>0</v>
      </c>
      <c r="BU15" s="61">
        <v>-12.13</v>
      </c>
      <c r="BV15" s="61">
        <v>-1.6800000000000002</v>
      </c>
      <c r="BW15" s="61">
        <v>0</v>
      </c>
      <c r="BX15" s="61">
        <v>-0.16000000000000003</v>
      </c>
      <c r="BY15" s="61">
        <v>-4.03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24.610000000000014</v>
      </c>
    </row>
    <row r="16" spans="1:90" ht="12.75" customHeight="1">
      <c r="A16" s="44" t="s">
        <v>18</v>
      </c>
      <c r="B16" s="59">
        <v>1011</v>
      </c>
      <c r="C16" s="60" t="s">
        <v>373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</row>
    <row r="17" spans="1:90" ht="12.75" customHeight="1">
      <c r="A17" s="44" t="s">
        <v>20</v>
      </c>
      <c r="B17" s="59">
        <v>1012</v>
      </c>
      <c r="C17" s="60" t="s">
        <v>373</v>
      </c>
      <c r="D17" s="61">
        <v>38238.350000000006</v>
      </c>
      <c r="E17" s="61">
        <v>39499.12000000001</v>
      </c>
      <c r="F17" s="61">
        <v>72007.100000000006</v>
      </c>
      <c r="G17" s="61">
        <v>-32507.98</v>
      </c>
      <c r="H17" s="61">
        <v>0</v>
      </c>
      <c r="I17" s="61">
        <v>-1260.7700000000004</v>
      </c>
      <c r="J17" s="61">
        <v>1640.1399999999994</v>
      </c>
      <c r="K17" s="61">
        <v>-52352.35</v>
      </c>
      <c r="L17" s="61">
        <v>53992.49</v>
      </c>
      <c r="M17" s="61">
        <v>-2900.91</v>
      </c>
      <c r="N17" s="61">
        <v>26223.16</v>
      </c>
      <c r="O17" s="61">
        <v>-29124.07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0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-77285.404170999987</v>
      </c>
      <c r="AT17" s="61">
        <v>0</v>
      </c>
      <c r="AU17" s="61">
        <v>-32805.57</v>
      </c>
      <c r="AV17" s="61">
        <v>32805.57</v>
      </c>
      <c r="AW17" s="61">
        <v>0</v>
      </c>
      <c r="AX17" s="61">
        <v>-23865.89</v>
      </c>
      <c r="AY17" s="61">
        <v>-95420.78</v>
      </c>
      <c r="AZ17" s="61">
        <v>-61180.789999999994</v>
      </c>
      <c r="BA17" s="61">
        <v>-38555.39</v>
      </c>
      <c r="BB17" s="61">
        <v>0</v>
      </c>
      <c r="BC17" s="61">
        <v>4315.3999999999996</v>
      </c>
      <c r="BD17" s="61">
        <v>71554.89</v>
      </c>
      <c r="BE17" s="61">
        <v>23865.89</v>
      </c>
      <c r="BF17" s="61">
        <v>95420.78</v>
      </c>
      <c r="BG17" s="61">
        <v>61180.79</v>
      </c>
      <c r="BH17" s="61">
        <v>38555.39</v>
      </c>
      <c r="BI17" s="61">
        <v>0</v>
      </c>
      <c r="BJ17" s="61">
        <v>-4315.3999999999996</v>
      </c>
      <c r="BK17" s="61">
        <v>-71554.89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-77285.404170999987</v>
      </c>
      <c r="BT17" s="61">
        <v>-16916.61</v>
      </c>
      <c r="BU17" s="61">
        <v>-26487.370247999996</v>
      </c>
      <c r="BV17" s="61">
        <v>-25038.429905999998</v>
      </c>
      <c r="BW17" s="61">
        <v>0</v>
      </c>
      <c r="BX17" s="61">
        <v>-449.92409699999996</v>
      </c>
      <c r="BY17" s="61">
        <v>-8313.0199199999988</v>
      </c>
      <c r="BZ17" s="61">
        <v>0</v>
      </c>
      <c r="CA17" s="61">
        <v>-80.05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-39047.054170999982</v>
      </c>
    </row>
    <row r="18" spans="1:90" ht="12.75" customHeight="1">
      <c r="A18" s="44" t="s">
        <v>22</v>
      </c>
      <c r="B18" s="59">
        <v>1013</v>
      </c>
      <c r="C18" s="60" t="s">
        <v>373</v>
      </c>
      <c r="D18" s="61">
        <v>7980831.4500000011</v>
      </c>
      <c r="E18" s="61">
        <v>4248511.9000000004</v>
      </c>
      <c r="F18" s="61">
        <v>4248511.9000000004</v>
      </c>
      <c r="G18" s="61">
        <v>0</v>
      </c>
      <c r="H18" s="61">
        <v>0</v>
      </c>
      <c r="I18" s="61">
        <v>1767061.53</v>
      </c>
      <c r="J18" s="61">
        <v>1767061.53</v>
      </c>
      <c r="K18" s="61">
        <v>-1096498.45</v>
      </c>
      <c r="L18" s="61">
        <v>2863559.98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1965258.02</v>
      </c>
      <c r="AA18" s="61">
        <v>1281202.42</v>
      </c>
      <c r="AB18" s="61">
        <v>0</v>
      </c>
      <c r="AC18" s="61">
        <v>-9674.5</v>
      </c>
      <c r="AD18" s="61">
        <v>693730.1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-6208994.9699999988</v>
      </c>
      <c r="AT18" s="61">
        <v>-151288.09</v>
      </c>
      <c r="AU18" s="61">
        <v>-151288.09</v>
      </c>
      <c r="AV18" s="61">
        <v>0</v>
      </c>
      <c r="AW18" s="61">
        <v>-12747.290000000037</v>
      </c>
      <c r="AX18" s="61">
        <v>-12747.290000000037</v>
      </c>
      <c r="AY18" s="61">
        <v>-458963.34</v>
      </c>
      <c r="AZ18" s="61">
        <v>-254190.24000000005</v>
      </c>
      <c r="BA18" s="61">
        <v>-438356.29</v>
      </c>
      <c r="BB18" s="61">
        <v>0</v>
      </c>
      <c r="BC18" s="61">
        <v>233583.19</v>
      </c>
      <c r="BD18" s="61">
        <v>446216.05</v>
      </c>
      <c r="BE18" s="61">
        <v>0</v>
      </c>
      <c r="BF18" s="61">
        <v>0</v>
      </c>
      <c r="BG18" s="61">
        <v>0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-6044959.5899999989</v>
      </c>
      <c r="BT18" s="61">
        <v>-4252556.18</v>
      </c>
      <c r="BU18" s="61">
        <v>-418745.91</v>
      </c>
      <c r="BV18" s="61">
        <v>-97589.27</v>
      </c>
      <c r="BW18" s="61">
        <v>0</v>
      </c>
      <c r="BX18" s="61">
        <v>-10451.459999999999</v>
      </c>
      <c r="BY18" s="61">
        <v>-135646.79999999999</v>
      </c>
      <c r="BZ18" s="61">
        <v>0</v>
      </c>
      <c r="CA18" s="61">
        <v>-1129969.97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1771836.4800000023</v>
      </c>
    </row>
    <row r="19" spans="1:90" ht="12.75" customHeight="1">
      <c r="A19" s="44" t="s">
        <v>24</v>
      </c>
      <c r="B19" s="59">
        <v>1016</v>
      </c>
      <c r="C19" s="60" t="s">
        <v>373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</row>
    <row r="20" spans="1:90" ht="12.75" customHeight="1">
      <c r="A20" s="44" t="s">
        <v>26</v>
      </c>
      <c r="B20" s="59">
        <v>1017</v>
      </c>
      <c r="C20" s="60" t="s">
        <v>373</v>
      </c>
      <c r="D20" s="61">
        <v>345342231.83999985</v>
      </c>
      <c r="E20" s="61">
        <v>394725802.28999996</v>
      </c>
      <c r="F20" s="61">
        <v>1539578971.5999999</v>
      </c>
      <c r="G20" s="61">
        <v>-1144853169.3099999</v>
      </c>
      <c r="H20" s="61">
        <v>0</v>
      </c>
      <c r="I20" s="61">
        <v>-182962276.51000011</v>
      </c>
      <c r="J20" s="61">
        <v>-991779409.08000004</v>
      </c>
      <c r="K20" s="61">
        <v>-1676348661.0899999</v>
      </c>
      <c r="L20" s="61">
        <v>684569252.00999987</v>
      </c>
      <c r="M20" s="61">
        <v>808817132.56999993</v>
      </c>
      <c r="N20" s="61">
        <v>1029087535.76</v>
      </c>
      <c r="O20" s="61">
        <v>-220270403.19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131398571.77</v>
      </c>
      <c r="AA20" s="61">
        <v>67649191.189999998</v>
      </c>
      <c r="AB20" s="61">
        <v>0</v>
      </c>
      <c r="AC20" s="61">
        <v>63749380.579999998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2180134.29</v>
      </c>
      <c r="AK20" s="61">
        <v>2180134.29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-270114872.93999988</v>
      </c>
      <c r="AT20" s="61">
        <v>-84399227.99999994</v>
      </c>
      <c r="AU20" s="61">
        <v>-480197634.61999995</v>
      </c>
      <c r="AV20" s="61">
        <v>395798406.62</v>
      </c>
      <c r="AW20" s="61">
        <v>-6895039.740000017</v>
      </c>
      <c r="AX20" s="61">
        <v>-60432103.540000007</v>
      </c>
      <c r="AY20" s="61">
        <v>-102600397.43000001</v>
      </c>
      <c r="AZ20" s="61">
        <v>-75849582.070000008</v>
      </c>
      <c r="BA20" s="61">
        <v>-26750815.359999999</v>
      </c>
      <c r="BB20" s="61">
        <v>0</v>
      </c>
      <c r="BC20" s="61">
        <v>0</v>
      </c>
      <c r="BD20" s="61">
        <v>42168293.890000001</v>
      </c>
      <c r="BE20" s="61">
        <v>53537063.79999999</v>
      </c>
      <c r="BF20" s="61">
        <v>76027853.979999989</v>
      </c>
      <c r="BG20" s="61">
        <v>52900267.229999997</v>
      </c>
      <c r="BH20" s="61">
        <v>23127586.75</v>
      </c>
      <c r="BI20" s="61">
        <v>0</v>
      </c>
      <c r="BJ20" s="61">
        <v>0</v>
      </c>
      <c r="BK20" s="61">
        <v>-22490790.18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-167295686.88999996</v>
      </c>
      <c r="BT20" s="61">
        <v>-60113930.339999996</v>
      </c>
      <c r="BU20" s="61">
        <v>-87877503.959999993</v>
      </c>
      <c r="BV20" s="61">
        <v>-9229577.959999999</v>
      </c>
      <c r="BW20" s="61">
        <v>-54758.13</v>
      </c>
      <c r="BX20" s="61">
        <v>-6764428.0599999996</v>
      </c>
      <c r="BY20" s="61">
        <v>-23445550.829999998</v>
      </c>
      <c r="BZ20" s="61">
        <v>20237104.900000002</v>
      </c>
      <c r="CA20" s="61">
        <v>-47042.51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-11524918.310000001</v>
      </c>
      <c r="CJ20" s="61">
        <v>-11524918.310000001</v>
      </c>
      <c r="CK20" s="61">
        <v>0</v>
      </c>
      <c r="CL20" s="61">
        <v>75227358.899999976</v>
      </c>
    </row>
    <row r="21" spans="1:90" ht="12.75" customHeight="1">
      <c r="A21" s="44" t="s">
        <v>28</v>
      </c>
      <c r="B21" s="59">
        <v>1018</v>
      </c>
      <c r="C21" s="60" t="s">
        <v>373</v>
      </c>
      <c r="D21" s="61">
        <v>8734280.8499999978</v>
      </c>
      <c r="E21" s="61">
        <v>15929161.450000001</v>
      </c>
      <c r="F21" s="61">
        <v>15929161.450000001</v>
      </c>
      <c r="G21" s="61">
        <v>0</v>
      </c>
      <c r="H21" s="61">
        <v>0</v>
      </c>
      <c r="I21" s="61">
        <v>-3548987.3000000026</v>
      </c>
      <c r="J21" s="61">
        <v>-3532290.2900000028</v>
      </c>
      <c r="K21" s="61">
        <v>-25544193.48</v>
      </c>
      <c r="L21" s="61">
        <v>22011903.189999998</v>
      </c>
      <c r="M21" s="61">
        <v>-16697.009999999998</v>
      </c>
      <c r="N21" s="61">
        <v>3276.43</v>
      </c>
      <c r="O21" s="61">
        <v>-19973.439999999999</v>
      </c>
      <c r="P21" s="61">
        <v>0</v>
      </c>
      <c r="Q21" s="61">
        <v>0</v>
      </c>
      <c r="R21" s="61">
        <v>0</v>
      </c>
      <c r="S21" s="61">
        <v>-3647154.48</v>
      </c>
      <c r="T21" s="61">
        <v>-3645612.35</v>
      </c>
      <c r="U21" s="61">
        <v>-6225081.2999999998</v>
      </c>
      <c r="V21" s="61">
        <v>2579468.9499999997</v>
      </c>
      <c r="W21" s="61">
        <v>-1542.13</v>
      </c>
      <c r="X21" s="61">
        <v>798.46</v>
      </c>
      <c r="Y21" s="61">
        <v>-2340.59</v>
      </c>
      <c r="Z21" s="61">
        <v>1261.18</v>
      </c>
      <c r="AA21" s="61">
        <v>836.73</v>
      </c>
      <c r="AB21" s="61">
        <v>0</v>
      </c>
      <c r="AC21" s="61">
        <v>406.67</v>
      </c>
      <c r="AD21" s="61">
        <v>17.78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-40746543.240000002</v>
      </c>
      <c r="AT21" s="61">
        <v>-16312985.339999998</v>
      </c>
      <c r="AU21" s="61">
        <v>-17615955.969999999</v>
      </c>
      <c r="AV21" s="61">
        <v>1302970.6300000001</v>
      </c>
      <c r="AW21" s="61">
        <v>-4242803.209999999</v>
      </c>
      <c r="AX21" s="61">
        <v>-5911601.5599999987</v>
      </c>
      <c r="AY21" s="61">
        <v>-8890368.5799999982</v>
      </c>
      <c r="AZ21" s="61">
        <v>-12680315.26</v>
      </c>
      <c r="BA21" s="61">
        <v>3387879.88</v>
      </c>
      <c r="BB21" s="61">
        <v>0</v>
      </c>
      <c r="BC21" s="61">
        <v>402066.80000000005</v>
      </c>
      <c r="BD21" s="61">
        <v>2978767.02</v>
      </c>
      <c r="BE21" s="61">
        <v>1668798.3499999999</v>
      </c>
      <c r="BF21" s="61">
        <v>-269762.06000000011</v>
      </c>
      <c r="BG21" s="61">
        <v>1231202.8799999999</v>
      </c>
      <c r="BH21" s="61">
        <v>-1341730.99</v>
      </c>
      <c r="BI21" s="61">
        <v>0</v>
      </c>
      <c r="BJ21" s="61">
        <v>-159233.95000000001</v>
      </c>
      <c r="BK21" s="61">
        <v>1938560.41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-19682383.010000002</v>
      </c>
      <c r="BT21" s="61">
        <v>-2341388.5599999996</v>
      </c>
      <c r="BU21" s="61">
        <v>-12915036.92</v>
      </c>
      <c r="BV21" s="61">
        <v>-4351323.47</v>
      </c>
      <c r="BW21" s="61">
        <v>0</v>
      </c>
      <c r="BX21" s="61">
        <v>-199375.1</v>
      </c>
      <c r="BY21" s="61">
        <v>124741.04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-508371.68</v>
      </c>
      <c r="CJ21" s="61">
        <v>-508371.68</v>
      </c>
      <c r="CK21" s="61">
        <v>0</v>
      </c>
      <c r="CL21" s="61">
        <v>-32012262.390000004</v>
      </c>
    </row>
    <row r="22" spans="1:90" ht="12.75" customHeight="1">
      <c r="A22" s="44" t="s">
        <v>30</v>
      </c>
      <c r="B22" s="59">
        <v>1020</v>
      </c>
      <c r="C22" s="60" t="s">
        <v>373</v>
      </c>
      <c r="D22" s="61">
        <v>5132931374.2671967</v>
      </c>
      <c r="E22" s="61">
        <v>5651948551.3699999</v>
      </c>
      <c r="F22" s="61">
        <v>5651948551.3699999</v>
      </c>
      <c r="G22" s="61">
        <v>0</v>
      </c>
      <c r="H22" s="61">
        <v>0</v>
      </c>
      <c r="I22" s="61">
        <v>-1083937218.7500019</v>
      </c>
      <c r="J22" s="61">
        <v>-1083937218.7500019</v>
      </c>
      <c r="K22" s="61">
        <v>-11337064198.290001</v>
      </c>
      <c r="L22" s="61">
        <v>10253126979.539999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564593366.2871989</v>
      </c>
      <c r="AA22" s="61">
        <v>584489681.43549478</v>
      </c>
      <c r="AB22" s="61">
        <v>0</v>
      </c>
      <c r="AC22" s="61">
        <v>-33182207.786988731</v>
      </c>
      <c r="AD22" s="61">
        <v>13056825.835295459</v>
      </c>
      <c r="AE22" s="61">
        <v>0</v>
      </c>
      <c r="AF22" s="61">
        <v>0</v>
      </c>
      <c r="AG22" s="61">
        <v>200568.15647006393</v>
      </c>
      <c r="AH22" s="61">
        <v>0</v>
      </c>
      <c r="AI22" s="61">
        <v>28498.646927317943</v>
      </c>
      <c r="AJ22" s="61">
        <v>0</v>
      </c>
      <c r="AK22" s="61">
        <v>0</v>
      </c>
      <c r="AL22" s="61">
        <v>0</v>
      </c>
      <c r="AM22" s="61">
        <v>326675.36</v>
      </c>
      <c r="AN22" s="61">
        <v>-548103</v>
      </c>
      <c r="AO22" s="61">
        <v>0</v>
      </c>
      <c r="AP22" s="61">
        <v>0</v>
      </c>
      <c r="AQ22" s="61">
        <v>0</v>
      </c>
      <c r="AR22" s="61">
        <v>874778.36</v>
      </c>
      <c r="AS22" s="61">
        <v>-4961580965.6499596</v>
      </c>
      <c r="AT22" s="61">
        <v>-4231616237.4000001</v>
      </c>
      <c r="AU22" s="61">
        <v>-4231616237.4000001</v>
      </c>
      <c r="AV22" s="61">
        <v>0</v>
      </c>
      <c r="AW22" s="61">
        <v>-202527939.31999978</v>
      </c>
      <c r="AX22" s="61">
        <v>-203107184.96999979</v>
      </c>
      <c r="AY22" s="61">
        <v>-3243686373.0699992</v>
      </c>
      <c r="AZ22" s="61">
        <v>-3535641402.6399994</v>
      </c>
      <c r="BA22" s="61">
        <v>121545211.92</v>
      </c>
      <c r="BB22" s="61">
        <v>0</v>
      </c>
      <c r="BC22" s="61">
        <v>170409817.65000001</v>
      </c>
      <c r="BD22" s="61">
        <v>3040579188.0999994</v>
      </c>
      <c r="BE22" s="61">
        <v>579245.64999999991</v>
      </c>
      <c r="BF22" s="61">
        <v>-4756.6399999999994</v>
      </c>
      <c r="BG22" s="61">
        <v>-5006.57</v>
      </c>
      <c r="BH22" s="61">
        <v>0</v>
      </c>
      <c r="BI22" s="61">
        <v>0</v>
      </c>
      <c r="BJ22" s="61">
        <v>249.93</v>
      </c>
      <c r="BK22" s="61">
        <v>584002.28999999992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-527436788.92995942</v>
      </c>
      <c r="BT22" s="61">
        <v>-323213529.88000005</v>
      </c>
      <c r="BU22" s="61">
        <v>-171558901.75170094</v>
      </c>
      <c r="BV22" s="61">
        <v>-6185366.5700800596</v>
      </c>
      <c r="BW22" s="61">
        <v>0</v>
      </c>
      <c r="BX22" s="61">
        <v>-11604749.062725294</v>
      </c>
      <c r="BY22" s="61">
        <v>-14734583.615453059</v>
      </c>
      <c r="BZ22" s="61">
        <v>0</v>
      </c>
      <c r="CA22" s="61">
        <v>-139658.05000000016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171350408.61723709</v>
      </c>
    </row>
    <row r="23" spans="1:90" ht="12.75" customHeight="1">
      <c r="A23" s="44" t="s">
        <v>32</v>
      </c>
      <c r="B23" s="59">
        <v>1022</v>
      </c>
      <c r="C23" s="60" t="s">
        <v>373</v>
      </c>
      <c r="D23" s="61">
        <v>59397592.20999974</v>
      </c>
      <c r="E23" s="61">
        <v>49271328.859999895</v>
      </c>
      <c r="F23" s="61">
        <v>837929246.30999994</v>
      </c>
      <c r="G23" s="61">
        <v>-788657917.45000005</v>
      </c>
      <c r="H23" s="61">
        <v>0</v>
      </c>
      <c r="I23" s="61">
        <v>-14506847.340000153</v>
      </c>
      <c r="J23" s="61">
        <v>-186884900.48000002</v>
      </c>
      <c r="K23" s="61">
        <v>-1633428320.02</v>
      </c>
      <c r="L23" s="61">
        <v>1446543419.54</v>
      </c>
      <c r="M23" s="61">
        <v>172378053.13999987</v>
      </c>
      <c r="N23" s="61">
        <v>1565513003.01</v>
      </c>
      <c r="O23" s="61">
        <v>-1393134949.8700001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24595169.080000002</v>
      </c>
      <c r="AA23" s="61">
        <v>19004134.450000003</v>
      </c>
      <c r="AB23" s="61">
        <v>2059046.03</v>
      </c>
      <c r="AC23" s="61">
        <v>2131016.61</v>
      </c>
      <c r="AD23" s="61">
        <v>1328570.3999999999</v>
      </c>
      <c r="AE23" s="61">
        <v>33131.06</v>
      </c>
      <c r="AF23" s="61">
        <v>0</v>
      </c>
      <c r="AG23" s="61">
        <v>39270.53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37941.609999999993</v>
      </c>
      <c r="AN23" s="61">
        <v>39822.089999999997</v>
      </c>
      <c r="AO23" s="61">
        <v>-1880.48</v>
      </c>
      <c r="AP23" s="61">
        <v>0</v>
      </c>
      <c r="AQ23" s="61">
        <v>0</v>
      </c>
      <c r="AR23" s="61">
        <v>0</v>
      </c>
      <c r="AS23" s="61">
        <v>-202008732.50999996</v>
      </c>
      <c r="AT23" s="61">
        <v>-7932460.6999999881</v>
      </c>
      <c r="AU23" s="61">
        <v>-495631874.75999999</v>
      </c>
      <c r="AV23" s="61">
        <v>487699414.06</v>
      </c>
      <c r="AW23" s="61">
        <v>2645126.380000025</v>
      </c>
      <c r="AX23" s="61">
        <v>-7638486.099999994</v>
      </c>
      <c r="AY23" s="61">
        <v>-131385707.09999999</v>
      </c>
      <c r="AZ23" s="61">
        <v>-140283731.91999999</v>
      </c>
      <c r="BA23" s="61">
        <v>8898024.8200000003</v>
      </c>
      <c r="BB23" s="61">
        <v>0</v>
      </c>
      <c r="BC23" s="61">
        <v>0</v>
      </c>
      <c r="BD23" s="61">
        <v>123747221</v>
      </c>
      <c r="BE23" s="61">
        <v>10283612.480000019</v>
      </c>
      <c r="BF23" s="61">
        <v>101535832.2</v>
      </c>
      <c r="BG23" s="61">
        <v>109553152.95</v>
      </c>
      <c r="BH23" s="61">
        <v>-8017320.75</v>
      </c>
      <c r="BI23" s="61">
        <v>0</v>
      </c>
      <c r="BJ23" s="61">
        <v>0</v>
      </c>
      <c r="BK23" s="61">
        <v>-91252219.719999984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-195569091.46000001</v>
      </c>
      <c r="BT23" s="61">
        <v>-111713442.48999998</v>
      </c>
      <c r="BU23" s="61">
        <v>-186772143.67000002</v>
      </c>
      <c r="BV23" s="61">
        <v>-3413994.3</v>
      </c>
      <c r="BW23" s="61">
        <v>0</v>
      </c>
      <c r="BX23" s="61">
        <v>-17886798.210000001</v>
      </c>
      <c r="BY23" s="61">
        <v>-46117669.609999999</v>
      </c>
      <c r="BZ23" s="61">
        <v>173769529.05999997</v>
      </c>
      <c r="CA23" s="61">
        <v>-3434572.2399999998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-1152306.73</v>
      </c>
      <c r="CJ23" s="61">
        <v>-1751720.58</v>
      </c>
      <c r="CK23" s="61">
        <v>599413.85</v>
      </c>
      <c r="CL23" s="61">
        <v>-142611140.30000022</v>
      </c>
    </row>
    <row r="24" spans="1:90" ht="12.75" customHeight="1">
      <c r="A24" s="44" t="s">
        <v>34</v>
      </c>
      <c r="B24" s="59">
        <v>1025</v>
      </c>
      <c r="C24" s="60" t="s">
        <v>373</v>
      </c>
      <c r="D24" s="61">
        <v>19543332.090000011</v>
      </c>
      <c r="E24" s="61">
        <v>1175773.7100000381</v>
      </c>
      <c r="F24" s="61">
        <v>297457914.06999999</v>
      </c>
      <c r="G24" s="61">
        <v>-296282140.35999995</v>
      </c>
      <c r="H24" s="61">
        <v>0</v>
      </c>
      <c r="I24" s="61">
        <v>18078857.529999971</v>
      </c>
      <c r="J24" s="61">
        <v>-206222601.45000002</v>
      </c>
      <c r="K24" s="61">
        <v>-244284601.43000001</v>
      </c>
      <c r="L24" s="61">
        <v>38061999.979999997</v>
      </c>
      <c r="M24" s="61">
        <v>224301458.97999999</v>
      </c>
      <c r="N24" s="61">
        <v>225885712.81</v>
      </c>
      <c r="O24" s="61">
        <v>-1584253.83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288700.85000000003</v>
      </c>
      <c r="AA24" s="61">
        <v>206788.90000000002</v>
      </c>
      <c r="AB24" s="61">
        <v>0</v>
      </c>
      <c r="AC24" s="61">
        <v>81911.95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0</v>
      </c>
      <c r="AN24" s="61">
        <v>0</v>
      </c>
      <c r="AO24" s="61">
        <v>0</v>
      </c>
      <c r="AP24" s="61">
        <v>0</v>
      </c>
      <c r="AQ24" s="61">
        <v>0</v>
      </c>
      <c r="AR24" s="61">
        <v>0</v>
      </c>
      <c r="AS24" s="61">
        <v>-2913975.8599999957</v>
      </c>
      <c r="AT24" s="61">
        <v>0</v>
      </c>
      <c r="AU24" s="61">
        <v>-55274926.390000001</v>
      </c>
      <c r="AV24" s="61">
        <v>55274926.390000001</v>
      </c>
      <c r="AW24" s="61">
        <v>1.000000536441803E-2</v>
      </c>
      <c r="AX24" s="61">
        <v>-5822770.8599999994</v>
      </c>
      <c r="AY24" s="61">
        <v>-50974222.93</v>
      </c>
      <c r="AZ24" s="61">
        <v>-53336850.469999999</v>
      </c>
      <c r="BA24" s="61">
        <v>0</v>
      </c>
      <c r="BB24" s="61">
        <v>0</v>
      </c>
      <c r="BC24" s="61">
        <v>2362627.54</v>
      </c>
      <c r="BD24" s="61">
        <v>45151452.07</v>
      </c>
      <c r="BE24" s="61">
        <v>5822770.8700000048</v>
      </c>
      <c r="BF24" s="61">
        <v>50974222.93</v>
      </c>
      <c r="BG24" s="61">
        <v>53336850.469999999</v>
      </c>
      <c r="BH24" s="61">
        <v>0</v>
      </c>
      <c r="BI24" s="61">
        <v>0</v>
      </c>
      <c r="BJ24" s="61">
        <v>-2362627.54</v>
      </c>
      <c r="BK24" s="61">
        <v>-45151452.059999995</v>
      </c>
      <c r="BL24" s="61">
        <v>0</v>
      </c>
      <c r="BM24" s="61">
        <v>0</v>
      </c>
      <c r="BN24" s="61">
        <v>0</v>
      </c>
      <c r="BO24" s="61">
        <v>0</v>
      </c>
      <c r="BP24" s="61">
        <v>0</v>
      </c>
      <c r="BQ24" s="61">
        <v>0</v>
      </c>
      <c r="BR24" s="61">
        <v>0</v>
      </c>
      <c r="BS24" s="61">
        <v>-2913975.870000001</v>
      </c>
      <c r="BT24" s="61">
        <v>-3941721.6400000006</v>
      </c>
      <c r="BU24" s="61">
        <v>-1134024.4000000001</v>
      </c>
      <c r="BV24" s="61">
        <v>-266720.48000000004</v>
      </c>
      <c r="BW24" s="61">
        <v>0</v>
      </c>
      <c r="BX24" s="61">
        <v>-171142.48</v>
      </c>
      <c r="BY24" s="61">
        <v>-264888.18</v>
      </c>
      <c r="BZ24" s="61">
        <v>3699882.8600000008</v>
      </c>
      <c r="CA24" s="61">
        <v>-835361.55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16629356.230000015</v>
      </c>
    </row>
    <row r="25" spans="1:90" ht="12.75" customHeight="1">
      <c r="A25" s="44" t="s">
        <v>36</v>
      </c>
      <c r="B25" s="59">
        <v>1027</v>
      </c>
      <c r="C25" s="60" t="s">
        <v>373</v>
      </c>
      <c r="D25" s="61">
        <v>227917140.31058091</v>
      </c>
      <c r="E25" s="61">
        <v>123130446.41999999</v>
      </c>
      <c r="F25" s="61">
        <v>123364984.75999999</v>
      </c>
      <c r="G25" s="61">
        <v>-234538.34</v>
      </c>
      <c r="H25" s="61">
        <v>0</v>
      </c>
      <c r="I25" s="61">
        <v>71368877.019999996</v>
      </c>
      <c r="J25" s="61">
        <v>71574710.879999995</v>
      </c>
      <c r="K25" s="61">
        <v>-413805572.46999997</v>
      </c>
      <c r="L25" s="61">
        <v>485380283.34999996</v>
      </c>
      <c r="M25" s="61">
        <v>-205833.85999999993</v>
      </c>
      <c r="N25" s="61">
        <v>280298.46000000008</v>
      </c>
      <c r="O25" s="61">
        <v>-486132.32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33417816.870580912</v>
      </c>
      <c r="AA25" s="61">
        <v>30534534.760677952</v>
      </c>
      <c r="AB25" s="61">
        <v>0</v>
      </c>
      <c r="AC25" s="61">
        <v>176661.38706465115</v>
      </c>
      <c r="AD25" s="61">
        <v>2125359.9517575307</v>
      </c>
      <c r="AE25" s="61">
        <v>0</v>
      </c>
      <c r="AF25" s="61">
        <v>581260.77108077612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0</v>
      </c>
      <c r="AN25" s="61">
        <v>0</v>
      </c>
      <c r="AO25" s="61">
        <v>0</v>
      </c>
      <c r="AP25" s="61">
        <v>0</v>
      </c>
      <c r="AQ25" s="61">
        <v>0</v>
      </c>
      <c r="AR25" s="61">
        <v>0</v>
      </c>
      <c r="AS25" s="61">
        <v>-233671118.77290997</v>
      </c>
      <c r="AT25" s="61">
        <v>-157192406.4199985</v>
      </c>
      <c r="AU25" s="61">
        <v>-157192406.4199985</v>
      </c>
      <c r="AV25" s="61">
        <v>0</v>
      </c>
      <c r="AW25" s="61">
        <v>16546350.71835533</v>
      </c>
      <c r="AX25" s="61">
        <v>16495211.63999933</v>
      </c>
      <c r="AY25" s="61">
        <v>-82292251.820000663</v>
      </c>
      <c r="AZ25" s="61">
        <v>-74304370.390000656</v>
      </c>
      <c r="BA25" s="61">
        <v>-12192529.869999999</v>
      </c>
      <c r="BB25" s="61">
        <v>0</v>
      </c>
      <c r="BC25" s="61">
        <v>4204648.4400000004</v>
      </c>
      <c r="BD25" s="61">
        <v>98787463.459999993</v>
      </c>
      <c r="BE25" s="61">
        <v>51139.078355999998</v>
      </c>
      <c r="BF25" s="61">
        <v>60312.178355999997</v>
      </c>
      <c r="BG25" s="61">
        <v>59718.708355999996</v>
      </c>
      <c r="BH25" s="61">
        <v>3675.07</v>
      </c>
      <c r="BI25" s="61">
        <v>0</v>
      </c>
      <c r="BJ25" s="61">
        <v>-3081.5999999999995</v>
      </c>
      <c r="BK25" s="61">
        <v>-9173.0999999999985</v>
      </c>
      <c r="BL25" s="61">
        <v>0</v>
      </c>
      <c r="BM25" s="61">
        <v>0</v>
      </c>
      <c r="BN25" s="61">
        <v>0</v>
      </c>
      <c r="BO25" s="61">
        <v>0</v>
      </c>
      <c r="BP25" s="61">
        <v>0</v>
      </c>
      <c r="BQ25" s="61">
        <v>0</v>
      </c>
      <c r="BR25" s="61">
        <v>0</v>
      </c>
      <c r="BS25" s="61">
        <v>-83346121.201266795</v>
      </c>
      <c r="BT25" s="61">
        <v>-56323797.100000024</v>
      </c>
      <c r="BU25" s="61">
        <v>-10782273.222840894</v>
      </c>
      <c r="BV25" s="61">
        <v>-4758353.4615406264</v>
      </c>
      <c r="BW25" s="61">
        <v>0</v>
      </c>
      <c r="BX25" s="61">
        <v>-10735158.456594054</v>
      </c>
      <c r="BY25" s="61">
        <v>-851064.78029120527</v>
      </c>
      <c r="BZ25" s="61">
        <v>319776.60000000009</v>
      </c>
      <c r="CA25" s="61">
        <v>-215250.78000000003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-9678941.8699999992</v>
      </c>
      <c r="CJ25" s="61">
        <v>-9678941.8699999992</v>
      </c>
      <c r="CK25" s="61">
        <v>0</v>
      </c>
      <c r="CL25" s="61">
        <v>-5753978.4623290598</v>
      </c>
    </row>
    <row r="26" spans="1:90" ht="12.75" customHeight="1">
      <c r="A26" s="44" t="s">
        <v>38</v>
      </c>
      <c r="B26" s="59">
        <v>1028</v>
      </c>
      <c r="C26" s="60" t="s">
        <v>373</v>
      </c>
      <c r="D26" s="61">
        <v>3128081284.3500004</v>
      </c>
      <c r="E26" s="61">
        <v>3735141719.98</v>
      </c>
      <c r="F26" s="61">
        <v>3735141719.98</v>
      </c>
      <c r="G26" s="61">
        <v>0</v>
      </c>
      <c r="H26" s="61">
        <v>0</v>
      </c>
      <c r="I26" s="61">
        <v>-1133998834.9499998</v>
      </c>
      <c r="J26" s="61">
        <v>-1133998834.9499998</v>
      </c>
      <c r="K26" s="61">
        <v>-6131531190.4499998</v>
      </c>
      <c r="L26" s="61">
        <v>4997532355.5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525339554.76000011</v>
      </c>
      <c r="AA26" s="61">
        <v>601932965.05000007</v>
      </c>
      <c r="AB26" s="61">
        <v>0</v>
      </c>
      <c r="AC26" s="61">
        <v>-79422058.789999992</v>
      </c>
      <c r="AD26" s="61">
        <v>0</v>
      </c>
      <c r="AE26" s="61">
        <v>0</v>
      </c>
      <c r="AF26" s="61">
        <v>0</v>
      </c>
      <c r="AG26" s="61">
        <v>2828648.5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1598844.56</v>
      </c>
      <c r="AN26" s="61">
        <v>1598844.56</v>
      </c>
      <c r="AO26" s="61">
        <v>0</v>
      </c>
      <c r="AP26" s="61">
        <v>0</v>
      </c>
      <c r="AQ26" s="61">
        <v>0</v>
      </c>
      <c r="AR26" s="61">
        <v>0</v>
      </c>
      <c r="AS26" s="61">
        <v>-2936979721.8999996</v>
      </c>
      <c r="AT26" s="61">
        <v>-2178439697.54</v>
      </c>
      <c r="AU26" s="61">
        <v>-2178439697.54</v>
      </c>
      <c r="AV26" s="61">
        <v>0</v>
      </c>
      <c r="AW26" s="61">
        <v>-4076330.7300000042</v>
      </c>
      <c r="AX26" s="61">
        <v>-4076330.7300000042</v>
      </c>
      <c r="AY26" s="61">
        <v>-47904974.75</v>
      </c>
      <c r="AZ26" s="61">
        <v>-38601988.200000003</v>
      </c>
      <c r="BA26" s="61">
        <v>-9302986.5500000007</v>
      </c>
      <c r="BB26" s="61">
        <v>0</v>
      </c>
      <c r="BC26" s="61">
        <v>0</v>
      </c>
      <c r="BD26" s="61">
        <v>43828644.019999996</v>
      </c>
      <c r="BE26" s="61">
        <v>0</v>
      </c>
      <c r="BF26" s="61">
        <v>1000</v>
      </c>
      <c r="BG26" s="61">
        <v>1000</v>
      </c>
      <c r="BH26" s="61">
        <v>0</v>
      </c>
      <c r="BI26" s="61">
        <v>0</v>
      </c>
      <c r="BJ26" s="61">
        <v>0</v>
      </c>
      <c r="BK26" s="61">
        <v>-1000</v>
      </c>
      <c r="BL26" s="61">
        <v>0</v>
      </c>
      <c r="BM26" s="61">
        <v>0</v>
      </c>
      <c r="BN26" s="61">
        <v>0</v>
      </c>
      <c r="BO26" s="61">
        <v>0</v>
      </c>
      <c r="BP26" s="61">
        <v>0</v>
      </c>
      <c r="BQ26" s="61">
        <v>0</v>
      </c>
      <c r="BR26" s="61">
        <v>0</v>
      </c>
      <c r="BS26" s="61">
        <v>-721087615.93000007</v>
      </c>
      <c r="BT26" s="61">
        <v>-346227931.7299999</v>
      </c>
      <c r="BU26" s="61">
        <v>-256625712.90000001</v>
      </c>
      <c r="BV26" s="61">
        <v>-46710754.939999998</v>
      </c>
      <c r="BW26" s="61">
        <v>0</v>
      </c>
      <c r="BX26" s="61">
        <v>-20971162.940000001</v>
      </c>
      <c r="BY26" s="61">
        <v>-43820214.969999999</v>
      </c>
      <c r="BZ26" s="61">
        <v>0</v>
      </c>
      <c r="CA26" s="61">
        <v>-6731838.4500000002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-33376077.700000003</v>
      </c>
      <c r="CJ26" s="61">
        <v>-33376077.700000003</v>
      </c>
      <c r="CK26" s="61">
        <v>0</v>
      </c>
      <c r="CL26" s="61">
        <v>191101562.45000076</v>
      </c>
    </row>
    <row r="27" spans="1:90" ht="12.75" customHeight="1">
      <c r="A27" s="44" t="s">
        <v>40</v>
      </c>
      <c r="B27" s="59">
        <v>1030</v>
      </c>
      <c r="C27" s="60" t="s">
        <v>373</v>
      </c>
      <c r="D27" s="61">
        <v>197546959.33999997</v>
      </c>
      <c r="E27" s="61">
        <v>181682117.03000003</v>
      </c>
      <c r="F27" s="61">
        <v>178550114.23000002</v>
      </c>
      <c r="G27" s="61">
        <v>3132002.8</v>
      </c>
      <c r="H27" s="61">
        <v>0</v>
      </c>
      <c r="I27" s="61">
        <v>-41940563.140000075</v>
      </c>
      <c r="J27" s="61">
        <v>78054509.149999917</v>
      </c>
      <c r="K27" s="61">
        <v>-342718848.63000005</v>
      </c>
      <c r="L27" s="61">
        <v>420773357.77999997</v>
      </c>
      <c r="M27" s="61">
        <v>-119995072.28999999</v>
      </c>
      <c r="N27" s="61">
        <v>4588026.03</v>
      </c>
      <c r="O27" s="61">
        <v>-124583098.31999999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57805405.450000003</v>
      </c>
      <c r="AA27" s="61">
        <v>12978811.620000001</v>
      </c>
      <c r="AB27" s="61">
        <v>10193475.330000002</v>
      </c>
      <c r="AC27" s="61">
        <v>34633118.5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0</v>
      </c>
      <c r="AK27" s="61">
        <v>0</v>
      </c>
      <c r="AL27" s="61">
        <v>0</v>
      </c>
      <c r="AM27" s="61">
        <v>0</v>
      </c>
      <c r="AN27" s="61">
        <v>0</v>
      </c>
      <c r="AO27" s="61">
        <v>0</v>
      </c>
      <c r="AP27" s="61">
        <v>0</v>
      </c>
      <c r="AQ27" s="61">
        <v>0</v>
      </c>
      <c r="AR27" s="61">
        <v>0</v>
      </c>
      <c r="AS27" s="61">
        <v>-162139494.88999999</v>
      </c>
      <c r="AT27" s="61">
        <v>-96137645.120000005</v>
      </c>
      <c r="AU27" s="61">
        <v>-193806280.37</v>
      </c>
      <c r="AV27" s="61">
        <v>97668635.25</v>
      </c>
      <c r="AW27" s="61">
        <v>-25401941.87999998</v>
      </c>
      <c r="AX27" s="61">
        <v>34047601.620000035</v>
      </c>
      <c r="AY27" s="61">
        <v>-178628225.88999999</v>
      </c>
      <c r="AZ27" s="61">
        <v>-176922378.16999999</v>
      </c>
      <c r="BA27" s="61">
        <v>-1705847.72</v>
      </c>
      <c r="BB27" s="61">
        <v>0</v>
      </c>
      <c r="BC27" s="61">
        <v>0</v>
      </c>
      <c r="BD27" s="61">
        <v>212675827.51000002</v>
      </c>
      <c r="BE27" s="61">
        <v>-59449543.500000015</v>
      </c>
      <c r="BF27" s="61">
        <v>117454027.8</v>
      </c>
      <c r="BG27" s="61">
        <v>115748180.08</v>
      </c>
      <c r="BH27" s="61">
        <v>1705847.72</v>
      </c>
      <c r="BI27" s="61">
        <v>0</v>
      </c>
      <c r="BJ27" s="61">
        <v>0</v>
      </c>
      <c r="BK27" s="61">
        <v>-176903571.30000001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-29739174.859999999</v>
      </c>
      <c r="BT27" s="61">
        <v>-28856216.310000002</v>
      </c>
      <c r="BU27" s="61">
        <v>-958754.57</v>
      </c>
      <c r="BV27" s="61">
        <v>-183187.20000000001</v>
      </c>
      <c r="BW27" s="61">
        <v>0</v>
      </c>
      <c r="BX27" s="61">
        <v>-195056.83000000002</v>
      </c>
      <c r="BY27" s="61">
        <v>0</v>
      </c>
      <c r="BZ27" s="61">
        <v>454040.05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-10860733.029999999</v>
      </c>
      <c r="CJ27" s="61">
        <v>-10860733.029999999</v>
      </c>
      <c r="CK27" s="61">
        <v>0</v>
      </c>
      <c r="CL27" s="61">
        <v>35407464.449999988</v>
      </c>
    </row>
    <row r="28" spans="1:90" ht="12.75" customHeight="1">
      <c r="A28" s="44" t="s">
        <v>42</v>
      </c>
      <c r="B28" s="59">
        <v>1031</v>
      </c>
      <c r="C28" s="60" t="s">
        <v>373</v>
      </c>
      <c r="D28" s="61">
        <v>876871.03</v>
      </c>
      <c r="E28" s="61">
        <v>728027.86</v>
      </c>
      <c r="F28" s="61">
        <v>728027.86</v>
      </c>
      <c r="G28" s="61">
        <v>0</v>
      </c>
      <c r="H28" s="61">
        <v>0</v>
      </c>
      <c r="I28" s="61">
        <v>-237726.35999999993</v>
      </c>
      <c r="J28" s="61">
        <v>-237726.35999999993</v>
      </c>
      <c r="K28" s="61">
        <v>-739772.2</v>
      </c>
      <c r="L28" s="61">
        <v>502045.84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386569.53</v>
      </c>
      <c r="AA28" s="61">
        <v>109231.27</v>
      </c>
      <c r="AB28" s="61">
        <v>0</v>
      </c>
      <c r="AC28" s="61">
        <v>0</v>
      </c>
      <c r="AD28" s="61">
        <v>277338.26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0</v>
      </c>
      <c r="AN28" s="61">
        <v>0</v>
      </c>
      <c r="AO28" s="61">
        <v>0</v>
      </c>
      <c r="AP28" s="61">
        <v>0</v>
      </c>
      <c r="AQ28" s="61">
        <v>0</v>
      </c>
      <c r="AR28" s="61">
        <v>0</v>
      </c>
      <c r="AS28" s="61">
        <v>-688818.22000000009</v>
      </c>
      <c r="AT28" s="61">
        <v>-216143.66</v>
      </c>
      <c r="AU28" s="61">
        <v>-216143.66</v>
      </c>
      <c r="AV28" s="61">
        <v>0</v>
      </c>
      <c r="AW28" s="61">
        <v>110486.94999999995</v>
      </c>
      <c r="AX28" s="61">
        <v>110486.94999999995</v>
      </c>
      <c r="AY28" s="61">
        <v>-882652.9</v>
      </c>
      <c r="AZ28" s="61">
        <v>-13778.9</v>
      </c>
      <c r="BA28" s="61">
        <v>-908792</v>
      </c>
      <c r="BB28" s="61">
        <v>0</v>
      </c>
      <c r="BC28" s="61">
        <v>39918</v>
      </c>
      <c r="BD28" s="61">
        <v>993139.85</v>
      </c>
      <c r="BE28" s="61">
        <v>0</v>
      </c>
      <c r="BF28" s="61">
        <v>0</v>
      </c>
      <c r="BG28" s="61">
        <v>0</v>
      </c>
      <c r="BH28" s="61">
        <v>0</v>
      </c>
      <c r="BI28" s="61">
        <v>0</v>
      </c>
      <c r="BJ28" s="61">
        <v>0</v>
      </c>
      <c r="BK28" s="61">
        <v>0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-554331.61</v>
      </c>
      <c r="BT28" s="61">
        <v>-234510.47000000003</v>
      </c>
      <c r="BU28" s="61">
        <v>-201157.52</v>
      </c>
      <c r="BV28" s="61">
        <v>-69655.08</v>
      </c>
      <c r="BW28" s="61">
        <v>0</v>
      </c>
      <c r="BX28" s="61">
        <v>-972.59</v>
      </c>
      <c r="BY28" s="61">
        <v>-48035.95</v>
      </c>
      <c r="BZ28" s="61">
        <v>0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-28829.9</v>
      </c>
      <c r="CJ28" s="61">
        <v>-28829.9</v>
      </c>
      <c r="CK28" s="61">
        <v>0</v>
      </c>
      <c r="CL28" s="61">
        <v>188052.80999999994</v>
      </c>
    </row>
    <row r="29" spans="1:90" ht="12.75" customHeight="1">
      <c r="A29" s="44" t="s">
        <v>44</v>
      </c>
      <c r="B29" s="59">
        <v>1032</v>
      </c>
      <c r="C29" s="60" t="s">
        <v>373</v>
      </c>
      <c r="D29" s="61">
        <v>170297647.13328898</v>
      </c>
      <c r="E29" s="61">
        <v>136279463.77999997</v>
      </c>
      <c r="F29" s="61">
        <v>328297673.81</v>
      </c>
      <c r="G29" s="61">
        <v>-192018210.03000003</v>
      </c>
      <c r="H29" s="61">
        <v>0</v>
      </c>
      <c r="I29" s="61">
        <v>-45295849.880000055</v>
      </c>
      <c r="J29" s="61">
        <v>-115176220.99999994</v>
      </c>
      <c r="K29" s="61">
        <v>-531655620.5999999</v>
      </c>
      <c r="L29" s="61">
        <v>416479399.59999996</v>
      </c>
      <c r="M29" s="61">
        <v>69880371.119999886</v>
      </c>
      <c r="N29" s="61">
        <v>312141936.29999989</v>
      </c>
      <c r="O29" s="61">
        <v>-242261565.18000001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78809354.143289104</v>
      </c>
      <c r="AA29" s="61">
        <v>78809354.143289104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89467.200000000303</v>
      </c>
      <c r="AK29" s="61">
        <v>89467.200000000303</v>
      </c>
      <c r="AL29" s="61">
        <v>0</v>
      </c>
      <c r="AM29" s="61">
        <v>415211.8900000006</v>
      </c>
      <c r="AN29" s="61">
        <v>1039561.4400000004</v>
      </c>
      <c r="AO29" s="61">
        <v>-624349.54999999981</v>
      </c>
      <c r="AP29" s="61">
        <v>0</v>
      </c>
      <c r="AQ29" s="61">
        <v>0</v>
      </c>
      <c r="AR29" s="61">
        <v>0</v>
      </c>
      <c r="AS29" s="61">
        <v>-123257044.40888304</v>
      </c>
      <c r="AT29" s="61">
        <v>-58582665.61999996</v>
      </c>
      <c r="AU29" s="61">
        <v>-145128262.16999996</v>
      </c>
      <c r="AV29" s="61">
        <v>86545596.549999997</v>
      </c>
      <c r="AW29" s="61">
        <v>-13862347.829999924</v>
      </c>
      <c r="AX29" s="61">
        <v>-32715634.73999992</v>
      </c>
      <c r="AY29" s="61">
        <v>-164783915.20999992</v>
      </c>
      <c r="AZ29" s="61">
        <v>-172188120.71999994</v>
      </c>
      <c r="BA29" s="61">
        <v>-48144.880000000005</v>
      </c>
      <c r="BB29" s="61">
        <v>0</v>
      </c>
      <c r="BC29" s="61">
        <v>7452350.3900000006</v>
      </c>
      <c r="BD29" s="61">
        <v>132068280.47</v>
      </c>
      <c r="BE29" s="61">
        <v>18853286.909999996</v>
      </c>
      <c r="BF29" s="61">
        <v>95491371.819999993</v>
      </c>
      <c r="BG29" s="61">
        <v>99740707.549999997</v>
      </c>
      <c r="BH29" s="61">
        <v>69260.3</v>
      </c>
      <c r="BI29" s="61">
        <v>0</v>
      </c>
      <c r="BJ29" s="61">
        <v>-4318596.03</v>
      </c>
      <c r="BK29" s="61">
        <v>-76638084.909999996</v>
      </c>
      <c r="BL29" s="61">
        <v>0</v>
      </c>
      <c r="BM29" s="61">
        <v>0</v>
      </c>
      <c r="BN29" s="61">
        <v>0</v>
      </c>
      <c r="BO29" s="61">
        <v>0</v>
      </c>
      <c r="BP29" s="61">
        <v>0</v>
      </c>
      <c r="BQ29" s="61">
        <v>0</v>
      </c>
      <c r="BR29" s="61">
        <v>0</v>
      </c>
      <c r="BS29" s="61">
        <v>-50812030.958883159</v>
      </c>
      <c r="BT29" s="61">
        <v>-38325368.880000032</v>
      </c>
      <c r="BU29" s="61">
        <v>-9055985.2556440048</v>
      </c>
      <c r="BV29" s="61">
        <v>-1135703.76703281</v>
      </c>
      <c r="BW29" s="61">
        <v>0</v>
      </c>
      <c r="BX29" s="61">
        <v>-1405642.5127858643</v>
      </c>
      <c r="BY29" s="61">
        <v>-2265691.0355332876</v>
      </c>
      <c r="BZ29" s="61">
        <v>1306770.6300000018</v>
      </c>
      <c r="CA29" s="61">
        <v>69589.862112838688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0</v>
      </c>
      <c r="CJ29" s="61">
        <v>0</v>
      </c>
      <c r="CK29" s="61">
        <v>0</v>
      </c>
      <c r="CL29" s="61">
        <v>47040602.724405944</v>
      </c>
    </row>
    <row r="30" spans="1:90" ht="12.75" customHeight="1">
      <c r="A30" s="44" t="s">
        <v>46</v>
      </c>
      <c r="B30" s="59">
        <v>1034</v>
      </c>
      <c r="C30" s="60" t="s">
        <v>373</v>
      </c>
      <c r="D30" s="61">
        <v>5738093.2485077456</v>
      </c>
      <c r="E30" s="61">
        <v>0</v>
      </c>
      <c r="F30" s="61">
        <v>3114029.33</v>
      </c>
      <c r="G30" s="61">
        <v>-3114029.33</v>
      </c>
      <c r="H30" s="61">
        <v>0</v>
      </c>
      <c r="I30" s="61">
        <v>0</v>
      </c>
      <c r="J30" s="61">
        <v>36427479.529999994</v>
      </c>
      <c r="K30" s="61">
        <v>-10027627.67</v>
      </c>
      <c r="L30" s="61">
        <v>46455107.199999996</v>
      </c>
      <c r="M30" s="61">
        <v>-36427479.529999994</v>
      </c>
      <c r="N30" s="61">
        <v>10027627.67</v>
      </c>
      <c r="O30" s="61">
        <v>-46455107.199999996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4516137.648507745</v>
      </c>
      <c r="AA30" s="61">
        <v>2470887.3569961078</v>
      </c>
      <c r="AB30" s="61">
        <v>2045250.2915116369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1221955.6000000001</v>
      </c>
      <c r="AK30" s="61">
        <v>1221955.6000000001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-451819.26651789621</v>
      </c>
      <c r="AT30" s="61">
        <v>0</v>
      </c>
      <c r="AU30" s="61">
        <v>-67179744.969999999</v>
      </c>
      <c r="AV30" s="61">
        <v>67179744.969999999</v>
      </c>
      <c r="AW30" s="61">
        <v>0</v>
      </c>
      <c r="AX30" s="61">
        <v>34549798.93</v>
      </c>
      <c r="AY30" s="61">
        <v>-22680679.289999999</v>
      </c>
      <c r="AZ30" s="61">
        <v>-22680679.289999999</v>
      </c>
      <c r="BA30" s="61">
        <v>0</v>
      </c>
      <c r="BB30" s="61">
        <v>0</v>
      </c>
      <c r="BC30" s="61">
        <v>0</v>
      </c>
      <c r="BD30" s="61">
        <v>57230478.219999999</v>
      </c>
      <c r="BE30" s="61">
        <v>-34549798.93</v>
      </c>
      <c r="BF30" s="61">
        <v>22680679.289999999</v>
      </c>
      <c r="BG30" s="61">
        <v>22680679.289999999</v>
      </c>
      <c r="BH30" s="61">
        <v>0</v>
      </c>
      <c r="BI30" s="61">
        <v>0</v>
      </c>
      <c r="BJ30" s="61">
        <v>0</v>
      </c>
      <c r="BK30" s="61">
        <v>-57230478.219999999</v>
      </c>
      <c r="BL30" s="61">
        <v>0</v>
      </c>
      <c r="BM30" s="61">
        <v>0</v>
      </c>
      <c r="BN30" s="61">
        <v>0</v>
      </c>
      <c r="BO30" s="61">
        <v>0</v>
      </c>
      <c r="BP30" s="61">
        <v>0</v>
      </c>
      <c r="BQ30" s="61">
        <v>0</v>
      </c>
      <c r="BR30" s="61">
        <v>0</v>
      </c>
      <c r="BS30" s="61">
        <v>-451819.26651789621</v>
      </c>
      <c r="BT30" s="61">
        <v>-47539.39</v>
      </c>
      <c r="BU30" s="61">
        <v>-841570.80101436772</v>
      </c>
      <c r="BV30" s="61">
        <v>-388173.03599925491</v>
      </c>
      <c r="BW30" s="61">
        <v>0</v>
      </c>
      <c r="BX30" s="61">
        <v>-75219.483988054999</v>
      </c>
      <c r="BY30" s="61">
        <v>-44988.66551621868</v>
      </c>
      <c r="BZ30" s="61">
        <v>972820.96000000008</v>
      </c>
      <c r="CA30" s="61">
        <v>-27148.85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5286273.9819898494</v>
      </c>
    </row>
    <row r="31" spans="1:90" ht="12.75" customHeight="1">
      <c r="A31" s="44" t="s">
        <v>48</v>
      </c>
      <c r="B31" s="59">
        <v>1035</v>
      </c>
      <c r="C31" s="60" t="s">
        <v>373</v>
      </c>
      <c r="D31" s="61">
        <v>796022656.31915379</v>
      </c>
      <c r="E31" s="61">
        <v>675211228.67999995</v>
      </c>
      <c r="F31" s="61">
        <v>675211228.67999995</v>
      </c>
      <c r="G31" s="61">
        <v>0</v>
      </c>
      <c r="H31" s="61">
        <v>0</v>
      </c>
      <c r="I31" s="61">
        <v>-224165669.35000014</v>
      </c>
      <c r="J31" s="61">
        <v>-224165669.35000014</v>
      </c>
      <c r="K31" s="61">
        <v>-1132805790.9200001</v>
      </c>
      <c r="L31" s="61">
        <v>908640121.56999993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344977096.98915398</v>
      </c>
      <c r="AA31" s="61">
        <v>344977096.98915398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0</v>
      </c>
      <c r="AN31" s="61">
        <v>0</v>
      </c>
      <c r="AO31" s="61">
        <v>0</v>
      </c>
      <c r="AP31" s="61">
        <v>0</v>
      </c>
      <c r="AQ31" s="61">
        <v>0</v>
      </c>
      <c r="AR31" s="61">
        <v>0</v>
      </c>
      <c r="AS31" s="61">
        <v>-758106187.37737429</v>
      </c>
      <c r="AT31" s="61">
        <v>-273284211.11000001</v>
      </c>
      <c r="AU31" s="61">
        <v>-273284211.11000001</v>
      </c>
      <c r="AV31" s="61">
        <v>0</v>
      </c>
      <c r="AW31" s="61">
        <v>-83933463.419999927</v>
      </c>
      <c r="AX31" s="61">
        <v>-83933463.419999927</v>
      </c>
      <c r="AY31" s="61">
        <v>-333731282.37999994</v>
      </c>
      <c r="AZ31" s="61">
        <v>-359146338.23999995</v>
      </c>
      <c r="BA31" s="61">
        <v>25415055.859999999</v>
      </c>
      <c r="BB31" s="61">
        <v>0</v>
      </c>
      <c r="BC31" s="61">
        <v>0</v>
      </c>
      <c r="BD31" s="61">
        <v>249797818.96000001</v>
      </c>
      <c r="BE31" s="61">
        <v>0</v>
      </c>
      <c r="BF31" s="61">
        <v>0</v>
      </c>
      <c r="BG31" s="61">
        <v>0</v>
      </c>
      <c r="BH31" s="61">
        <v>0</v>
      </c>
      <c r="BI31" s="61">
        <v>0</v>
      </c>
      <c r="BJ31" s="61">
        <v>0</v>
      </c>
      <c r="BK31" s="61">
        <v>0</v>
      </c>
      <c r="BL31" s="61">
        <v>-4799830</v>
      </c>
      <c r="BM31" s="61">
        <v>-4799830</v>
      </c>
      <c r="BN31" s="61">
        <v>0</v>
      </c>
      <c r="BO31" s="61">
        <v>0</v>
      </c>
      <c r="BP31" s="61">
        <v>0</v>
      </c>
      <c r="BQ31" s="61">
        <v>0</v>
      </c>
      <c r="BR31" s="61">
        <v>0</v>
      </c>
      <c r="BS31" s="61">
        <v>-363890407.33737433</v>
      </c>
      <c r="BT31" s="61">
        <v>-103123036.22</v>
      </c>
      <c r="BU31" s="61">
        <v>-163091643.45869258</v>
      </c>
      <c r="BV31" s="61">
        <v>-76818403.576642305</v>
      </c>
      <c r="BW31" s="61">
        <v>0</v>
      </c>
      <c r="BX31" s="61">
        <v>-20857324.082039502</v>
      </c>
      <c r="BY31" s="61">
        <v>0</v>
      </c>
      <c r="BZ31" s="61">
        <v>0</v>
      </c>
      <c r="CA31" s="61">
        <v>0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-32198275.509999998</v>
      </c>
      <c r="CJ31" s="61">
        <v>-32198275.509999998</v>
      </c>
      <c r="CK31" s="61">
        <v>0</v>
      </c>
      <c r="CL31" s="61">
        <v>37916468.941779494</v>
      </c>
    </row>
    <row r="32" spans="1:90" ht="12.75" customHeight="1">
      <c r="A32" s="44" t="s">
        <v>50</v>
      </c>
      <c r="B32" s="59">
        <v>1036</v>
      </c>
      <c r="C32" s="60" t="s">
        <v>373</v>
      </c>
      <c r="D32" s="61">
        <v>298325405.88875932</v>
      </c>
      <c r="E32" s="61">
        <v>322632863.22999996</v>
      </c>
      <c r="F32" s="61">
        <v>325780965.46999997</v>
      </c>
      <c r="G32" s="61">
        <v>-3148102.2399999998</v>
      </c>
      <c r="H32" s="61">
        <v>0</v>
      </c>
      <c r="I32" s="61">
        <v>-75093122.990000159</v>
      </c>
      <c r="J32" s="61">
        <v>-71389450.580000162</v>
      </c>
      <c r="K32" s="61">
        <v>-599770771.99000013</v>
      </c>
      <c r="L32" s="61">
        <v>528381321.40999997</v>
      </c>
      <c r="M32" s="61">
        <v>-3703672.41</v>
      </c>
      <c r="N32" s="61">
        <v>5984504.9299999997</v>
      </c>
      <c r="O32" s="61">
        <v>-9688177.3399999999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50785665.648759536</v>
      </c>
      <c r="AA32" s="61">
        <v>25924041.004744358</v>
      </c>
      <c r="AB32" s="61">
        <v>0</v>
      </c>
      <c r="AC32" s="61">
        <v>-1934099.4236500086</v>
      </c>
      <c r="AD32" s="61">
        <v>26551370.146586441</v>
      </c>
      <c r="AE32" s="61">
        <v>244353.92107875054</v>
      </c>
      <c r="AF32" s="61">
        <v>0</v>
      </c>
      <c r="AG32" s="61">
        <v>0</v>
      </c>
      <c r="AH32" s="61">
        <v>0</v>
      </c>
      <c r="AI32" s="61">
        <v>0</v>
      </c>
      <c r="AJ32" s="61">
        <v>0</v>
      </c>
      <c r="AK32" s="61">
        <v>0</v>
      </c>
      <c r="AL32" s="61">
        <v>0</v>
      </c>
      <c r="AM32" s="61">
        <v>0</v>
      </c>
      <c r="AN32" s="61">
        <v>0</v>
      </c>
      <c r="AO32" s="61">
        <v>0</v>
      </c>
      <c r="AP32" s="61">
        <v>0</v>
      </c>
      <c r="AQ32" s="61">
        <v>0</v>
      </c>
      <c r="AR32" s="61">
        <v>0</v>
      </c>
      <c r="AS32" s="61">
        <v>-475998905.19561386</v>
      </c>
      <c r="AT32" s="61">
        <v>-227679740.04000002</v>
      </c>
      <c r="AU32" s="61">
        <v>-235766240.04000002</v>
      </c>
      <c r="AV32" s="61">
        <v>8086500</v>
      </c>
      <c r="AW32" s="61">
        <v>-16099818.370000044</v>
      </c>
      <c r="AX32" s="61">
        <v>-16424473.610000044</v>
      </c>
      <c r="AY32" s="61">
        <v>-195097370.44000003</v>
      </c>
      <c r="AZ32" s="61">
        <v>-194291425.94000003</v>
      </c>
      <c r="BA32" s="61">
        <v>-20399429.84</v>
      </c>
      <c r="BB32" s="61">
        <v>0</v>
      </c>
      <c r="BC32" s="61">
        <v>19593485.34</v>
      </c>
      <c r="BD32" s="61">
        <v>178672896.82999998</v>
      </c>
      <c r="BE32" s="61">
        <v>324655.24</v>
      </c>
      <c r="BF32" s="61">
        <v>430404.58999999997</v>
      </c>
      <c r="BG32" s="61">
        <v>186177.05</v>
      </c>
      <c r="BH32" s="61">
        <v>287452.75999999995</v>
      </c>
      <c r="BI32" s="61">
        <v>0</v>
      </c>
      <c r="BJ32" s="61">
        <v>-43225.219999999994</v>
      </c>
      <c r="BK32" s="61">
        <v>-105749.34999999999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-231003959.63774183</v>
      </c>
      <c r="BT32" s="61">
        <v>-53412658.059999995</v>
      </c>
      <c r="BU32" s="61">
        <v>-79062727.970877096</v>
      </c>
      <c r="BV32" s="61">
        <v>-67455292.076684773</v>
      </c>
      <c r="BW32" s="61">
        <v>0</v>
      </c>
      <c r="BX32" s="61">
        <v>-8081737.7295871945</v>
      </c>
      <c r="BY32" s="61">
        <v>-11853228.980592784</v>
      </c>
      <c r="BZ32" s="61">
        <v>1660598.18</v>
      </c>
      <c r="CA32" s="61">
        <v>-12798913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-1215387.1478719811</v>
      </c>
      <c r="CJ32" s="61">
        <v>-1215387.1478719811</v>
      </c>
      <c r="CK32" s="61">
        <v>0</v>
      </c>
      <c r="CL32" s="61">
        <v>-177673499.30685455</v>
      </c>
    </row>
    <row r="33" spans="1:90" ht="12.75" customHeight="1">
      <c r="A33" s="44" t="s">
        <v>52</v>
      </c>
      <c r="B33" s="59">
        <v>1037</v>
      </c>
      <c r="C33" s="60" t="s">
        <v>373</v>
      </c>
      <c r="D33" s="61">
        <v>30070083.729535487</v>
      </c>
      <c r="E33" s="61">
        <v>10834806.359999999</v>
      </c>
      <c r="F33" s="61">
        <v>10834806.359999999</v>
      </c>
      <c r="G33" s="61">
        <v>0</v>
      </c>
      <c r="H33" s="61">
        <v>0</v>
      </c>
      <c r="I33" s="61">
        <v>181393.95999999903</v>
      </c>
      <c r="J33" s="61">
        <v>181393.95999999903</v>
      </c>
      <c r="K33" s="61">
        <v>-11800125.630000001</v>
      </c>
      <c r="L33" s="61">
        <v>11981519.59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19053883.42953549</v>
      </c>
      <c r="AA33" s="61">
        <v>19053883.42953549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0</v>
      </c>
      <c r="AK33" s="61">
        <v>0</v>
      </c>
      <c r="AL33" s="61">
        <v>0</v>
      </c>
      <c r="AM33" s="61">
        <v>-1.9999999960418791E-2</v>
      </c>
      <c r="AN33" s="61">
        <v>-1.9999999960418791E-2</v>
      </c>
      <c r="AO33" s="61">
        <v>0</v>
      </c>
      <c r="AP33" s="61">
        <v>0</v>
      </c>
      <c r="AQ33" s="61">
        <v>0</v>
      </c>
      <c r="AR33" s="61">
        <v>0</v>
      </c>
      <c r="AS33" s="61">
        <v>-8363849.9120476693</v>
      </c>
      <c r="AT33" s="61">
        <v>-576535.53</v>
      </c>
      <c r="AU33" s="61">
        <v>-578853.41</v>
      </c>
      <c r="AV33" s="61">
        <v>2317.88</v>
      </c>
      <c r="AW33" s="61">
        <v>265402.39000000013</v>
      </c>
      <c r="AX33" s="61">
        <v>384462.3600000001</v>
      </c>
      <c r="AY33" s="61">
        <v>-930154.7</v>
      </c>
      <c r="AZ33" s="61">
        <v>-858088.83</v>
      </c>
      <c r="BA33" s="61">
        <v>-114132.1</v>
      </c>
      <c r="BB33" s="61">
        <v>0</v>
      </c>
      <c r="BC33" s="61">
        <v>42066.23</v>
      </c>
      <c r="BD33" s="61">
        <v>1314617.06</v>
      </c>
      <c r="BE33" s="61">
        <v>-119059.96999999997</v>
      </c>
      <c r="BF33" s="61">
        <v>501023.12</v>
      </c>
      <c r="BG33" s="61">
        <v>586259.27</v>
      </c>
      <c r="BH33" s="61">
        <v>-134990.14000000001</v>
      </c>
      <c r="BI33" s="61">
        <v>0</v>
      </c>
      <c r="BJ33" s="61">
        <v>49753.99</v>
      </c>
      <c r="BK33" s="61">
        <v>-620083.09</v>
      </c>
      <c r="BL33" s="61">
        <v>0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0</v>
      </c>
      <c r="BS33" s="61">
        <v>-8007694.1420476697</v>
      </c>
      <c r="BT33" s="61">
        <v>-3705420.0200000005</v>
      </c>
      <c r="BU33" s="61">
        <v>-2912302.6099109086</v>
      </c>
      <c r="BV33" s="61">
        <v>-1062490.9002006017</v>
      </c>
      <c r="BW33" s="61">
        <v>0</v>
      </c>
      <c r="BX33" s="61">
        <v>-121614.25439525138</v>
      </c>
      <c r="BY33" s="61">
        <v>-205866.35754090839</v>
      </c>
      <c r="BZ33" s="61">
        <v>0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-45022.63</v>
      </c>
      <c r="CJ33" s="61">
        <v>-45022.63</v>
      </c>
      <c r="CK33" s="61">
        <v>0</v>
      </c>
      <c r="CL33" s="61">
        <v>21706233.817487817</v>
      </c>
    </row>
    <row r="34" spans="1:90" ht="12.75" customHeight="1">
      <c r="A34" s="44" t="s">
        <v>54</v>
      </c>
      <c r="B34" s="59">
        <v>1038</v>
      </c>
      <c r="C34" s="60" t="s">
        <v>373</v>
      </c>
      <c r="D34" s="61">
        <v>87639189.033476651</v>
      </c>
      <c r="E34" s="61">
        <v>58461003.010000005</v>
      </c>
      <c r="F34" s="61">
        <v>60946299.020000003</v>
      </c>
      <c r="G34" s="61">
        <v>-2485296.0099999998</v>
      </c>
      <c r="H34" s="61">
        <v>0</v>
      </c>
      <c r="I34" s="61">
        <v>21574692.829999961</v>
      </c>
      <c r="J34" s="61">
        <v>21458105.539999962</v>
      </c>
      <c r="K34" s="61">
        <v>-162615963.42000002</v>
      </c>
      <c r="L34" s="61">
        <v>184074068.95999998</v>
      </c>
      <c r="M34" s="61">
        <v>116587.2899999998</v>
      </c>
      <c r="N34" s="61">
        <v>1609700.2499999998</v>
      </c>
      <c r="O34" s="61">
        <v>-1493112.96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7680118.8034766801</v>
      </c>
      <c r="AA34" s="61">
        <v>7629044.2317645196</v>
      </c>
      <c r="AB34" s="61">
        <v>0</v>
      </c>
      <c r="AC34" s="61">
        <v>51074.571712160927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-76625.610000000044</v>
      </c>
      <c r="AN34" s="61">
        <v>-76625.610000000044</v>
      </c>
      <c r="AO34" s="61">
        <v>0</v>
      </c>
      <c r="AP34" s="61">
        <v>0</v>
      </c>
      <c r="AQ34" s="61">
        <v>0</v>
      </c>
      <c r="AR34" s="61">
        <v>0</v>
      </c>
      <c r="AS34" s="61">
        <v>-71902434.698660448</v>
      </c>
      <c r="AT34" s="61">
        <v>-1649515.1</v>
      </c>
      <c r="AU34" s="61">
        <v>-1649515.1</v>
      </c>
      <c r="AV34" s="61">
        <v>0</v>
      </c>
      <c r="AW34" s="61">
        <v>2255861.3199999984</v>
      </c>
      <c r="AX34" s="61">
        <v>2197425.3599999985</v>
      </c>
      <c r="AY34" s="61">
        <v>-4330824.370000001</v>
      </c>
      <c r="AZ34" s="61">
        <v>-3220980.9679840589</v>
      </c>
      <c r="BA34" s="61">
        <v>-1109843.4020159424</v>
      </c>
      <c r="BB34" s="61">
        <v>0</v>
      </c>
      <c r="BC34" s="61">
        <v>0</v>
      </c>
      <c r="BD34" s="61">
        <v>6528249.7299999995</v>
      </c>
      <c r="BE34" s="61">
        <v>58435.960000000021</v>
      </c>
      <c r="BF34" s="61">
        <v>116845.21000000002</v>
      </c>
      <c r="BG34" s="61">
        <v>94205.163768687315</v>
      </c>
      <c r="BH34" s="61">
        <v>22640.04623131271</v>
      </c>
      <c r="BI34" s="61">
        <v>0</v>
      </c>
      <c r="BJ34" s="61">
        <v>0</v>
      </c>
      <c r="BK34" s="61">
        <v>-58409.25</v>
      </c>
      <c r="BL34" s="61">
        <v>0</v>
      </c>
      <c r="BM34" s="61">
        <v>0</v>
      </c>
      <c r="BN34" s="61">
        <v>0</v>
      </c>
      <c r="BO34" s="61">
        <v>-56.509999999998399</v>
      </c>
      <c r="BP34" s="61">
        <v>-56.509999999998399</v>
      </c>
      <c r="BQ34" s="61">
        <v>0</v>
      </c>
      <c r="BR34" s="61">
        <v>0</v>
      </c>
      <c r="BS34" s="61">
        <v>-71348936.708660439</v>
      </c>
      <c r="BT34" s="61">
        <v>-45284935.780000001</v>
      </c>
      <c r="BU34" s="61">
        <v>-12285043.447864212</v>
      </c>
      <c r="BV34" s="61">
        <v>-1640818.8730140082</v>
      </c>
      <c r="BW34" s="61">
        <v>0</v>
      </c>
      <c r="BX34" s="61">
        <v>-26987.915518821563</v>
      </c>
      <c r="BY34" s="61">
        <v>-12484474.995219372</v>
      </c>
      <c r="BZ34" s="61">
        <v>406880.7100000002</v>
      </c>
      <c r="CA34" s="61">
        <v>-33556.407044025698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-1159787.7</v>
      </c>
      <c r="CJ34" s="61">
        <v>-1159787.7</v>
      </c>
      <c r="CK34" s="61">
        <v>0</v>
      </c>
      <c r="CL34" s="61">
        <v>15736754.334816203</v>
      </c>
    </row>
    <row r="35" spans="1:90" ht="12.75" customHeight="1">
      <c r="A35" s="44" t="s">
        <v>56</v>
      </c>
      <c r="B35" s="59">
        <v>1039</v>
      </c>
      <c r="C35" s="60" t="s">
        <v>373</v>
      </c>
      <c r="D35" s="61">
        <v>355212831.81</v>
      </c>
      <c r="E35" s="61">
        <v>218114454.86000001</v>
      </c>
      <c r="F35" s="61">
        <v>218661356.68000001</v>
      </c>
      <c r="G35" s="61">
        <v>-546901.81999999995</v>
      </c>
      <c r="H35" s="61">
        <v>0</v>
      </c>
      <c r="I35" s="61">
        <v>31015988.93</v>
      </c>
      <c r="J35" s="61">
        <v>31096228</v>
      </c>
      <c r="K35" s="61">
        <v>-484024880.63</v>
      </c>
      <c r="L35" s="61">
        <v>515121108.63</v>
      </c>
      <c r="M35" s="61">
        <v>-80239.070000000065</v>
      </c>
      <c r="N35" s="61">
        <v>1332270.69</v>
      </c>
      <c r="O35" s="61">
        <v>-1412509.76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106082388.02</v>
      </c>
      <c r="AA35" s="61">
        <v>106082388.02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-320724254.58720005</v>
      </c>
      <c r="AT35" s="61">
        <v>-144575666.83000001</v>
      </c>
      <c r="AU35" s="61">
        <v>-144576300.83000001</v>
      </c>
      <c r="AV35" s="61">
        <v>634</v>
      </c>
      <c r="AW35" s="61">
        <v>-11711423.880000023</v>
      </c>
      <c r="AX35" s="61">
        <v>-11695269.820000023</v>
      </c>
      <c r="AY35" s="61">
        <v>-134609991.17000002</v>
      </c>
      <c r="AZ35" s="61">
        <v>-145734387.17000002</v>
      </c>
      <c r="BA35" s="61">
        <v>-7005873</v>
      </c>
      <c r="BB35" s="61">
        <v>0</v>
      </c>
      <c r="BC35" s="61">
        <v>18130269</v>
      </c>
      <c r="BD35" s="61">
        <v>122914721.34999999</v>
      </c>
      <c r="BE35" s="61">
        <v>-16154.059999999998</v>
      </c>
      <c r="BF35" s="61">
        <v>118014.45000000001</v>
      </c>
      <c r="BG35" s="61">
        <v>133909.45000000001</v>
      </c>
      <c r="BH35" s="61">
        <v>0</v>
      </c>
      <c r="BI35" s="61">
        <v>0</v>
      </c>
      <c r="BJ35" s="61">
        <v>-15895</v>
      </c>
      <c r="BK35" s="61">
        <v>-134168.51</v>
      </c>
      <c r="BL35" s="61">
        <v>0</v>
      </c>
      <c r="BM35" s="61">
        <v>0</v>
      </c>
      <c r="BN35" s="61">
        <v>0</v>
      </c>
      <c r="BO35" s="61">
        <v>0</v>
      </c>
      <c r="BP35" s="61">
        <v>0</v>
      </c>
      <c r="BQ35" s="61">
        <v>0</v>
      </c>
      <c r="BR35" s="61">
        <v>0</v>
      </c>
      <c r="BS35" s="61">
        <v>-147561111.81720001</v>
      </c>
      <c r="BT35" s="61">
        <v>-58036568.109999992</v>
      </c>
      <c r="BU35" s="61">
        <v>-52446479.2095</v>
      </c>
      <c r="BV35" s="61">
        <v>-31296424.925500002</v>
      </c>
      <c r="BW35" s="61">
        <v>0</v>
      </c>
      <c r="BX35" s="61">
        <v>-5781640.0121999998</v>
      </c>
      <c r="BY35" s="61">
        <v>0</v>
      </c>
      <c r="BZ35" s="61">
        <v>0.44000000000000128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-16876052.060000002</v>
      </c>
      <c r="CJ35" s="61">
        <v>-16876052.060000002</v>
      </c>
      <c r="CK35" s="61">
        <v>0</v>
      </c>
      <c r="CL35" s="61">
        <v>34488577.222799957</v>
      </c>
    </row>
    <row r="36" spans="1:90" ht="12.75" customHeight="1">
      <c r="A36" s="44" t="s">
        <v>58</v>
      </c>
      <c r="B36" s="59">
        <v>1040</v>
      </c>
      <c r="C36" s="60" t="s">
        <v>373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0</v>
      </c>
    </row>
    <row r="37" spans="1:90" ht="12.75" customHeight="1">
      <c r="A37" s="44" t="s">
        <v>60</v>
      </c>
      <c r="B37" s="59">
        <v>1043</v>
      </c>
      <c r="C37" s="60" t="s">
        <v>373</v>
      </c>
      <c r="D37" s="61">
        <v>91630547.002463192</v>
      </c>
      <c r="E37" s="61">
        <v>84112037.579999983</v>
      </c>
      <c r="F37" s="61">
        <v>558449698.50999999</v>
      </c>
      <c r="G37" s="61">
        <v>-474337660.93000001</v>
      </c>
      <c r="H37" s="61">
        <v>0</v>
      </c>
      <c r="I37" s="61">
        <v>-6382695.5200000405</v>
      </c>
      <c r="J37" s="61">
        <v>-355398024.77999997</v>
      </c>
      <c r="K37" s="61">
        <v>-523818588.99999994</v>
      </c>
      <c r="L37" s="61">
        <v>168420564.22</v>
      </c>
      <c r="M37" s="61">
        <v>349015329.25999993</v>
      </c>
      <c r="N37" s="61">
        <v>361174912.3499999</v>
      </c>
      <c r="O37" s="61">
        <v>-12159583.09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13901204.942463247</v>
      </c>
      <c r="AA37" s="61">
        <v>13901204.942463247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0</v>
      </c>
      <c r="AN37" s="61">
        <v>0</v>
      </c>
      <c r="AO37" s="61">
        <v>0</v>
      </c>
      <c r="AP37" s="61">
        <v>0</v>
      </c>
      <c r="AQ37" s="61">
        <v>0</v>
      </c>
      <c r="AR37" s="61">
        <v>0</v>
      </c>
      <c r="AS37" s="61">
        <v>-136192001.25319892</v>
      </c>
      <c r="AT37" s="61">
        <v>-29813983.280000031</v>
      </c>
      <c r="AU37" s="61">
        <v>-174590892.26999998</v>
      </c>
      <c r="AV37" s="61">
        <v>144776908.98999995</v>
      </c>
      <c r="AW37" s="61">
        <v>-8660477.7799999714</v>
      </c>
      <c r="AX37" s="61">
        <v>-22197160.179999992</v>
      </c>
      <c r="AY37" s="61">
        <v>-75006546.199999988</v>
      </c>
      <c r="AZ37" s="61">
        <v>-84246652.729999989</v>
      </c>
      <c r="BA37" s="61">
        <v>4287607.58</v>
      </c>
      <c r="BB37" s="61">
        <v>0</v>
      </c>
      <c r="BC37" s="61">
        <v>4952498.95</v>
      </c>
      <c r="BD37" s="61">
        <v>52809386.019999996</v>
      </c>
      <c r="BE37" s="61">
        <v>13536682.400000021</v>
      </c>
      <c r="BF37" s="61">
        <v>46657809.720000021</v>
      </c>
      <c r="BG37" s="61">
        <v>49738510.87000002</v>
      </c>
      <c r="BH37" s="61">
        <v>0</v>
      </c>
      <c r="BI37" s="61">
        <v>0</v>
      </c>
      <c r="BJ37" s="61">
        <v>-3080701.1500000004</v>
      </c>
      <c r="BK37" s="61">
        <v>-33121127.32</v>
      </c>
      <c r="BL37" s="61">
        <v>0</v>
      </c>
      <c r="BM37" s="61">
        <v>0</v>
      </c>
      <c r="BN37" s="61">
        <v>0</v>
      </c>
      <c r="BO37" s="61">
        <v>0</v>
      </c>
      <c r="BP37" s="61">
        <v>0</v>
      </c>
      <c r="BQ37" s="61">
        <v>0</v>
      </c>
      <c r="BR37" s="61">
        <v>0</v>
      </c>
      <c r="BS37" s="61">
        <v>-97717540.193198904</v>
      </c>
      <c r="BT37" s="61">
        <v>-21026292.609999999</v>
      </c>
      <c r="BU37" s="61">
        <v>-55091134.570375711</v>
      </c>
      <c r="BV37" s="61">
        <v>-2223537.21084785</v>
      </c>
      <c r="BW37" s="61">
        <v>0</v>
      </c>
      <c r="BX37" s="61">
        <v>-4820195.7935104417</v>
      </c>
      <c r="BY37" s="61">
        <v>-13173885.469884492</v>
      </c>
      <c r="BZ37" s="61">
        <v>4295166.1200000048</v>
      </c>
      <c r="CA37" s="61">
        <v>-5677660.6585804122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-44561454.25073573</v>
      </c>
    </row>
    <row r="38" spans="1:90" ht="12.75" customHeight="1">
      <c r="A38" s="44" t="s">
        <v>62</v>
      </c>
      <c r="B38" s="59">
        <v>1044</v>
      </c>
      <c r="C38" s="60" t="s">
        <v>373</v>
      </c>
      <c r="D38" s="61">
        <v>182556149.34999996</v>
      </c>
      <c r="E38" s="61">
        <v>157454927.31</v>
      </c>
      <c r="F38" s="61">
        <v>157454927.31</v>
      </c>
      <c r="G38" s="61">
        <v>0</v>
      </c>
      <c r="H38" s="61">
        <v>0</v>
      </c>
      <c r="I38" s="61">
        <v>-20620563.950000048</v>
      </c>
      <c r="J38" s="61">
        <v>-20620563.950000048</v>
      </c>
      <c r="K38" s="61">
        <v>-309391941.46000004</v>
      </c>
      <c r="L38" s="61">
        <v>288771377.50999999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45721785.990000002</v>
      </c>
      <c r="AA38" s="61">
        <v>42464693.289999999</v>
      </c>
      <c r="AB38" s="61">
        <v>1694834.7100000002</v>
      </c>
      <c r="AC38" s="61">
        <v>2268046.15</v>
      </c>
      <c r="AD38" s="61">
        <v>-705788.16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0</v>
      </c>
      <c r="AN38" s="61">
        <v>0</v>
      </c>
      <c r="AO38" s="61">
        <v>0</v>
      </c>
      <c r="AP38" s="61">
        <v>0</v>
      </c>
      <c r="AQ38" s="61">
        <v>0</v>
      </c>
      <c r="AR38" s="61">
        <v>0</v>
      </c>
      <c r="AS38" s="61">
        <v>-189415780.53000003</v>
      </c>
      <c r="AT38" s="61">
        <v>-113020350.08999999</v>
      </c>
      <c r="AU38" s="61">
        <v>-113020350.08999999</v>
      </c>
      <c r="AV38" s="61">
        <v>0</v>
      </c>
      <c r="AW38" s="61">
        <v>-18737253.210000016</v>
      </c>
      <c r="AX38" s="61">
        <v>-18737406.320000015</v>
      </c>
      <c r="AY38" s="61">
        <v>-85214010.030000016</v>
      </c>
      <c r="AZ38" s="61">
        <v>-84806926.230000004</v>
      </c>
      <c r="BA38" s="61">
        <v>-5363130.3999999994</v>
      </c>
      <c r="BB38" s="61">
        <v>0</v>
      </c>
      <c r="BC38" s="61">
        <v>4956046.5999999996</v>
      </c>
      <c r="BD38" s="61">
        <v>66476603.710000001</v>
      </c>
      <c r="BE38" s="61">
        <v>153.11000000000001</v>
      </c>
      <c r="BF38" s="61">
        <v>158.72</v>
      </c>
      <c r="BG38" s="61">
        <v>159.04</v>
      </c>
      <c r="BH38" s="61">
        <v>0</v>
      </c>
      <c r="BI38" s="61">
        <v>0</v>
      </c>
      <c r="BJ38" s="61">
        <v>-0.32</v>
      </c>
      <c r="BK38" s="61">
        <v>-5.6099999999999994</v>
      </c>
      <c r="BL38" s="61">
        <v>0</v>
      </c>
      <c r="BM38" s="61">
        <v>0</v>
      </c>
      <c r="BN38" s="61">
        <v>0</v>
      </c>
      <c r="BO38" s="61">
        <v>0</v>
      </c>
      <c r="BP38" s="61">
        <v>0</v>
      </c>
      <c r="BQ38" s="61">
        <v>0</v>
      </c>
      <c r="BR38" s="61">
        <v>0</v>
      </c>
      <c r="BS38" s="61">
        <v>-54096235.049999997</v>
      </c>
      <c r="BT38" s="61">
        <v>-26789985.469999999</v>
      </c>
      <c r="BU38" s="61">
        <v>-17043845.469999999</v>
      </c>
      <c r="BV38" s="61">
        <v>-2689208.21</v>
      </c>
      <c r="BW38" s="61">
        <v>0</v>
      </c>
      <c r="BX38" s="61">
        <v>-580000.72</v>
      </c>
      <c r="BY38" s="61">
        <v>-1201408.17</v>
      </c>
      <c r="BZ38" s="61">
        <v>0</v>
      </c>
      <c r="CA38" s="61">
        <v>-5791787.0099999998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-3561942.1799999997</v>
      </c>
      <c r="CJ38" s="61">
        <v>-3561942.1799999997</v>
      </c>
      <c r="CK38" s="61">
        <v>0</v>
      </c>
      <c r="CL38" s="61">
        <v>-6859631.1800000668</v>
      </c>
    </row>
    <row r="39" spans="1:90" ht="12.75" customHeight="1">
      <c r="A39" s="44" t="s">
        <v>64</v>
      </c>
      <c r="B39" s="59">
        <v>1045</v>
      </c>
      <c r="C39" s="60" t="s">
        <v>373</v>
      </c>
      <c r="D39" s="61">
        <v>70869344.919999987</v>
      </c>
      <c r="E39" s="61">
        <v>28189032.349999994</v>
      </c>
      <c r="F39" s="61">
        <v>34951740.239999995</v>
      </c>
      <c r="G39" s="61">
        <v>-6762707.8899999997</v>
      </c>
      <c r="H39" s="61">
        <v>0</v>
      </c>
      <c r="I39" s="61">
        <v>5821331.3399999999</v>
      </c>
      <c r="J39" s="61">
        <v>788467.78999999911</v>
      </c>
      <c r="K39" s="61">
        <v>-46487507.920000002</v>
      </c>
      <c r="L39" s="61">
        <v>47275975.710000001</v>
      </c>
      <c r="M39" s="61">
        <v>5032863.5500000007</v>
      </c>
      <c r="N39" s="61">
        <v>7497650.9800000004</v>
      </c>
      <c r="O39" s="61">
        <v>-2464787.4300000002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36858981.229999997</v>
      </c>
      <c r="AA39" s="61">
        <v>19391487.699999999</v>
      </c>
      <c r="AB39" s="61">
        <v>3353469.76</v>
      </c>
      <c r="AC39" s="61">
        <v>13898748.619999999</v>
      </c>
      <c r="AD39" s="61">
        <v>215275.15</v>
      </c>
      <c r="AE39" s="61">
        <v>0</v>
      </c>
      <c r="AF39" s="61">
        <v>0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0</v>
      </c>
      <c r="AN39" s="61">
        <v>0</v>
      </c>
      <c r="AO39" s="61">
        <v>0</v>
      </c>
      <c r="AP39" s="61">
        <v>0</v>
      </c>
      <c r="AQ39" s="61">
        <v>0</v>
      </c>
      <c r="AR39" s="61">
        <v>0</v>
      </c>
      <c r="AS39" s="61">
        <v>-105066339.14000002</v>
      </c>
      <c r="AT39" s="61">
        <v>-6936890.8000000007</v>
      </c>
      <c r="AU39" s="61">
        <v>-6936890.8000000007</v>
      </c>
      <c r="AV39" s="61">
        <v>0</v>
      </c>
      <c r="AW39" s="61">
        <v>-1966120.209999999</v>
      </c>
      <c r="AX39" s="61">
        <v>-2515698.3399999989</v>
      </c>
      <c r="AY39" s="61">
        <v>-7822580.6399999987</v>
      </c>
      <c r="AZ39" s="61">
        <v>-13057626.779999999</v>
      </c>
      <c r="BA39" s="61">
        <v>4881270.03</v>
      </c>
      <c r="BB39" s="61">
        <v>0</v>
      </c>
      <c r="BC39" s="61">
        <v>353776.11</v>
      </c>
      <c r="BD39" s="61">
        <v>5306882.3</v>
      </c>
      <c r="BE39" s="61">
        <v>549578.13</v>
      </c>
      <c r="BF39" s="61">
        <v>-254368.1</v>
      </c>
      <c r="BG39" s="61">
        <v>8292.1299999999992</v>
      </c>
      <c r="BH39" s="61">
        <v>-244910.07</v>
      </c>
      <c r="BI39" s="61">
        <v>0</v>
      </c>
      <c r="BJ39" s="61">
        <v>-17750.16</v>
      </c>
      <c r="BK39" s="61">
        <v>803946.23</v>
      </c>
      <c r="BL39" s="61">
        <v>0</v>
      </c>
      <c r="BM39" s="61">
        <v>0</v>
      </c>
      <c r="BN39" s="61">
        <v>0</v>
      </c>
      <c r="BO39" s="61">
        <v>0</v>
      </c>
      <c r="BP39" s="61">
        <v>0</v>
      </c>
      <c r="BQ39" s="61">
        <v>0</v>
      </c>
      <c r="BR39" s="61">
        <v>0</v>
      </c>
      <c r="BS39" s="61">
        <v>-72941073.900000006</v>
      </c>
      <c r="BT39" s="61">
        <v>-10235795.580000006</v>
      </c>
      <c r="BU39" s="61">
        <v>-19072686.059999999</v>
      </c>
      <c r="BV39" s="61">
        <v>-28546516.25</v>
      </c>
      <c r="BW39" s="61">
        <v>0</v>
      </c>
      <c r="BX39" s="61">
        <v>-3336273.4899999998</v>
      </c>
      <c r="BY39" s="61">
        <v>-11867956.859999999</v>
      </c>
      <c r="BZ39" s="61">
        <v>118234</v>
      </c>
      <c r="CA39" s="61">
        <v>-79.66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-23222254.23</v>
      </c>
      <c r="CJ39" s="61">
        <v>-23222254.23</v>
      </c>
      <c r="CK39" s="61">
        <v>0</v>
      </c>
      <c r="CL39" s="61">
        <v>-34196994.220000029</v>
      </c>
    </row>
    <row r="40" spans="1:90" ht="12.75" customHeight="1">
      <c r="A40" s="44" t="s">
        <v>66</v>
      </c>
      <c r="B40" s="59">
        <v>1046</v>
      </c>
      <c r="C40" s="60" t="s">
        <v>373</v>
      </c>
      <c r="D40" s="61">
        <v>3059129.5999999996</v>
      </c>
      <c r="E40" s="61">
        <v>2350112.88</v>
      </c>
      <c r="F40" s="61">
        <v>2350112.88</v>
      </c>
      <c r="G40" s="61">
        <v>0</v>
      </c>
      <c r="H40" s="61">
        <v>0</v>
      </c>
      <c r="I40" s="61">
        <v>-132561.77000000008</v>
      </c>
      <c r="J40" s="61">
        <v>-132561.77000000008</v>
      </c>
      <c r="K40" s="61">
        <v>-557256.69000000006</v>
      </c>
      <c r="L40" s="61">
        <v>424694.92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841578.49</v>
      </c>
      <c r="AA40" s="61">
        <v>534848.24</v>
      </c>
      <c r="AB40" s="61">
        <v>0</v>
      </c>
      <c r="AC40" s="61">
        <v>306730.25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0</v>
      </c>
      <c r="AN40" s="61">
        <v>0</v>
      </c>
      <c r="AO40" s="61">
        <v>0</v>
      </c>
      <c r="AP40" s="61">
        <v>0</v>
      </c>
      <c r="AQ40" s="61">
        <v>0</v>
      </c>
      <c r="AR40" s="61">
        <v>0</v>
      </c>
      <c r="AS40" s="61">
        <v>-1835499.3600000003</v>
      </c>
      <c r="AT40" s="61">
        <v>0</v>
      </c>
      <c r="AU40" s="61">
        <v>0</v>
      </c>
      <c r="AV40" s="61">
        <v>0</v>
      </c>
      <c r="AW40" s="61">
        <v>0</v>
      </c>
      <c r="AX40" s="61">
        <v>0</v>
      </c>
      <c r="AY40" s="61">
        <v>0</v>
      </c>
      <c r="AZ40" s="61">
        <v>0</v>
      </c>
      <c r="BA40" s="61">
        <v>0</v>
      </c>
      <c r="BB40" s="61">
        <v>0</v>
      </c>
      <c r="BC40" s="61">
        <v>0</v>
      </c>
      <c r="BD40" s="61">
        <v>0</v>
      </c>
      <c r="BE40" s="61">
        <v>0</v>
      </c>
      <c r="BF40" s="61">
        <v>0</v>
      </c>
      <c r="BG40" s="61">
        <v>0</v>
      </c>
      <c r="BH40" s="61">
        <v>0</v>
      </c>
      <c r="BI40" s="61">
        <v>0</v>
      </c>
      <c r="BJ40" s="61">
        <v>0</v>
      </c>
      <c r="BK40" s="61">
        <v>0</v>
      </c>
      <c r="BL40" s="61">
        <v>0</v>
      </c>
      <c r="BM40" s="61">
        <v>0</v>
      </c>
      <c r="BN40" s="61">
        <v>0</v>
      </c>
      <c r="BO40" s="61">
        <v>0</v>
      </c>
      <c r="BP40" s="61">
        <v>0</v>
      </c>
      <c r="BQ40" s="61">
        <v>0</v>
      </c>
      <c r="BR40" s="61">
        <v>0</v>
      </c>
      <c r="BS40" s="61">
        <v>-1828462.7400000002</v>
      </c>
      <c r="BT40" s="61">
        <v>-1119946.1000000001</v>
      </c>
      <c r="BU40" s="61">
        <v>-397198.21</v>
      </c>
      <c r="BV40" s="61">
        <v>-273867.51</v>
      </c>
      <c r="BW40" s="61">
        <v>0</v>
      </c>
      <c r="BX40" s="61">
        <v>-9365.59</v>
      </c>
      <c r="BY40" s="61">
        <v>-28085.33</v>
      </c>
      <c r="BZ40" s="61">
        <v>0</v>
      </c>
      <c r="CA40" s="61">
        <v>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-7036.62</v>
      </c>
      <c r="CJ40" s="61">
        <v>-7036.62</v>
      </c>
      <c r="CK40" s="61">
        <v>0</v>
      </c>
      <c r="CL40" s="61">
        <v>1223630.2399999993</v>
      </c>
    </row>
    <row r="41" spans="1:90" ht="12.75" customHeight="1">
      <c r="A41" s="44" t="s">
        <v>68</v>
      </c>
      <c r="B41" s="59">
        <v>1048</v>
      </c>
      <c r="C41" s="60" t="s">
        <v>373</v>
      </c>
      <c r="D41" s="61">
        <v>102188237.25909889</v>
      </c>
      <c r="E41" s="61">
        <v>143472380.36000001</v>
      </c>
      <c r="F41" s="61">
        <v>143472380.36000001</v>
      </c>
      <c r="G41" s="61">
        <v>0</v>
      </c>
      <c r="H41" s="61">
        <v>0</v>
      </c>
      <c r="I41" s="61">
        <v>-52881360.979999989</v>
      </c>
      <c r="J41" s="61">
        <v>-52881360.979999989</v>
      </c>
      <c r="K41" s="61">
        <v>-250755201.09999999</v>
      </c>
      <c r="L41" s="61">
        <v>197873840.12</v>
      </c>
      <c r="M41" s="61">
        <v>0</v>
      </c>
      <c r="N41" s="61">
        <v>0</v>
      </c>
      <c r="O41" s="61">
        <v>0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11597217.879098866</v>
      </c>
      <c r="AA41" s="61">
        <v>11597217.879098866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0</v>
      </c>
      <c r="AN41" s="61">
        <v>0</v>
      </c>
      <c r="AO41" s="61">
        <v>0</v>
      </c>
      <c r="AP41" s="61">
        <v>0</v>
      </c>
      <c r="AQ41" s="61">
        <v>0</v>
      </c>
      <c r="AR41" s="61">
        <v>0</v>
      </c>
      <c r="AS41" s="61">
        <v>-102238817.05</v>
      </c>
      <c r="AT41" s="61">
        <v>-32512433.190000001</v>
      </c>
      <c r="AU41" s="61">
        <v>-32512433.190000001</v>
      </c>
      <c r="AV41" s="61">
        <v>0</v>
      </c>
      <c r="AW41" s="61">
        <v>-42511935.029999994</v>
      </c>
      <c r="AX41" s="61">
        <v>-42511935.029999994</v>
      </c>
      <c r="AY41" s="61">
        <v>-95714258.129999995</v>
      </c>
      <c r="AZ41" s="61">
        <v>-77812844.120000005</v>
      </c>
      <c r="BA41" s="61">
        <v>-20423753.52</v>
      </c>
      <c r="BB41" s="61">
        <v>0</v>
      </c>
      <c r="BC41" s="61">
        <v>2522339.5099999998</v>
      </c>
      <c r="BD41" s="61">
        <v>53202323.100000001</v>
      </c>
      <c r="BE41" s="61">
        <v>0</v>
      </c>
      <c r="BF41" s="61">
        <v>0</v>
      </c>
      <c r="BG41" s="61">
        <v>0</v>
      </c>
      <c r="BH41" s="61">
        <v>0</v>
      </c>
      <c r="BI41" s="61">
        <v>0</v>
      </c>
      <c r="BJ41" s="61">
        <v>0</v>
      </c>
      <c r="BK41" s="61">
        <v>0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-27214448.829999998</v>
      </c>
      <c r="BT41" s="61">
        <v>-20393227.659999996</v>
      </c>
      <c r="BU41" s="61">
        <v>-2593310.38</v>
      </c>
      <c r="BV41" s="61">
        <v>-885110.26</v>
      </c>
      <c r="BW41" s="61">
        <v>0</v>
      </c>
      <c r="BX41" s="61">
        <v>-1101699.03</v>
      </c>
      <c r="BY41" s="61">
        <v>-342281.29000000004</v>
      </c>
      <c r="BZ41" s="61">
        <v>0</v>
      </c>
      <c r="CA41" s="61">
        <v>-1898820.21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-50579.790901109576</v>
      </c>
    </row>
    <row r="42" spans="1:90" ht="12.75" customHeight="1">
      <c r="A42" s="44" t="s">
        <v>70</v>
      </c>
      <c r="B42" s="59">
        <v>1049</v>
      </c>
      <c r="C42" s="60" t="s">
        <v>373</v>
      </c>
      <c r="D42" s="61">
        <v>74299200.066361517</v>
      </c>
      <c r="E42" s="61">
        <v>49885729.069999985</v>
      </c>
      <c r="F42" s="61">
        <v>49885729.069999985</v>
      </c>
      <c r="G42" s="61">
        <v>0</v>
      </c>
      <c r="H42" s="61">
        <v>0</v>
      </c>
      <c r="I42" s="61">
        <v>1522153.6000002176</v>
      </c>
      <c r="J42" s="61">
        <v>1522153.6000002176</v>
      </c>
      <c r="K42" s="61">
        <v>-104386973.75999978</v>
      </c>
      <c r="L42" s="61">
        <v>105909127.36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0</v>
      </c>
      <c r="W42" s="61">
        <v>0</v>
      </c>
      <c r="X42" s="61">
        <v>0</v>
      </c>
      <c r="Y42" s="61">
        <v>0</v>
      </c>
      <c r="Z42" s="61">
        <v>22891317.396361314</v>
      </c>
      <c r="AA42" s="61">
        <v>8689518.9981040359</v>
      </c>
      <c r="AB42" s="61">
        <v>9490853.101828102</v>
      </c>
      <c r="AC42" s="61">
        <v>4683548.7520449292</v>
      </c>
      <c r="AD42" s="61">
        <v>27396.544384246958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0</v>
      </c>
      <c r="AN42" s="61">
        <v>0</v>
      </c>
      <c r="AO42" s="61">
        <v>0</v>
      </c>
      <c r="AP42" s="61">
        <v>0</v>
      </c>
      <c r="AQ42" s="61">
        <v>0</v>
      </c>
      <c r="AR42" s="61">
        <v>0</v>
      </c>
      <c r="AS42" s="61">
        <v>-80855043.683163807</v>
      </c>
      <c r="AT42" s="61">
        <v>-26486972.539999992</v>
      </c>
      <c r="AU42" s="61">
        <v>-26486972.539999992</v>
      </c>
      <c r="AV42" s="61">
        <v>0</v>
      </c>
      <c r="AW42" s="61">
        <v>-1394446.209999986</v>
      </c>
      <c r="AX42" s="61">
        <v>-1394446.209999986</v>
      </c>
      <c r="AY42" s="61">
        <v>-21239922.499999985</v>
      </c>
      <c r="AZ42" s="61">
        <v>-20889471.769999985</v>
      </c>
      <c r="BA42" s="61">
        <v>-1311025.9500000002</v>
      </c>
      <c r="BB42" s="61">
        <v>0</v>
      </c>
      <c r="BC42" s="61">
        <v>960575.21999999974</v>
      </c>
      <c r="BD42" s="61">
        <v>19845476.289999999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-51129059.793163836</v>
      </c>
      <c r="BT42" s="61">
        <v>-17248498.659999963</v>
      </c>
      <c r="BU42" s="61">
        <v>-18106128.708322767</v>
      </c>
      <c r="BV42" s="61">
        <v>-13273666.496680826</v>
      </c>
      <c r="BW42" s="61">
        <v>0</v>
      </c>
      <c r="BX42" s="61">
        <v>-1484416.01298248</v>
      </c>
      <c r="BY42" s="61">
        <v>-1016349.9151778021</v>
      </c>
      <c r="BZ42" s="61">
        <v>0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-1844565.1399999987</v>
      </c>
      <c r="CJ42" s="61">
        <v>-1844565.1399999987</v>
      </c>
      <c r="CK42" s="61">
        <v>0</v>
      </c>
      <c r="CL42" s="61">
        <v>-6555843.6168022901</v>
      </c>
    </row>
    <row r="43" spans="1:90" ht="12.75" customHeight="1">
      <c r="A43" s="44" t="s">
        <v>72</v>
      </c>
      <c r="B43" s="59">
        <v>1051</v>
      </c>
      <c r="C43" s="60" t="s">
        <v>373</v>
      </c>
      <c r="D43" s="61">
        <v>2035894.5200000005</v>
      </c>
      <c r="E43" s="61">
        <v>0</v>
      </c>
      <c r="F43" s="61">
        <v>0</v>
      </c>
      <c r="G43" s="61">
        <v>0</v>
      </c>
      <c r="H43" s="61">
        <v>0</v>
      </c>
      <c r="I43" s="61">
        <v>2035894.5200000005</v>
      </c>
      <c r="J43" s="61">
        <v>2035894.5200000005</v>
      </c>
      <c r="K43" s="61">
        <v>-2877412.8</v>
      </c>
      <c r="L43" s="61">
        <v>4913307.32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0</v>
      </c>
      <c r="AN43" s="61">
        <v>0</v>
      </c>
      <c r="AO43" s="61">
        <v>0</v>
      </c>
      <c r="AP43" s="61">
        <v>0</v>
      </c>
      <c r="AQ43" s="61">
        <v>0</v>
      </c>
      <c r="AR43" s="61">
        <v>0</v>
      </c>
      <c r="AS43" s="61">
        <v>-10027329.50636458</v>
      </c>
      <c r="AT43" s="61">
        <v>-9097.4600000000009</v>
      </c>
      <c r="AU43" s="61">
        <v>-9279.0400000000009</v>
      </c>
      <c r="AV43" s="61">
        <v>181.58</v>
      </c>
      <c r="AW43" s="61">
        <v>701388.73</v>
      </c>
      <c r="AX43" s="61">
        <v>717828.38</v>
      </c>
      <c r="AY43" s="61">
        <v>-70305.33</v>
      </c>
      <c r="AZ43" s="61">
        <v>-70305.33</v>
      </c>
      <c r="BA43" s="61">
        <v>0</v>
      </c>
      <c r="BB43" s="61">
        <v>0</v>
      </c>
      <c r="BC43" s="61">
        <v>0</v>
      </c>
      <c r="BD43" s="61">
        <v>788133.71</v>
      </c>
      <c r="BE43" s="61">
        <v>-16439.650000000001</v>
      </c>
      <c r="BF43" s="61">
        <v>1674.44</v>
      </c>
      <c r="BG43" s="61">
        <v>1674.44</v>
      </c>
      <c r="BH43" s="61">
        <v>0</v>
      </c>
      <c r="BI43" s="61">
        <v>0</v>
      </c>
      <c r="BJ43" s="61">
        <v>0</v>
      </c>
      <c r="BK43" s="61">
        <v>-18114.09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-10678190.566364579</v>
      </c>
      <c r="BT43" s="61">
        <v>-1599252.31</v>
      </c>
      <c r="BU43" s="61">
        <v>-5808948.0248298012</v>
      </c>
      <c r="BV43" s="61">
        <v>-2985923.612144175</v>
      </c>
      <c r="BW43" s="61">
        <v>0</v>
      </c>
      <c r="BX43" s="61">
        <v>-28253.51459494387</v>
      </c>
      <c r="BY43" s="61">
        <v>-255813.10479565963</v>
      </c>
      <c r="BZ43" s="61">
        <v>0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-41430.210000000006</v>
      </c>
      <c r="CJ43" s="61">
        <v>-41430.210000000006</v>
      </c>
      <c r="CK43" s="61">
        <v>0</v>
      </c>
      <c r="CL43" s="61">
        <v>-7991434.9863645798</v>
      </c>
    </row>
    <row r="44" spans="1:90" ht="12.75" customHeight="1">
      <c r="A44" s="44" t="s">
        <v>74</v>
      </c>
      <c r="B44" s="59">
        <v>1052</v>
      </c>
      <c r="C44" s="60" t="s">
        <v>373</v>
      </c>
      <c r="D44" s="61">
        <v>8339012.9175243648</v>
      </c>
      <c r="E44" s="61">
        <v>1974585.08</v>
      </c>
      <c r="F44" s="61">
        <v>1974585.08</v>
      </c>
      <c r="G44" s="61">
        <v>0</v>
      </c>
      <c r="H44" s="61">
        <v>0</v>
      </c>
      <c r="I44" s="61">
        <v>18093.260000000009</v>
      </c>
      <c r="J44" s="61">
        <v>18093.260000000009</v>
      </c>
      <c r="K44" s="61">
        <v>-745168.48</v>
      </c>
      <c r="L44" s="61">
        <v>763261.74</v>
      </c>
      <c r="M44" s="61">
        <v>0</v>
      </c>
      <c r="N44" s="61">
        <v>0</v>
      </c>
      <c r="O44" s="61">
        <v>0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6346334.5775243649</v>
      </c>
      <c r="AA44" s="61">
        <v>4751833.37822151</v>
      </c>
      <c r="AB44" s="61">
        <v>0</v>
      </c>
      <c r="AC44" s="61">
        <v>0</v>
      </c>
      <c r="AD44" s="61">
        <v>55027.86012315251</v>
      </c>
      <c r="AE44" s="61">
        <v>0</v>
      </c>
      <c r="AF44" s="61">
        <v>0</v>
      </c>
      <c r="AG44" s="61">
        <v>0</v>
      </c>
      <c r="AH44" s="61">
        <v>0</v>
      </c>
      <c r="AI44" s="61">
        <v>1539473.3391797019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-31643692.372840863</v>
      </c>
      <c r="AT44" s="61">
        <v>-142327.6</v>
      </c>
      <c r="AU44" s="61">
        <v>-142327.6</v>
      </c>
      <c r="AV44" s="61">
        <v>0</v>
      </c>
      <c r="AW44" s="61">
        <v>264345.0508293602</v>
      </c>
      <c r="AX44" s="61">
        <v>282065.45406323951</v>
      </c>
      <c r="AY44" s="61">
        <v>-957362.76593676046</v>
      </c>
      <c r="AZ44" s="61">
        <v>-1095813.8700000001</v>
      </c>
      <c r="BA44" s="61">
        <v>95154.385601687187</v>
      </c>
      <c r="BB44" s="61">
        <v>0</v>
      </c>
      <c r="BC44" s="61">
        <v>43296.718461552366</v>
      </c>
      <c r="BD44" s="61">
        <v>1239428.22</v>
      </c>
      <c r="BE44" s="61">
        <v>-17720.403233879319</v>
      </c>
      <c r="BF44" s="61">
        <v>109862.12676612068</v>
      </c>
      <c r="BG44" s="61">
        <v>114830.64</v>
      </c>
      <c r="BH44" s="61">
        <v>0</v>
      </c>
      <c r="BI44" s="61">
        <v>0</v>
      </c>
      <c r="BJ44" s="61">
        <v>-4968.5132338793192</v>
      </c>
      <c r="BK44" s="61">
        <v>-127582.53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-31588914.873670224</v>
      </c>
      <c r="BT44" s="61">
        <v>-385146.85</v>
      </c>
      <c r="BU44" s="61">
        <v>-16933784.297467127</v>
      </c>
      <c r="BV44" s="61">
        <v>-12600728.613027349</v>
      </c>
      <c r="BW44" s="61">
        <v>0</v>
      </c>
      <c r="BX44" s="61">
        <v>-145610.9563176232</v>
      </c>
      <c r="BY44" s="61">
        <v>-1523644.1568581236</v>
      </c>
      <c r="BZ44" s="61">
        <v>0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-176794.95</v>
      </c>
      <c r="CJ44" s="61">
        <v>-176794.95</v>
      </c>
      <c r="CK44" s="61">
        <v>0</v>
      </c>
      <c r="CL44" s="61">
        <v>-23304679.455316499</v>
      </c>
    </row>
    <row r="45" spans="1:90" ht="12.75" customHeight="1">
      <c r="A45" s="44" t="s">
        <v>76</v>
      </c>
      <c r="B45" s="59">
        <v>1053</v>
      </c>
      <c r="C45" s="60" t="s">
        <v>373</v>
      </c>
      <c r="D45" s="61">
        <v>462045682.80999994</v>
      </c>
      <c r="E45" s="61">
        <v>218408923.58999997</v>
      </c>
      <c r="F45" s="61">
        <v>218408923.58999997</v>
      </c>
      <c r="G45" s="61">
        <v>0</v>
      </c>
      <c r="H45" s="61">
        <v>0</v>
      </c>
      <c r="I45" s="61">
        <v>179818799.63999999</v>
      </c>
      <c r="J45" s="61">
        <v>179818799.63999999</v>
      </c>
      <c r="K45" s="61">
        <v>-716939440.5</v>
      </c>
      <c r="L45" s="61">
        <v>896758240.13999999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63817959.579999991</v>
      </c>
      <c r="AA45" s="61">
        <v>5320572.66</v>
      </c>
      <c r="AB45" s="61">
        <v>0</v>
      </c>
      <c r="AC45" s="61">
        <v>53970948.50999999</v>
      </c>
      <c r="AD45" s="61">
        <v>4479939.96</v>
      </c>
      <c r="AE45" s="61">
        <v>0</v>
      </c>
      <c r="AF45" s="61">
        <v>0</v>
      </c>
      <c r="AG45" s="61">
        <v>0</v>
      </c>
      <c r="AH45" s="61">
        <v>46498.45</v>
      </c>
      <c r="AI45" s="61">
        <v>0</v>
      </c>
      <c r="AJ45" s="61">
        <v>0</v>
      </c>
      <c r="AK45" s="61">
        <v>0</v>
      </c>
      <c r="AL45" s="61">
        <v>0</v>
      </c>
      <c r="AM45" s="61">
        <v>0</v>
      </c>
      <c r="AN45" s="61">
        <v>0</v>
      </c>
      <c r="AO45" s="61">
        <v>0</v>
      </c>
      <c r="AP45" s="61">
        <v>0</v>
      </c>
      <c r="AQ45" s="61">
        <v>0</v>
      </c>
      <c r="AR45" s="61">
        <v>0</v>
      </c>
      <c r="AS45" s="61">
        <v>-326562944.60920155</v>
      </c>
      <c r="AT45" s="61">
        <v>-135818474.19</v>
      </c>
      <c r="AU45" s="61">
        <v>-135818474.19</v>
      </c>
      <c r="AV45" s="61">
        <v>0</v>
      </c>
      <c r="AW45" s="61">
        <v>-3941888.1999999583</v>
      </c>
      <c r="AX45" s="61">
        <v>-3941888.1999999583</v>
      </c>
      <c r="AY45" s="61">
        <v>-138819773.87999997</v>
      </c>
      <c r="AZ45" s="61">
        <v>-145817529.83999997</v>
      </c>
      <c r="BA45" s="61">
        <v>-3015664.8499999996</v>
      </c>
      <c r="BB45" s="61">
        <v>0</v>
      </c>
      <c r="BC45" s="61">
        <v>10013420.810000001</v>
      </c>
      <c r="BD45" s="61">
        <v>134877885.68000001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-176471412.47920161</v>
      </c>
      <c r="BT45" s="61">
        <v>-58665009.189999998</v>
      </c>
      <c r="BU45" s="61">
        <v>-51623181.08299242</v>
      </c>
      <c r="BV45" s="61">
        <v>-4951271.0815201309</v>
      </c>
      <c r="BW45" s="61">
        <v>0</v>
      </c>
      <c r="BX45" s="61">
        <v>-15624239.092153043</v>
      </c>
      <c r="BY45" s="61">
        <v>-34605758.520465806</v>
      </c>
      <c r="BZ45" s="61">
        <v>0</v>
      </c>
      <c r="CA45" s="61">
        <v>-11001953.512070231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-10331169.74</v>
      </c>
      <c r="CJ45" s="61">
        <v>-10331169.74</v>
      </c>
      <c r="CK45" s="61">
        <v>0</v>
      </c>
      <c r="CL45" s="61">
        <v>135482738.20079839</v>
      </c>
    </row>
    <row r="46" spans="1:90" ht="12.75" customHeight="1">
      <c r="A46" s="44" t="s">
        <v>78</v>
      </c>
      <c r="B46" s="59">
        <v>1054</v>
      </c>
      <c r="C46" s="60" t="s">
        <v>373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</row>
    <row r="47" spans="1:90" ht="12.75" customHeight="1">
      <c r="A47" s="44" t="s">
        <v>80</v>
      </c>
      <c r="B47" s="59">
        <v>1055</v>
      </c>
      <c r="C47" s="60" t="s">
        <v>373</v>
      </c>
      <c r="D47" s="61">
        <v>4264916.4800000004</v>
      </c>
      <c r="E47" s="61">
        <v>-1353024.34</v>
      </c>
      <c r="F47" s="61">
        <v>-1353024.34</v>
      </c>
      <c r="G47" s="61">
        <v>0</v>
      </c>
      <c r="H47" s="61">
        <v>0</v>
      </c>
      <c r="I47" s="61">
        <v>5617940.8200000003</v>
      </c>
      <c r="J47" s="61">
        <v>5617940.8200000003</v>
      </c>
      <c r="K47" s="61">
        <v>-21110.89</v>
      </c>
      <c r="L47" s="61">
        <v>5639051.71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-10473341.649999997</v>
      </c>
      <c r="AT47" s="61">
        <v>-65254.599999999977</v>
      </c>
      <c r="AU47" s="61">
        <v>-65254.599999999977</v>
      </c>
      <c r="AV47" s="61">
        <v>0</v>
      </c>
      <c r="AW47" s="61">
        <v>1687666.7700000033</v>
      </c>
      <c r="AX47" s="61">
        <v>1687666.7700000033</v>
      </c>
      <c r="AY47" s="61">
        <v>-26675819.569999997</v>
      </c>
      <c r="AZ47" s="61">
        <v>-5555058.9699999997</v>
      </c>
      <c r="BA47" s="61">
        <v>-22327174.189999998</v>
      </c>
      <c r="BB47" s="61">
        <v>0</v>
      </c>
      <c r="BC47" s="61">
        <v>1206413.5900000001</v>
      </c>
      <c r="BD47" s="61">
        <v>28363486.34</v>
      </c>
      <c r="BE47" s="61">
        <v>0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-11817653.82</v>
      </c>
      <c r="BT47" s="61">
        <v>-652528.93999999994</v>
      </c>
      <c r="BU47" s="61">
        <v>-6287455.8700000001</v>
      </c>
      <c r="BV47" s="61">
        <v>-3998025.43</v>
      </c>
      <c r="BW47" s="61">
        <v>0</v>
      </c>
      <c r="BX47" s="61">
        <v>90722.889999999985</v>
      </c>
      <c r="BY47" s="61">
        <v>-970366.47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-278100</v>
      </c>
      <c r="CJ47" s="61">
        <v>-278100</v>
      </c>
      <c r="CK47" s="61">
        <v>0</v>
      </c>
      <c r="CL47" s="61">
        <v>-6208425.1699999962</v>
      </c>
    </row>
    <row r="48" spans="1:90" ht="12.75" customHeight="1">
      <c r="A48" s="44" t="s">
        <v>82</v>
      </c>
      <c r="B48" s="59">
        <v>1056</v>
      </c>
      <c r="C48" s="60" t="s">
        <v>373</v>
      </c>
      <c r="D48" s="61">
        <v>138762350.69</v>
      </c>
      <c r="E48" s="61">
        <v>43544880.449999996</v>
      </c>
      <c r="F48" s="61">
        <v>43544880.449999996</v>
      </c>
      <c r="G48" s="61">
        <v>0</v>
      </c>
      <c r="H48" s="61">
        <v>0</v>
      </c>
      <c r="I48" s="61">
        <v>63097160.670000002</v>
      </c>
      <c r="J48" s="61">
        <v>63097160.670000002</v>
      </c>
      <c r="K48" s="61">
        <v>-92211203.890000001</v>
      </c>
      <c r="L48" s="61">
        <v>155308364.56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32132462.600000001</v>
      </c>
      <c r="AA48" s="61">
        <v>11447823.440000001</v>
      </c>
      <c r="AB48" s="61">
        <v>0</v>
      </c>
      <c r="AC48" s="61">
        <v>18240979.509999998</v>
      </c>
      <c r="AD48" s="61">
        <v>2443659.6500000004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-12153.03</v>
      </c>
      <c r="AN48" s="61">
        <v>-12153.03</v>
      </c>
      <c r="AO48" s="61">
        <v>0</v>
      </c>
      <c r="AP48" s="61">
        <v>0</v>
      </c>
      <c r="AQ48" s="61">
        <v>0</v>
      </c>
      <c r="AR48" s="61">
        <v>0</v>
      </c>
      <c r="AS48" s="61">
        <v>-30090105.199999999</v>
      </c>
      <c r="AT48" s="61">
        <v>-4875729.7300000004</v>
      </c>
      <c r="AU48" s="61">
        <v>-4875729.7300000004</v>
      </c>
      <c r="AV48" s="61">
        <v>0</v>
      </c>
      <c r="AW48" s="61">
        <v>5941117.6400000006</v>
      </c>
      <c r="AX48" s="61">
        <v>5941117.6400000006</v>
      </c>
      <c r="AY48" s="61">
        <v>-23392657.359999999</v>
      </c>
      <c r="AZ48" s="61">
        <v>-6801330.3599999994</v>
      </c>
      <c r="BA48" s="61">
        <v>-17378203</v>
      </c>
      <c r="BB48" s="61">
        <v>0</v>
      </c>
      <c r="BC48" s="61">
        <v>786876</v>
      </c>
      <c r="BD48" s="61">
        <v>29333775</v>
      </c>
      <c r="BE48" s="61">
        <v>0</v>
      </c>
      <c r="BF48" s="61">
        <v>0</v>
      </c>
      <c r="BG48" s="61">
        <v>0</v>
      </c>
      <c r="BH48" s="61">
        <v>0</v>
      </c>
      <c r="BI48" s="61">
        <v>0</v>
      </c>
      <c r="BJ48" s="61">
        <v>0</v>
      </c>
      <c r="BK48" s="61">
        <v>0</v>
      </c>
      <c r="BL48" s="61">
        <v>0</v>
      </c>
      <c r="BM48" s="61">
        <v>0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-32288169.109999999</v>
      </c>
      <c r="BT48" s="61">
        <v>-29924065.949999999</v>
      </c>
      <c r="BU48" s="61">
        <v>-442636.06999999995</v>
      </c>
      <c r="BV48" s="61">
        <v>-594262.01</v>
      </c>
      <c r="BW48" s="61">
        <v>0</v>
      </c>
      <c r="BX48" s="61">
        <v>-1470.25</v>
      </c>
      <c r="BY48" s="61">
        <v>-195934.83</v>
      </c>
      <c r="BZ48" s="61">
        <v>0</v>
      </c>
      <c r="CA48" s="61">
        <v>-1129800</v>
      </c>
      <c r="CB48" s="61">
        <v>1132676</v>
      </c>
      <c r="CC48" s="61">
        <v>1132676</v>
      </c>
      <c r="CD48" s="61">
        <v>-5517691</v>
      </c>
      <c r="CE48" s="61">
        <v>6650367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108672245.48999999</v>
      </c>
    </row>
    <row r="49" spans="1:90" ht="12.75" customHeight="1">
      <c r="A49" s="44" t="s">
        <v>84</v>
      </c>
      <c r="B49" s="59">
        <v>1057</v>
      </c>
      <c r="C49" s="60" t="s">
        <v>373</v>
      </c>
      <c r="D49" s="61">
        <v>78861</v>
      </c>
      <c r="E49" s="61">
        <v>59516.800000000003</v>
      </c>
      <c r="F49" s="61">
        <v>59516.800000000003</v>
      </c>
      <c r="G49" s="61">
        <v>0</v>
      </c>
      <c r="H49" s="61">
        <v>0</v>
      </c>
      <c r="I49" s="61">
        <v>-8641.64</v>
      </c>
      <c r="J49" s="61">
        <v>-8641.64</v>
      </c>
      <c r="K49" s="61">
        <v>-33470.959999999999</v>
      </c>
      <c r="L49" s="61">
        <v>24829.32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27985.84</v>
      </c>
      <c r="AA49" s="61">
        <v>27039.03</v>
      </c>
      <c r="AB49" s="61">
        <v>0</v>
      </c>
      <c r="AC49" s="61">
        <v>0</v>
      </c>
      <c r="AD49" s="61">
        <v>946.81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-33001.369999999995</v>
      </c>
      <c r="AT49" s="61">
        <v>0</v>
      </c>
      <c r="AU49" s="61">
        <v>0</v>
      </c>
      <c r="AV49" s="61">
        <v>0</v>
      </c>
      <c r="AW49" s="61">
        <v>1714</v>
      </c>
      <c r="AX49" s="61">
        <v>1714</v>
      </c>
      <c r="AY49" s="61">
        <v>2006.97</v>
      </c>
      <c r="AZ49" s="61">
        <v>0</v>
      </c>
      <c r="BA49" s="61">
        <v>2006.97</v>
      </c>
      <c r="BB49" s="61">
        <v>0</v>
      </c>
      <c r="BC49" s="61">
        <v>0</v>
      </c>
      <c r="BD49" s="61">
        <v>-292.97000000000003</v>
      </c>
      <c r="BE49" s="61">
        <v>0</v>
      </c>
      <c r="BF49" s="61">
        <v>0</v>
      </c>
      <c r="BG49" s="61">
        <v>0</v>
      </c>
      <c r="BH49" s="61">
        <v>0</v>
      </c>
      <c r="BI49" s="61">
        <v>0</v>
      </c>
      <c r="BJ49" s="61">
        <v>0</v>
      </c>
      <c r="BK49" s="61">
        <v>0</v>
      </c>
      <c r="BL49" s="61">
        <v>0</v>
      </c>
      <c r="BM49" s="61">
        <v>0</v>
      </c>
      <c r="BN49" s="61">
        <v>0</v>
      </c>
      <c r="BO49" s="61">
        <v>0</v>
      </c>
      <c r="BP49" s="61">
        <v>0</v>
      </c>
      <c r="BQ49" s="61">
        <v>0</v>
      </c>
      <c r="BR49" s="61">
        <v>0</v>
      </c>
      <c r="BS49" s="61">
        <v>-34363.85</v>
      </c>
      <c r="BT49" s="61">
        <v>-15287.63</v>
      </c>
      <c r="BU49" s="61">
        <v>-14666.93</v>
      </c>
      <c r="BV49" s="61">
        <v>-143.4</v>
      </c>
      <c r="BW49" s="61">
        <v>0</v>
      </c>
      <c r="BX49" s="61">
        <v>-0.53</v>
      </c>
      <c r="BY49" s="61">
        <v>-3716.99</v>
      </c>
      <c r="BZ49" s="61">
        <v>0</v>
      </c>
      <c r="CA49" s="61">
        <v>-548.37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-351.52</v>
      </c>
      <c r="CJ49" s="61">
        <v>-351.52</v>
      </c>
      <c r="CK49" s="61">
        <v>0</v>
      </c>
      <c r="CL49" s="61">
        <v>45859.630000000005</v>
      </c>
    </row>
    <row r="50" spans="1:90" ht="12.75" customHeight="1">
      <c r="A50" s="44" t="s">
        <v>86</v>
      </c>
      <c r="B50" s="59">
        <v>1058</v>
      </c>
      <c r="C50" s="60" t="s">
        <v>373</v>
      </c>
      <c r="D50" s="61">
        <v>107823204.66999999</v>
      </c>
      <c r="E50" s="61">
        <v>124870809.23</v>
      </c>
      <c r="F50" s="61">
        <v>124943883.74000001</v>
      </c>
      <c r="G50" s="61">
        <v>-73074.509999999995</v>
      </c>
      <c r="H50" s="61">
        <v>0</v>
      </c>
      <c r="I50" s="61">
        <v>-42529719.600000009</v>
      </c>
      <c r="J50" s="61">
        <v>-42555815.100000009</v>
      </c>
      <c r="K50" s="61">
        <v>-133454765.25</v>
      </c>
      <c r="L50" s="61">
        <v>90898950.149999991</v>
      </c>
      <c r="M50" s="61">
        <v>26095.5</v>
      </c>
      <c r="N50" s="61">
        <v>52375.97</v>
      </c>
      <c r="O50" s="61">
        <v>-26280.47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25482115.039999999</v>
      </c>
      <c r="AA50" s="61">
        <v>19748782.210000001</v>
      </c>
      <c r="AB50" s="61">
        <v>0</v>
      </c>
      <c r="AC50" s="61">
        <v>0</v>
      </c>
      <c r="AD50" s="61">
        <v>5733332.8300000001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-91077109.179999992</v>
      </c>
      <c r="AT50" s="61">
        <v>0</v>
      </c>
      <c r="AU50" s="61">
        <v>0</v>
      </c>
      <c r="AV50" s="61">
        <v>0</v>
      </c>
      <c r="AW50" s="61">
        <v>-787623.7299999994</v>
      </c>
      <c r="AX50" s="61">
        <v>-791748.06999999937</v>
      </c>
      <c r="AY50" s="61">
        <v>-5974107.1199999992</v>
      </c>
      <c r="AZ50" s="61">
        <v>0</v>
      </c>
      <c r="BA50" s="61">
        <v>-6244286.0399999991</v>
      </c>
      <c r="BB50" s="61">
        <v>0</v>
      </c>
      <c r="BC50" s="61">
        <v>270178.92</v>
      </c>
      <c r="BD50" s="61">
        <v>5182359.05</v>
      </c>
      <c r="BE50" s="61">
        <v>4124.3400000000011</v>
      </c>
      <c r="BF50" s="61">
        <v>7672.2900000000009</v>
      </c>
      <c r="BG50" s="61">
        <v>0</v>
      </c>
      <c r="BH50" s="61">
        <v>8019.27</v>
      </c>
      <c r="BI50" s="61">
        <v>0</v>
      </c>
      <c r="BJ50" s="61">
        <v>-346.98</v>
      </c>
      <c r="BK50" s="61">
        <v>-3547.95</v>
      </c>
      <c r="BL50" s="61">
        <v>0</v>
      </c>
      <c r="BM50" s="61">
        <v>0</v>
      </c>
      <c r="BN50" s="61">
        <v>0</v>
      </c>
      <c r="BO50" s="61">
        <v>0</v>
      </c>
      <c r="BP50" s="61">
        <v>0</v>
      </c>
      <c r="BQ50" s="61">
        <v>0</v>
      </c>
      <c r="BR50" s="61">
        <v>0</v>
      </c>
      <c r="BS50" s="61">
        <v>-90078431.889999986</v>
      </c>
      <c r="BT50" s="61">
        <v>-65623834.109999992</v>
      </c>
      <c r="BU50" s="61">
        <v>-7537090.29</v>
      </c>
      <c r="BV50" s="61">
        <v>-5077951.8000000007</v>
      </c>
      <c r="BW50" s="61">
        <v>0</v>
      </c>
      <c r="BX50" s="61">
        <v>-11210020.18</v>
      </c>
      <c r="BY50" s="61">
        <v>-657090.30000000005</v>
      </c>
      <c r="BZ50" s="61">
        <v>27554.79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-211053.56</v>
      </c>
      <c r="CJ50" s="61">
        <v>-211053.56</v>
      </c>
      <c r="CK50" s="61">
        <v>0</v>
      </c>
      <c r="CL50" s="61">
        <v>16746095.489999995</v>
      </c>
    </row>
    <row r="51" spans="1:90" ht="12.75" customHeight="1">
      <c r="A51" s="44" t="s">
        <v>88</v>
      </c>
      <c r="B51" s="59">
        <v>1059</v>
      </c>
      <c r="C51" s="60" t="s">
        <v>373</v>
      </c>
      <c r="D51" s="61">
        <v>58830103.941358648</v>
      </c>
      <c r="E51" s="61">
        <v>50989125.479999997</v>
      </c>
      <c r="F51" s="61">
        <v>50989125.479999997</v>
      </c>
      <c r="G51" s="61">
        <v>0</v>
      </c>
      <c r="H51" s="61">
        <v>0</v>
      </c>
      <c r="I51" s="61">
        <v>-1191941.1599999964</v>
      </c>
      <c r="J51" s="61">
        <v>-1191941.1599999964</v>
      </c>
      <c r="K51" s="61">
        <v>-35889847.219999999</v>
      </c>
      <c r="L51" s="61">
        <v>34697906.060000002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9032919.6213586479</v>
      </c>
      <c r="AA51" s="61">
        <v>9030288.214089049</v>
      </c>
      <c r="AB51" s="61">
        <v>0</v>
      </c>
      <c r="AC51" s="61">
        <v>0</v>
      </c>
      <c r="AD51" s="61">
        <v>2631.4072695982945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-55724350.885673523</v>
      </c>
      <c r="AT51" s="61">
        <v>-2591057.85</v>
      </c>
      <c r="AU51" s="61">
        <v>-2591057.85</v>
      </c>
      <c r="AV51" s="61">
        <v>0</v>
      </c>
      <c r="AW51" s="61">
        <v>-3599594.129999999</v>
      </c>
      <c r="AX51" s="61">
        <v>-3599594.129999999</v>
      </c>
      <c r="AY51" s="61">
        <v>-27643775.329999998</v>
      </c>
      <c r="AZ51" s="61">
        <v>-4375421.33</v>
      </c>
      <c r="BA51" s="61">
        <v>-24518543</v>
      </c>
      <c r="BB51" s="61">
        <v>0</v>
      </c>
      <c r="BC51" s="61">
        <v>1250189</v>
      </c>
      <c r="BD51" s="61">
        <v>24044181.199999999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-48609148.895673521</v>
      </c>
      <c r="BT51" s="61">
        <v>-30330731.013536528</v>
      </c>
      <c r="BU51" s="61">
        <v>-13980010.9479571</v>
      </c>
      <c r="BV51" s="61">
        <v>-1732965.042665726</v>
      </c>
      <c r="BW51" s="61">
        <v>0</v>
      </c>
      <c r="BX51" s="61">
        <v>-2009307.8810745389</v>
      </c>
      <c r="BY51" s="61">
        <v>-382928.0980317521</v>
      </c>
      <c r="BZ51" s="61">
        <v>0</v>
      </c>
      <c r="CA51" s="61">
        <v>-173205.91240787608</v>
      </c>
      <c r="CB51" s="61">
        <v>-924550.01000000164</v>
      </c>
      <c r="CC51" s="61">
        <v>-924550.01000000164</v>
      </c>
      <c r="CD51" s="61">
        <v>-20863213.670000002</v>
      </c>
      <c r="CE51" s="61">
        <v>19938663.66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3105753.0556851253</v>
      </c>
    </row>
    <row r="52" spans="1:90" ht="12.75" customHeight="1">
      <c r="A52" s="44" t="s">
        <v>90</v>
      </c>
      <c r="B52" s="59">
        <v>1060</v>
      </c>
      <c r="C52" s="60" t="s">
        <v>373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</row>
    <row r="53" spans="1:90" ht="12.75" customHeight="1">
      <c r="A53" s="44" t="s">
        <v>92</v>
      </c>
      <c r="B53" s="59">
        <v>1061</v>
      </c>
      <c r="C53" s="60" t="s">
        <v>373</v>
      </c>
      <c r="D53" s="61">
        <v>1778815480.9400012</v>
      </c>
      <c r="E53" s="61">
        <v>2972912086.9100003</v>
      </c>
      <c r="F53" s="61">
        <v>2973554093.2400002</v>
      </c>
      <c r="G53" s="61">
        <v>-642006.33000000007</v>
      </c>
      <c r="H53" s="61">
        <v>0</v>
      </c>
      <c r="I53" s="61">
        <v>-1482548659.559999</v>
      </c>
      <c r="J53" s="61">
        <v>-1482548659.559999</v>
      </c>
      <c r="K53" s="61">
        <v>-4022690141.1299992</v>
      </c>
      <c r="L53" s="61">
        <v>2540141481.5700002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267765058.59999999</v>
      </c>
      <c r="AA53" s="61">
        <v>230944139.47</v>
      </c>
      <c r="AB53" s="61">
        <v>28107072.600000001</v>
      </c>
      <c r="AC53" s="61">
        <v>9103050.290000001</v>
      </c>
      <c r="AD53" s="61">
        <v>-389203.76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20686994.989999998</v>
      </c>
      <c r="AK53" s="61">
        <v>20686994.989999998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-1791579601.5599997</v>
      </c>
      <c r="AT53" s="61">
        <v>-1271625511.79</v>
      </c>
      <c r="AU53" s="61">
        <v>-1271625511.79</v>
      </c>
      <c r="AV53" s="61">
        <v>0</v>
      </c>
      <c r="AW53" s="61">
        <v>-19857809.310000002</v>
      </c>
      <c r="AX53" s="61">
        <v>-19857809.310000002</v>
      </c>
      <c r="AY53" s="61">
        <v>-369873645.83999997</v>
      </c>
      <c r="AZ53" s="61">
        <v>-303987531.63999999</v>
      </c>
      <c r="BA53" s="61">
        <v>-82613644.959999993</v>
      </c>
      <c r="BB53" s="61">
        <v>0</v>
      </c>
      <c r="BC53" s="61">
        <v>16727530.76</v>
      </c>
      <c r="BD53" s="61">
        <v>350015836.52999997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-500096280.45999986</v>
      </c>
      <c r="BT53" s="61">
        <v>-30714324.620000005</v>
      </c>
      <c r="BU53" s="61">
        <v>-125501840.03000005</v>
      </c>
      <c r="BV53" s="61">
        <v>-50580698.989999995</v>
      </c>
      <c r="BW53" s="61">
        <v>0</v>
      </c>
      <c r="BX53" s="61">
        <v>-42700425.07</v>
      </c>
      <c r="BY53" s="61">
        <v>-9208539.4499999993</v>
      </c>
      <c r="BZ53" s="61">
        <v>-241390452.29999983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-12764120.619998455</v>
      </c>
    </row>
    <row r="54" spans="1:90" ht="12.75" customHeight="1">
      <c r="A54" s="44" t="s">
        <v>94</v>
      </c>
      <c r="B54" s="59">
        <v>2001</v>
      </c>
      <c r="C54" s="60" t="s">
        <v>373</v>
      </c>
      <c r="D54" s="61">
        <v>10282952320.300003</v>
      </c>
      <c r="E54" s="61">
        <v>18495286208.979996</v>
      </c>
      <c r="F54" s="61">
        <v>19033357224.609997</v>
      </c>
      <c r="G54" s="61">
        <v>-538071015.62999988</v>
      </c>
      <c r="H54" s="61">
        <v>0</v>
      </c>
      <c r="I54" s="61">
        <v>-9719974445.2799931</v>
      </c>
      <c r="J54" s="61">
        <v>-10088223448.819994</v>
      </c>
      <c r="K54" s="61">
        <v>-22396153615.869995</v>
      </c>
      <c r="L54" s="61">
        <v>12307930167.050001</v>
      </c>
      <c r="M54" s="61">
        <v>368249003.5400002</v>
      </c>
      <c r="N54" s="61">
        <v>567702398.33000016</v>
      </c>
      <c r="O54" s="61">
        <v>-199453394.78999999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1500305306.7900002</v>
      </c>
      <c r="AA54" s="61">
        <v>435102571.21000004</v>
      </c>
      <c r="AB54" s="61">
        <v>0</v>
      </c>
      <c r="AC54" s="61">
        <v>893530699.64999998</v>
      </c>
      <c r="AD54" s="61">
        <v>13140860.830000002</v>
      </c>
      <c r="AE54" s="61">
        <v>0</v>
      </c>
      <c r="AF54" s="61">
        <v>0</v>
      </c>
      <c r="AG54" s="61">
        <v>72740.709999999992</v>
      </c>
      <c r="AH54" s="61">
        <v>158458434.39000002</v>
      </c>
      <c r="AI54" s="61">
        <v>0</v>
      </c>
      <c r="AJ54" s="61">
        <v>7335249.8099999987</v>
      </c>
      <c r="AK54" s="61">
        <v>7335249.8099999987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-10047772419.080004</v>
      </c>
      <c r="AT54" s="61">
        <v>-8154029479.1400042</v>
      </c>
      <c r="AU54" s="61">
        <v>-8365539302.0300045</v>
      </c>
      <c r="AV54" s="61">
        <v>211509822.88999999</v>
      </c>
      <c r="AW54" s="61">
        <v>-397314352.69999933</v>
      </c>
      <c r="AX54" s="61">
        <v>-407722610.94999933</v>
      </c>
      <c r="AY54" s="61">
        <v>-3327140560.7899995</v>
      </c>
      <c r="AZ54" s="61">
        <v>-2550415288.7899995</v>
      </c>
      <c r="BA54" s="61">
        <v>-985426615</v>
      </c>
      <c r="BB54" s="61">
        <v>0</v>
      </c>
      <c r="BC54" s="61">
        <v>208701343</v>
      </c>
      <c r="BD54" s="61">
        <v>2919417949.8400002</v>
      </c>
      <c r="BE54" s="61">
        <v>10408258.249999985</v>
      </c>
      <c r="BF54" s="61">
        <v>53938314.199999988</v>
      </c>
      <c r="BG54" s="61">
        <v>40945942.199999988</v>
      </c>
      <c r="BH54" s="61">
        <v>12992372</v>
      </c>
      <c r="BI54" s="61">
        <v>0</v>
      </c>
      <c r="BJ54" s="61">
        <v>0</v>
      </c>
      <c r="BK54" s="61">
        <v>-43530055.950000003</v>
      </c>
      <c r="BL54" s="61">
        <v>0</v>
      </c>
      <c r="BM54" s="61">
        <v>0</v>
      </c>
      <c r="BN54" s="61">
        <v>0</v>
      </c>
      <c r="BO54" s="61">
        <v>-1521515.0000000002</v>
      </c>
      <c r="BP54" s="61">
        <v>-1521515.0000000002</v>
      </c>
      <c r="BQ54" s="61">
        <v>0</v>
      </c>
      <c r="BR54" s="61">
        <v>0</v>
      </c>
      <c r="BS54" s="61">
        <v>-1565903330.48</v>
      </c>
      <c r="BT54" s="61">
        <v>-754944161.45000017</v>
      </c>
      <c r="BU54" s="61">
        <v>-366128614.63999999</v>
      </c>
      <c r="BV54" s="61">
        <v>-119302965.90000004</v>
      </c>
      <c r="BW54" s="61">
        <v>9.9999904632568359E-3</v>
      </c>
      <c r="BX54" s="61">
        <v>-33982541.920000002</v>
      </c>
      <c r="BY54" s="61">
        <v>-61977929.5</v>
      </c>
      <c r="BZ54" s="61">
        <v>-210773806.50999975</v>
      </c>
      <c r="CA54" s="61">
        <v>-18793310.569999993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70996258.24000001</v>
      </c>
      <c r="CJ54" s="61">
        <v>70996258.24000001</v>
      </c>
      <c r="CK54" s="61">
        <v>0</v>
      </c>
      <c r="CL54" s="61">
        <v>235179901.21999931</v>
      </c>
    </row>
    <row r="55" spans="1:90" ht="12.75" customHeight="1">
      <c r="A55" s="44" t="s">
        <v>96</v>
      </c>
      <c r="B55" s="59">
        <v>2002</v>
      </c>
      <c r="C55" s="60" t="s">
        <v>374</v>
      </c>
      <c r="D55" s="61">
        <v>363.49</v>
      </c>
      <c r="E55" s="61">
        <v>363.49</v>
      </c>
      <c r="F55" s="61">
        <v>363.49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0</v>
      </c>
      <c r="BX55" s="61">
        <v>0</v>
      </c>
      <c r="BY55" s="61">
        <v>0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363.49</v>
      </c>
    </row>
    <row r="56" spans="1:90" ht="12.75" customHeight="1">
      <c r="A56" s="44" t="s">
        <v>98</v>
      </c>
      <c r="B56" s="59">
        <v>2005</v>
      </c>
      <c r="C56" s="60" t="s">
        <v>374</v>
      </c>
      <c r="D56" s="61">
        <v>426558584.76000005</v>
      </c>
      <c r="E56" s="61">
        <v>441314071.74000001</v>
      </c>
      <c r="F56" s="61">
        <v>441485599.61000001</v>
      </c>
      <c r="G56" s="61">
        <v>-171527.87</v>
      </c>
      <c r="H56" s="61">
        <v>0</v>
      </c>
      <c r="I56" s="61">
        <v>-64074578.719999947</v>
      </c>
      <c r="J56" s="61">
        <v>-63838743.429999948</v>
      </c>
      <c r="K56" s="61">
        <v>-885508398.73000002</v>
      </c>
      <c r="L56" s="61">
        <v>821669655.30000007</v>
      </c>
      <c r="M56" s="61">
        <v>-235835.29000000004</v>
      </c>
      <c r="N56" s="61">
        <v>1085689.52</v>
      </c>
      <c r="O56" s="61">
        <v>-1321524.81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49319091.739999995</v>
      </c>
      <c r="AA56" s="61">
        <v>49319091.739999995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-388056640.52999997</v>
      </c>
      <c r="AT56" s="61">
        <v>-213552336.06999999</v>
      </c>
      <c r="AU56" s="61">
        <v>-213552336.06999999</v>
      </c>
      <c r="AV56" s="61">
        <v>0</v>
      </c>
      <c r="AW56" s="61">
        <v>-1424658.5899999999</v>
      </c>
      <c r="AX56" s="61">
        <v>-1424658.5899999999</v>
      </c>
      <c r="AY56" s="61">
        <v>-14991607.76</v>
      </c>
      <c r="AZ56" s="61">
        <v>-14656624.619999999</v>
      </c>
      <c r="BA56" s="61">
        <v>-334983.14</v>
      </c>
      <c r="BB56" s="61">
        <v>0</v>
      </c>
      <c r="BC56" s="61">
        <v>0</v>
      </c>
      <c r="BD56" s="61">
        <v>13566949.17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-52957.689999999995</v>
      </c>
      <c r="BP56" s="61">
        <v>-52957.689999999995</v>
      </c>
      <c r="BQ56" s="61">
        <v>0</v>
      </c>
      <c r="BR56" s="61">
        <v>0</v>
      </c>
      <c r="BS56" s="61">
        <v>-173024194.09999999</v>
      </c>
      <c r="BT56" s="61">
        <v>-83564007.870000005</v>
      </c>
      <c r="BU56" s="61">
        <v>-71953616.729999989</v>
      </c>
      <c r="BV56" s="61">
        <v>-7923193.9100000001</v>
      </c>
      <c r="BW56" s="61">
        <v>0</v>
      </c>
      <c r="BX56" s="61">
        <v>-3775024.1799999997</v>
      </c>
      <c r="BY56" s="61">
        <v>-5499159.1900000004</v>
      </c>
      <c r="BZ56" s="61">
        <v>0</v>
      </c>
      <c r="CA56" s="61">
        <v>-309192.21999999997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-2494.08</v>
      </c>
      <c r="CJ56" s="61">
        <v>-2494.08</v>
      </c>
      <c r="CK56" s="61">
        <v>0</v>
      </c>
      <c r="CL56" s="61">
        <v>38501944.230000079</v>
      </c>
    </row>
    <row r="57" spans="1:90" ht="12.75" customHeight="1">
      <c r="A57" s="44" t="s">
        <v>100</v>
      </c>
      <c r="B57" s="59">
        <v>2006</v>
      </c>
      <c r="C57" s="60" t="s">
        <v>375</v>
      </c>
      <c r="D57" s="61">
        <v>33036771.369999997</v>
      </c>
      <c r="E57" s="61">
        <v>28731830.93</v>
      </c>
      <c r="F57" s="61">
        <v>31922232.969999999</v>
      </c>
      <c r="G57" s="61">
        <v>-3190402.04</v>
      </c>
      <c r="H57" s="61">
        <v>0</v>
      </c>
      <c r="I57" s="61">
        <v>4304940.4399999976</v>
      </c>
      <c r="J57" s="61">
        <v>7657084.1299999952</v>
      </c>
      <c r="K57" s="61">
        <v>-78824900.189999998</v>
      </c>
      <c r="L57" s="61">
        <v>86481984.319999993</v>
      </c>
      <c r="M57" s="61">
        <v>-3352143.6899999976</v>
      </c>
      <c r="N57" s="61">
        <v>18426742.420000002</v>
      </c>
      <c r="O57" s="61">
        <v>-21778886.109999999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-80241359.140000015</v>
      </c>
      <c r="AT57" s="61">
        <v>-21286728.130000003</v>
      </c>
      <c r="AU57" s="61">
        <v>-26128224.460000001</v>
      </c>
      <c r="AV57" s="61">
        <v>4841496.33</v>
      </c>
      <c r="AW57" s="61">
        <v>2250047.9</v>
      </c>
      <c r="AX57" s="61">
        <v>2008539</v>
      </c>
      <c r="AY57" s="61">
        <v>-22007711.809999999</v>
      </c>
      <c r="AZ57" s="61">
        <v>-21199187.809999999</v>
      </c>
      <c r="BA57" s="61">
        <v>-808524</v>
      </c>
      <c r="BB57" s="61">
        <v>0</v>
      </c>
      <c r="BC57" s="61">
        <v>0</v>
      </c>
      <c r="BD57" s="61">
        <v>24016250.809999999</v>
      </c>
      <c r="BE57" s="61">
        <v>241508.90000000002</v>
      </c>
      <c r="BF57" s="61">
        <v>470928.9</v>
      </c>
      <c r="BG57" s="61">
        <v>470928.9</v>
      </c>
      <c r="BH57" s="61">
        <v>0</v>
      </c>
      <c r="BI57" s="61">
        <v>0</v>
      </c>
      <c r="BJ57" s="61">
        <v>0</v>
      </c>
      <c r="BK57" s="61">
        <v>-229420</v>
      </c>
      <c r="BL57" s="61">
        <v>0</v>
      </c>
      <c r="BM57" s="61">
        <v>0</v>
      </c>
      <c r="BN57" s="61">
        <v>0</v>
      </c>
      <c r="BO57" s="61">
        <v>0</v>
      </c>
      <c r="BP57" s="61">
        <v>0</v>
      </c>
      <c r="BQ57" s="61">
        <v>0</v>
      </c>
      <c r="BR57" s="61">
        <v>0</v>
      </c>
      <c r="BS57" s="61">
        <v>-61204678.910000004</v>
      </c>
      <c r="BT57" s="61">
        <v>-7597512.0899999999</v>
      </c>
      <c r="BU57" s="61">
        <v>-36411734.659999996</v>
      </c>
      <c r="BV57" s="61">
        <v>-1685388.42</v>
      </c>
      <c r="BW57" s="61">
        <v>0</v>
      </c>
      <c r="BX57" s="61">
        <v>-615556.81000000006</v>
      </c>
      <c r="BY57" s="61">
        <v>-19696692.079999998</v>
      </c>
      <c r="BZ57" s="61">
        <v>5102205.1499999994</v>
      </c>
      <c r="CA57" s="61">
        <v>-300000</v>
      </c>
      <c r="CB57" s="61">
        <v>0</v>
      </c>
      <c r="CC57" s="61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-47204587.770000018</v>
      </c>
    </row>
    <row r="58" spans="1:90" ht="12.75" customHeight="1">
      <c r="A58" s="44" t="s">
        <v>102</v>
      </c>
      <c r="B58" s="59">
        <v>2007</v>
      </c>
      <c r="C58" s="60" t="s">
        <v>374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0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</row>
    <row r="59" spans="1:90" ht="12.75" customHeight="1">
      <c r="A59" s="44" t="s">
        <v>104</v>
      </c>
      <c r="B59" s="59">
        <v>2008</v>
      </c>
      <c r="C59" s="60" t="s">
        <v>374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</row>
    <row r="60" spans="1:90" ht="12.75" customHeight="1">
      <c r="A60" s="44" t="s">
        <v>106</v>
      </c>
      <c r="B60" s="59">
        <v>3001</v>
      </c>
      <c r="C60" s="60" t="s">
        <v>375</v>
      </c>
      <c r="D60" s="61">
        <v>6960913.2800000161</v>
      </c>
      <c r="E60" s="61">
        <v>35943406.439999998</v>
      </c>
      <c r="F60" s="61">
        <v>179715939.06999999</v>
      </c>
      <c r="G60" s="61">
        <v>-143772532.63</v>
      </c>
      <c r="H60" s="61">
        <v>0</v>
      </c>
      <c r="I60" s="61">
        <v>-28982493.159999982</v>
      </c>
      <c r="J60" s="61">
        <v>-146997560.94999999</v>
      </c>
      <c r="K60" s="61">
        <v>-164564028.72</v>
      </c>
      <c r="L60" s="61">
        <v>17566467.77</v>
      </c>
      <c r="M60" s="61">
        <v>118015067.79000001</v>
      </c>
      <c r="N60" s="61">
        <v>131850738.64</v>
      </c>
      <c r="O60" s="61">
        <v>-13835670.85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-13877918.68</v>
      </c>
      <c r="AT60" s="61">
        <v>0</v>
      </c>
      <c r="AU60" s="61">
        <v>-30318118.989999998</v>
      </c>
      <c r="AV60" s="61">
        <v>30318118.989999998</v>
      </c>
      <c r="AW60" s="61">
        <v>-34611.859999999404</v>
      </c>
      <c r="AX60" s="61">
        <v>-952899.88000000082</v>
      </c>
      <c r="AY60" s="61">
        <v>-9959619.5</v>
      </c>
      <c r="AZ60" s="61">
        <v>-9959619.5</v>
      </c>
      <c r="BA60" s="61">
        <v>0</v>
      </c>
      <c r="BB60" s="61">
        <v>0</v>
      </c>
      <c r="BC60" s="61">
        <v>0</v>
      </c>
      <c r="BD60" s="61">
        <v>9006719.6199999992</v>
      </c>
      <c r="BE60" s="61">
        <v>918288.02000000142</v>
      </c>
      <c r="BF60" s="61">
        <v>9925007.6400000006</v>
      </c>
      <c r="BG60" s="61">
        <v>9925007.6400000006</v>
      </c>
      <c r="BH60" s="61">
        <v>0</v>
      </c>
      <c r="BI60" s="61">
        <v>0</v>
      </c>
      <c r="BJ60" s="61">
        <v>0</v>
      </c>
      <c r="BK60" s="61">
        <v>-9006719.6199999992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-13843306.82</v>
      </c>
      <c r="BT60" s="61">
        <v>-70155.22</v>
      </c>
      <c r="BU60" s="61">
        <v>-990130.17</v>
      </c>
      <c r="BV60" s="61">
        <v>-1704850.5199999998</v>
      </c>
      <c r="BW60" s="61">
        <v>0</v>
      </c>
      <c r="BX60" s="61">
        <v>0</v>
      </c>
      <c r="BY60" s="61">
        <v>-25811.83</v>
      </c>
      <c r="BZ60" s="61">
        <v>-11052359.08</v>
      </c>
      <c r="CA60" s="61">
        <v>0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-6917005.3999999836</v>
      </c>
    </row>
    <row r="61" spans="1:90" ht="12.75" customHeight="1">
      <c r="A61" s="44" t="s">
        <v>108</v>
      </c>
      <c r="B61" s="59">
        <v>3002</v>
      </c>
      <c r="C61" s="60" t="s">
        <v>375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0</v>
      </c>
      <c r="BH61" s="61">
        <v>0</v>
      </c>
      <c r="BI61" s="61">
        <v>0</v>
      </c>
      <c r="BJ61" s="61">
        <v>0</v>
      </c>
      <c r="BK61" s="61">
        <v>0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0</v>
      </c>
    </row>
    <row r="62" spans="1:90" ht="12.75" customHeight="1">
      <c r="A62" s="44" t="s">
        <v>110</v>
      </c>
      <c r="B62" s="59">
        <v>3003</v>
      </c>
      <c r="C62" s="60" t="s">
        <v>375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0</v>
      </c>
      <c r="BY62" s="61">
        <v>0</v>
      </c>
      <c r="BZ62" s="61">
        <v>0</v>
      </c>
      <c r="CA62" s="61">
        <v>0</v>
      </c>
      <c r="CB62" s="61">
        <v>0</v>
      </c>
      <c r="CC62" s="61">
        <v>0</v>
      </c>
      <c r="CD62" s="61">
        <v>0</v>
      </c>
      <c r="CE62" s="61">
        <v>0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0</v>
      </c>
    </row>
    <row r="63" spans="1:90" ht="12.75" customHeight="1">
      <c r="A63" s="44" t="s">
        <v>112</v>
      </c>
      <c r="B63" s="59">
        <v>3004</v>
      </c>
      <c r="C63" s="60" t="s">
        <v>375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0</v>
      </c>
      <c r="BF63" s="61">
        <v>0</v>
      </c>
      <c r="BG63" s="61">
        <v>0</v>
      </c>
      <c r="BH63" s="61">
        <v>0</v>
      </c>
      <c r="BI63" s="61">
        <v>0</v>
      </c>
      <c r="BJ63" s="61">
        <v>0</v>
      </c>
      <c r="BK63" s="61">
        <v>0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0</v>
      </c>
      <c r="BY63" s="61">
        <v>0</v>
      </c>
      <c r="BZ63" s="61">
        <v>0</v>
      </c>
      <c r="CA63" s="61">
        <v>0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</row>
    <row r="64" spans="1:90" ht="12.75" customHeight="1">
      <c r="A64" s="44" t="s">
        <v>114</v>
      </c>
      <c r="B64" s="59">
        <v>3005</v>
      </c>
      <c r="C64" s="60" t="s">
        <v>375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-3544400.28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-3544400.28</v>
      </c>
      <c r="BT64" s="61">
        <v>0</v>
      </c>
      <c r="BU64" s="61">
        <v>-2171187.13</v>
      </c>
      <c r="BV64" s="61">
        <v>-486829.23</v>
      </c>
      <c r="BW64" s="61">
        <v>0</v>
      </c>
      <c r="BX64" s="61">
        <v>-263248.06</v>
      </c>
      <c r="BY64" s="61">
        <v>-623135.86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-3544400.28</v>
      </c>
    </row>
    <row r="65" spans="1:90" ht="12.75" customHeight="1">
      <c r="A65" s="44" t="s">
        <v>115</v>
      </c>
      <c r="B65" s="59">
        <v>3006</v>
      </c>
      <c r="C65" s="60" t="s">
        <v>375</v>
      </c>
      <c r="D65" s="61">
        <v>0</v>
      </c>
      <c r="E65" s="61">
        <v>0</v>
      </c>
      <c r="F65" s="61">
        <v>30669358.57</v>
      </c>
      <c r="G65" s="61">
        <v>-30669358.57</v>
      </c>
      <c r="H65" s="61">
        <v>0</v>
      </c>
      <c r="I65" s="61">
        <v>0</v>
      </c>
      <c r="J65" s="61">
        <v>-26313444.73</v>
      </c>
      <c r="K65" s="61">
        <v>-30870159.780000001</v>
      </c>
      <c r="L65" s="61">
        <v>4556715.05</v>
      </c>
      <c r="M65" s="61">
        <v>26313444.73</v>
      </c>
      <c r="N65" s="61">
        <v>30870159.780000001</v>
      </c>
      <c r="O65" s="61">
        <v>-4556715.05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1088978.72</v>
      </c>
      <c r="AT65" s="61">
        <v>0</v>
      </c>
      <c r="AU65" s="61">
        <v>-2496153.1799999997</v>
      </c>
      <c r="AV65" s="61">
        <v>2496153.1799999997</v>
      </c>
      <c r="AW65" s="61">
        <v>0</v>
      </c>
      <c r="AX65" s="61">
        <v>-1021478.4400000001</v>
      </c>
      <c r="AY65" s="61">
        <v>-1124368.03</v>
      </c>
      <c r="AZ65" s="61">
        <v>-170109.01</v>
      </c>
      <c r="BA65" s="61">
        <v>-954259.02</v>
      </c>
      <c r="BB65" s="61">
        <v>0</v>
      </c>
      <c r="BC65" s="61">
        <v>0</v>
      </c>
      <c r="BD65" s="61">
        <v>102889.59000000001</v>
      </c>
      <c r="BE65" s="61">
        <v>1021478.4400000001</v>
      </c>
      <c r="BF65" s="61">
        <v>1124368.03</v>
      </c>
      <c r="BG65" s="61">
        <v>170109.01</v>
      </c>
      <c r="BH65" s="61">
        <v>954259.02</v>
      </c>
      <c r="BI65" s="61">
        <v>0</v>
      </c>
      <c r="BJ65" s="61">
        <v>0</v>
      </c>
      <c r="BK65" s="61">
        <v>-102889.59000000001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1088978.72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61">
        <v>1088978.72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0</v>
      </c>
      <c r="CJ65" s="61">
        <v>0</v>
      </c>
      <c r="CK65" s="61">
        <v>0</v>
      </c>
      <c r="CL65" s="61">
        <v>1088978.72</v>
      </c>
    </row>
    <row r="66" spans="1:90" ht="12.75" customHeight="1">
      <c r="A66" s="44" t="s">
        <v>116</v>
      </c>
      <c r="B66" s="59">
        <v>3007</v>
      </c>
      <c r="C66" s="60" t="s">
        <v>375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0</v>
      </c>
    </row>
    <row r="67" spans="1:90" ht="12.75" customHeight="1">
      <c r="A67" s="44" t="s">
        <v>117</v>
      </c>
      <c r="B67" s="59">
        <v>3008</v>
      </c>
      <c r="C67" s="60" t="s">
        <v>375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0</v>
      </c>
      <c r="BH67" s="61">
        <v>0</v>
      </c>
      <c r="BI67" s="61">
        <v>0</v>
      </c>
      <c r="BJ67" s="61">
        <v>0</v>
      </c>
      <c r="BK67" s="61">
        <v>0</v>
      </c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0</v>
      </c>
      <c r="BW67" s="61">
        <v>0</v>
      </c>
      <c r="BX67" s="61">
        <v>0</v>
      </c>
      <c r="BY67" s="61">
        <v>0</v>
      </c>
      <c r="BZ67" s="61">
        <v>0</v>
      </c>
      <c r="CA67" s="61">
        <v>0</v>
      </c>
      <c r="CB67" s="61">
        <v>0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0</v>
      </c>
    </row>
    <row r="68" spans="1:90" ht="12.75" customHeight="1">
      <c r="A68" s="44" t="s">
        <v>118</v>
      </c>
      <c r="B68" s="59">
        <v>3009</v>
      </c>
      <c r="C68" s="60" t="s">
        <v>375</v>
      </c>
      <c r="D68" s="61">
        <v>368481320.22154707</v>
      </c>
      <c r="E68" s="61">
        <v>359519326.49999994</v>
      </c>
      <c r="F68" s="61">
        <v>359519326.49999994</v>
      </c>
      <c r="G68" s="61">
        <v>0</v>
      </c>
      <c r="H68" s="61">
        <v>0</v>
      </c>
      <c r="I68" s="61">
        <v>-54696842.802019954</v>
      </c>
      <c r="J68" s="61">
        <v>-54696842.802019954</v>
      </c>
      <c r="K68" s="61">
        <v>-715195245.63</v>
      </c>
      <c r="L68" s="61">
        <v>660498402.82798004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63658836.52356708</v>
      </c>
      <c r="AA68" s="61">
        <v>48080363.734833479</v>
      </c>
      <c r="AB68" s="61">
        <v>1119384.2701143168</v>
      </c>
      <c r="AC68" s="61">
        <v>14459088.518619284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-463345688.18221295</v>
      </c>
      <c r="AT68" s="61">
        <v>-156870619.16999954</v>
      </c>
      <c r="AU68" s="61">
        <v>-156870619.16999954</v>
      </c>
      <c r="AV68" s="61">
        <v>0</v>
      </c>
      <c r="AW68" s="61">
        <v>-9398068.0602168925</v>
      </c>
      <c r="AX68" s="61">
        <v>-9398068.0602168925</v>
      </c>
      <c r="AY68" s="61">
        <v>-31885747.891412437</v>
      </c>
      <c r="AZ68" s="61">
        <v>-55117498.639999919</v>
      </c>
      <c r="BA68" s="61">
        <v>23231750.748587482</v>
      </c>
      <c r="BB68" s="61">
        <v>0</v>
      </c>
      <c r="BC68" s="61">
        <v>0</v>
      </c>
      <c r="BD68" s="61">
        <v>22487679.831195544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0</v>
      </c>
      <c r="BR68" s="61">
        <v>0</v>
      </c>
      <c r="BS68" s="61">
        <v>-297077000.95199651</v>
      </c>
      <c r="BT68" s="61">
        <v>-49486789.437909409</v>
      </c>
      <c r="BU68" s="61">
        <v>-184154439.66705588</v>
      </c>
      <c r="BV68" s="61">
        <v>-25450477.262070499</v>
      </c>
      <c r="BW68" s="61">
        <v>0</v>
      </c>
      <c r="BX68" s="61">
        <v>-19573772.278084032</v>
      </c>
      <c r="BY68" s="61">
        <v>-7241903.7014435381</v>
      </c>
      <c r="BZ68" s="61">
        <v>0</v>
      </c>
      <c r="CA68" s="61">
        <v>-11169618.60543319</v>
      </c>
      <c r="CB68" s="61">
        <v>0</v>
      </c>
      <c r="CC68" s="61">
        <v>0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-94864367.960665882</v>
      </c>
    </row>
    <row r="69" spans="1:90" ht="12.75" customHeight="1">
      <c r="A69" s="44" t="s">
        <v>119</v>
      </c>
      <c r="B69" s="59">
        <v>3011</v>
      </c>
      <c r="C69" s="60" t="s">
        <v>375</v>
      </c>
      <c r="D69" s="61">
        <v>46240.058473834826</v>
      </c>
      <c r="E69" s="61">
        <v>1526.1610000133514</v>
      </c>
      <c r="F69" s="61">
        <v>411005502.99000001</v>
      </c>
      <c r="G69" s="61">
        <v>-411003976.829</v>
      </c>
      <c r="H69" s="61">
        <v>0</v>
      </c>
      <c r="I69" s="61">
        <v>44713.897473821475</v>
      </c>
      <c r="J69" s="61">
        <v>175880.12000000005</v>
      </c>
      <c r="K69" s="61">
        <v>-217066.13</v>
      </c>
      <c r="L69" s="61">
        <v>392946.25000000006</v>
      </c>
      <c r="M69" s="61">
        <v>-131166.22252617858</v>
      </c>
      <c r="N69" s="61">
        <v>162253.25960701442</v>
      </c>
      <c r="O69" s="61">
        <v>-293419.482133193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-10708975.210869998</v>
      </c>
      <c r="AT69" s="61">
        <v>0</v>
      </c>
      <c r="AU69" s="61">
        <v>-95363.729999999981</v>
      </c>
      <c r="AV69" s="61">
        <v>95363.729999999981</v>
      </c>
      <c r="AW69" s="61">
        <v>-1.9999999989522621E-2</v>
      </c>
      <c r="AX69" s="61">
        <v>-82188.189999999944</v>
      </c>
      <c r="AY69" s="61">
        <v>-258110.91999999995</v>
      </c>
      <c r="AZ69" s="61">
        <v>-258110.91999999995</v>
      </c>
      <c r="BA69" s="61">
        <v>0</v>
      </c>
      <c r="BB69" s="61">
        <v>0</v>
      </c>
      <c r="BC69" s="61">
        <v>0</v>
      </c>
      <c r="BD69" s="61">
        <v>175922.73</v>
      </c>
      <c r="BE69" s="61">
        <v>82188.169999999955</v>
      </c>
      <c r="BF69" s="61">
        <v>258110.91999999995</v>
      </c>
      <c r="BG69" s="61">
        <v>258110.91999999995</v>
      </c>
      <c r="BH69" s="61">
        <v>0</v>
      </c>
      <c r="BI69" s="61">
        <v>0</v>
      </c>
      <c r="BJ69" s="61">
        <v>0</v>
      </c>
      <c r="BK69" s="61">
        <v>-175922.75</v>
      </c>
      <c r="BL69" s="61">
        <v>0</v>
      </c>
      <c r="BM69" s="61">
        <v>0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-10708975.190869998</v>
      </c>
      <c r="BT69" s="61">
        <v>-52055.276000057565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0</v>
      </c>
      <c r="CA69" s="61">
        <v>-10656919.91486994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-10662735.152396163</v>
      </c>
    </row>
    <row r="70" spans="1:90" ht="12.75" customHeight="1">
      <c r="A70" s="44" t="s">
        <v>120</v>
      </c>
      <c r="B70" s="59">
        <v>3012</v>
      </c>
      <c r="C70" s="60" t="s">
        <v>375</v>
      </c>
      <c r="D70" s="61">
        <v>0</v>
      </c>
      <c r="E70" s="61">
        <v>0</v>
      </c>
      <c r="F70" s="61">
        <v>43947769.93</v>
      </c>
      <c r="G70" s="61">
        <v>-43947769.93</v>
      </c>
      <c r="H70" s="61">
        <v>0</v>
      </c>
      <c r="I70" s="61">
        <v>0</v>
      </c>
      <c r="J70" s="61">
        <v>-18777922.160000004</v>
      </c>
      <c r="K70" s="61">
        <v>-80893122.890000001</v>
      </c>
      <c r="L70" s="61">
        <v>62115200.729999997</v>
      </c>
      <c r="M70" s="61">
        <v>18777922.160000004</v>
      </c>
      <c r="N70" s="61">
        <v>80893122.890000001</v>
      </c>
      <c r="O70" s="61">
        <v>-62115200.729999997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-29414434.673502602</v>
      </c>
      <c r="AT70" s="61">
        <v>0</v>
      </c>
      <c r="AU70" s="61">
        <v>-27059425.079999998</v>
      </c>
      <c r="AV70" s="61">
        <v>27059425.079999998</v>
      </c>
      <c r="AW70" s="61">
        <v>0</v>
      </c>
      <c r="AX70" s="61">
        <v>-830665.6799999997</v>
      </c>
      <c r="AY70" s="61">
        <v>-6213537.96</v>
      </c>
      <c r="AZ70" s="61">
        <v>-6213537.96</v>
      </c>
      <c r="BA70" s="61">
        <v>0</v>
      </c>
      <c r="BB70" s="61">
        <v>0</v>
      </c>
      <c r="BC70" s="61">
        <v>0</v>
      </c>
      <c r="BD70" s="61">
        <v>5382872.2800000003</v>
      </c>
      <c r="BE70" s="61">
        <v>830665.6799999997</v>
      </c>
      <c r="BF70" s="61">
        <v>6213537.96</v>
      </c>
      <c r="BG70" s="61">
        <v>6213537.96</v>
      </c>
      <c r="BH70" s="61">
        <v>0</v>
      </c>
      <c r="BI70" s="61">
        <v>0</v>
      </c>
      <c r="BJ70" s="61">
        <v>0</v>
      </c>
      <c r="BK70" s="61">
        <v>-5382872.2800000003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-29414434.673502602</v>
      </c>
      <c r="BT70" s="61">
        <v>-1442391.92</v>
      </c>
      <c r="BU70" s="61">
        <v>-21904431.039674204</v>
      </c>
      <c r="BV70" s="61">
        <v>-11659144.393828396</v>
      </c>
      <c r="BW70" s="61">
        <v>0</v>
      </c>
      <c r="BX70" s="61">
        <v>0</v>
      </c>
      <c r="BY70" s="61">
        <v>0</v>
      </c>
      <c r="BZ70" s="61">
        <v>5591532.6800000006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-29414434.673502602</v>
      </c>
    </row>
    <row r="71" spans="1:90" ht="12.75" customHeight="1">
      <c r="A71" s="44" t="s">
        <v>121</v>
      </c>
      <c r="B71" s="59">
        <v>3016</v>
      </c>
      <c r="C71" s="60" t="s">
        <v>375</v>
      </c>
      <c r="D71" s="61">
        <v>697731719.69995391</v>
      </c>
      <c r="E71" s="61">
        <v>1306416950.26</v>
      </c>
      <c r="F71" s="61">
        <v>1306416950.26</v>
      </c>
      <c r="G71" s="61">
        <v>0</v>
      </c>
      <c r="H71" s="61">
        <v>0</v>
      </c>
      <c r="I71" s="61">
        <v>-615430359.43004608</v>
      </c>
      <c r="J71" s="61">
        <v>-615430359.43004608</v>
      </c>
      <c r="K71" s="61">
        <v>-1761341535.3800459</v>
      </c>
      <c r="L71" s="61">
        <v>1145911175.9499998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-21112534.919999998</v>
      </c>
      <c r="T71" s="61">
        <v>-21112534.919999998</v>
      </c>
      <c r="U71" s="61">
        <v>-21112534.93</v>
      </c>
      <c r="V71" s="61">
        <v>0.01</v>
      </c>
      <c r="W71" s="61">
        <v>0</v>
      </c>
      <c r="X71" s="61">
        <v>0</v>
      </c>
      <c r="Y71" s="61">
        <v>0</v>
      </c>
      <c r="Z71" s="61">
        <v>27857663.789999999</v>
      </c>
      <c r="AA71" s="61">
        <v>27857663.789999999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-957761275.86682272</v>
      </c>
      <c r="AT71" s="61">
        <v>-530976685.86000001</v>
      </c>
      <c r="AU71" s="61">
        <v>-530976685.86000001</v>
      </c>
      <c r="AV71" s="61">
        <v>0</v>
      </c>
      <c r="AW71" s="61">
        <v>-200353004.04822814</v>
      </c>
      <c r="AX71" s="61">
        <v>-200353004.04822814</v>
      </c>
      <c r="AY71" s="61">
        <v>-805512537.04822814</v>
      </c>
      <c r="AZ71" s="61">
        <v>-793246272.54001617</v>
      </c>
      <c r="BA71" s="61">
        <v>-12266264.508211927</v>
      </c>
      <c r="BB71" s="61">
        <v>0</v>
      </c>
      <c r="BC71" s="61">
        <v>0</v>
      </c>
      <c r="BD71" s="61">
        <v>605159533</v>
      </c>
      <c r="BE71" s="61">
        <v>0</v>
      </c>
      <c r="BF71" s="61">
        <v>0</v>
      </c>
      <c r="BG71" s="61">
        <v>0</v>
      </c>
      <c r="BH71" s="61">
        <v>0</v>
      </c>
      <c r="BI71" s="61">
        <v>0</v>
      </c>
      <c r="BJ71" s="61">
        <v>0</v>
      </c>
      <c r="BK71" s="61">
        <v>0</v>
      </c>
      <c r="BL71" s="61">
        <v>0</v>
      </c>
      <c r="BM71" s="61">
        <v>0</v>
      </c>
      <c r="BN71" s="61">
        <v>0</v>
      </c>
      <c r="BO71" s="61">
        <v>0</v>
      </c>
      <c r="BP71" s="61">
        <v>0</v>
      </c>
      <c r="BQ71" s="61">
        <v>0</v>
      </c>
      <c r="BR71" s="61">
        <v>0</v>
      </c>
      <c r="BS71" s="61">
        <v>-226431585.95859456</v>
      </c>
      <c r="BT71" s="61">
        <v>-64481678.528594546</v>
      </c>
      <c r="BU71" s="61">
        <v>-78002883.580000013</v>
      </c>
      <c r="BV71" s="61">
        <v>-5712057.9299999997</v>
      </c>
      <c r="BW71" s="61">
        <v>0</v>
      </c>
      <c r="BX71" s="61">
        <v>-26854947.09</v>
      </c>
      <c r="BY71" s="61">
        <v>-49665245.269999996</v>
      </c>
      <c r="BZ71" s="61">
        <v>-508264.97</v>
      </c>
      <c r="CA71" s="61">
        <v>-1206508.5900000001</v>
      </c>
      <c r="CB71" s="61">
        <v>0</v>
      </c>
      <c r="CC71" s="61">
        <v>0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-260029556.16686881</v>
      </c>
    </row>
    <row r="72" spans="1:90" ht="12.75" customHeight="1">
      <c r="A72" s="44" t="s">
        <v>122</v>
      </c>
      <c r="B72" s="59">
        <v>3017</v>
      </c>
      <c r="C72" s="60" t="s">
        <v>375</v>
      </c>
      <c r="D72" s="61">
        <v>6843885.1199999992</v>
      </c>
      <c r="E72" s="61">
        <v>6417374.4100000001</v>
      </c>
      <c r="F72" s="61">
        <v>6417374.4100000001</v>
      </c>
      <c r="G72" s="61">
        <v>0</v>
      </c>
      <c r="H72" s="61">
        <v>0</v>
      </c>
      <c r="I72" s="61">
        <v>426510.70999999903</v>
      </c>
      <c r="J72" s="61">
        <v>426510.70999999903</v>
      </c>
      <c r="K72" s="61">
        <v>-14698961.550000001</v>
      </c>
      <c r="L72" s="61">
        <v>15125472.26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-6725214.0399999991</v>
      </c>
      <c r="AT72" s="61">
        <v>-5024782</v>
      </c>
      <c r="AU72" s="61">
        <v>-5024782</v>
      </c>
      <c r="AV72" s="61">
        <v>0</v>
      </c>
      <c r="AW72" s="61">
        <v>11459.050000000745</v>
      </c>
      <c r="AX72" s="61">
        <v>11459.050000000745</v>
      </c>
      <c r="AY72" s="61">
        <v>-9015929.1799999997</v>
      </c>
      <c r="AZ72" s="61">
        <v>-8999482.6899999995</v>
      </c>
      <c r="BA72" s="61">
        <v>-16446.490000000002</v>
      </c>
      <c r="BB72" s="61">
        <v>0</v>
      </c>
      <c r="BC72" s="61">
        <v>0</v>
      </c>
      <c r="BD72" s="61">
        <v>9027388.2300000004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-1711891.09</v>
      </c>
      <c r="BT72" s="61">
        <v>-729369.87000000023</v>
      </c>
      <c r="BU72" s="61">
        <v>-682927.2</v>
      </c>
      <c r="BV72" s="61">
        <v>-113716.73000000001</v>
      </c>
      <c r="BW72" s="61">
        <v>0</v>
      </c>
      <c r="BX72" s="61">
        <v>-40819.82</v>
      </c>
      <c r="BY72" s="61">
        <v>-146350.88</v>
      </c>
      <c r="BZ72" s="61">
        <v>0</v>
      </c>
      <c r="CA72" s="61">
        <v>1293.4100000004139</v>
      </c>
      <c r="CB72" s="61">
        <v>0</v>
      </c>
      <c r="CC72" s="61">
        <v>0</v>
      </c>
      <c r="CD72" s="61">
        <v>0</v>
      </c>
      <c r="CE72" s="61">
        <v>0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118671.08000000007</v>
      </c>
    </row>
    <row r="73" spans="1:90" ht="12.75" customHeight="1">
      <c r="A73" s="44" t="s">
        <v>123</v>
      </c>
      <c r="B73" s="59">
        <v>3018</v>
      </c>
      <c r="C73" s="60" t="s">
        <v>375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61">
        <v>0</v>
      </c>
      <c r="BE73" s="61">
        <v>0</v>
      </c>
      <c r="BF73" s="61">
        <v>0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0</v>
      </c>
      <c r="BY73" s="61">
        <v>0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0</v>
      </c>
    </row>
    <row r="74" spans="1:90" ht="13.5" customHeight="1">
      <c r="A74" s="44" t="s">
        <v>124</v>
      </c>
      <c r="B74" s="59">
        <v>4002</v>
      </c>
      <c r="C74" s="60" t="s">
        <v>376</v>
      </c>
      <c r="D74" s="61">
        <v>32369.89</v>
      </c>
      <c r="E74" s="61">
        <v>21548.17</v>
      </c>
      <c r="F74" s="61">
        <v>21548.17</v>
      </c>
      <c r="G74" s="61">
        <v>0</v>
      </c>
      <c r="H74" s="61">
        <v>0</v>
      </c>
      <c r="I74" s="61">
        <v>9080.1500000000015</v>
      </c>
      <c r="J74" s="61">
        <v>9080.1500000000015</v>
      </c>
      <c r="K74" s="61">
        <v>-58945.1</v>
      </c>
      <c r="L74" s="61">
        <v>68025.25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1741.5700000000015</v>
      </c>
      <c r="T74" s="61">
        <v>1741.5700000000015</v>
      </c>
      <c r="U74" s="61">
        <v>-11305.669999999998</v>
      </c>
      <c r="V74" s="61">
        <v>13047.24</v>
      </c>
      <c r="W74" s="61">
        <v>0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0</v>
      </c>
      <c r="AH74" s="61">
        <v>0</v>
      </c>
      <c r="AI74" s="61">
        <v>0</v>
      </c>
      <c r="AJ74" s="61">
        <v>0</v>
      </c>
      <c r="AK74" s="61">
        <v>0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-115329.11000000003</v>
      </c>
      <c r="AT74" s="61">
        <v>-60357.15</v>
      </c>
      <c r="AU74" s="61">
        <v>-60357.15</v>
      </c>
      <c r="AV74" s="61">
        <v>0</v>
      </c>
      <c r="AW74" s="61">
        <v>3821.4699999999721</v>
      </c>
      <c r="AX74" s="61">
        <v>3821.4699999999721</v>
      </c>
      <c r="AY74" s="61">
        <v>-137318.83000000002</v>
      </c>
      <c r="AZ74" s="61">
        <v>-69221.48</v>
      </c>
      <c r="BA74" s="61">
        <v>-68097.350000000006</v>
      </c>
      <c r="BB74" s="61">
        <v>0</v>
      </c>
      <c r="BC74" s="61">
        <v>0</v>
      </c>
      <c r="BD74" s="61">
        <v>141140.29999999999</v>
      </c>
      <c r="BE74" s="61">
        <v>0</v>
      </c>
      <c r="BF74" s="61">
        <v>0</v>
      </c>
      <c r="BG74" s="61">
        <v>0</v>
      </c>
      <c r="BH74" s="61">
        <v>0</v>
      </c>
      <c r="BI74" s="61">
        <v>0</v>
      </c>
      <c r="BJ74" s="61">
        <v>0</v>
      </c>
      <c r="BK74" s="61">
        <v>0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-58793.43</v>
      </c>
      <c r="BT74" s="61">
        <v>-4889.1000000000004</v>
      </c>
      <c r="BU74" s="61">
        <v>-39068.46</v>
      </c>
      <c r="BV74" s="61">
        <v>-10227.030000000001</v>
      </c>
      <c r="BW74" s="61">
        <v>0</v>
      </c>
      <c r="BX74" s="61">
        <v>0</v>
      </c>
      <c r="BY74" s="61">
        <v>-2797.29</v>
      </c>
      <c r="BZ74" s="61">
        <v>0</v>
      </c>
      <c r="CA74" s="61">
        <v>-1811.55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-82959.22000000003</v>
      </c>
    </row>
    <row r="75" spans="1:90" ht="13.5" customHeight="1">
      <c r="A75" s="46" t="s">
        <v>125</v>
      </c>
      <c r="B75" s="62">
        <v>4003</v>
      </c>
      <c r="C75" s="60" t="s">
        <v>376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</row>
    <row r="76" spans="1:90" ht="12.75" customHeight="1">
      <c r="A76" s="46" t="s">
        <v>126</v>
      </c>
      <c r="B76" s="62">
        <v>4004</v>
      </c>
      <c r="C76" s="60" t="s">
        <v>376</v>
      </c>
      <c r="D76" s="61">
        <v>510099.84999999986</v>
      </c>
      <c r="E76" s="61">
        <v>1175980.3899999999</v>
      </c>
      <c r="F76" s="61">
        <v>1175980.3899999999</v>
      </c>
      <c r="G76" s="61">
        <v>0</v>
      </c>
      <c r="H76" s="61">
        <v>0</v>
      </c>
      <c r="I76" s="61">
        <v>-886831.51</v>
      </c>
      <c r="J76" s="61">
        <v>-886831.51</v>
      </c>
      <c r="K76" s="61">
        <v>-886831.51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220950.97</v>
      </c>
      <c r="AA76" s="61">
        <v>166818.90000000002</v>
      </c>
      <c r="AB76" s="61">
        <v>19743.169999999998</v>
      </c>
      <c r="AC76" s="61">
        <v>31509.54</v>
      </c>
      <c r="AD76" s="61">
        <v>2879.36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-61587.460000000006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-61587.460000000006</v>
      </c>
      <c r="BT76" s="61">
        <v>-26229.37000000001</v>
      </c>
      <c r="BU76" s="61">
        <v>-20797.89</v>
      </c>
      <c r="BV76" s="61">
        <v>-4770.5</v>
      </c>
      <c r="BW76" s="61">
        <v>0</v>
      </c>
      <c r="BX76" s="61">
        <v>0</v>
      </c>
      <c r="BY76" s="61">
        <v>-9789.7000000000007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448512.38999999984</v>
      </c>
    </row>
    <row r="77" spans="1:90" ht="12.75" customHeight="1">
      <c r="A77" s="46" t="s">
        <v>127</v>
      </c>
      <c r="B77" s="62">
        <v>4005</v>
      </c>
      <c r="C77" s="60" t="s">
        <v>376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0</v>
      </c>
      <c r="AT77" s="61">
        <v>0</v>
      </c>
      <c r="AU77" s="61">
        <v>0</v>
      </c>
      <c r="AV77" s="61">
        <v>0</v>
      </c>
      <c r="AW77" s="61">
        <v>0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61">
        <v>0</v>
      </c>
      <c r="BE77" s="61">
        <v>0</v>
      </c>
      <c r="BF77" s="61">
        <v>0</v>
      </c>
      <c r="BG77" s="61">
        <v>0</v>
      </c>
      <c r="BH77" s="61">
        <v>0</v>
      </c>
      <c r="BI77" s="61">
        <v>0</v>
      </c>
      <c r="BJ77" s="61">
        <v>0</v>
      </c>
      <c r="BK77" s="61">
        <v>0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0</v>
      </c>
      <c r="BT77" s="61">
        <v>0</v>
      </c>
      <c r="BU77" s="61">
        <v>0</v>
      </c>
      <c r="BV77" s="61">
        <v>0</v>
      </c>
      <c r="BW77" s="61">
        <v>0</v>
      </c>
      <c r="BX77" s="61">
        <v>0</v>
      </c>
      <c r="BY77" s="61">
        <v>0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0</v>
      </c>
    </row>
    <row r="78" spans="1:90" ht="12.75" customHeight="1">
      <c r="A78" s="47" t="s">
        <v>128</v>
      </c>
      <c r="B78" s="63">
        <v>9000</v>
      </c>
      <c r="C78" s="60" t="s">
        <v>377</v>
      </c>
      <c r="D78" s="64">
        <v>62093819310.237114</v>
      </c>
      <c r="E78" s="64">
        <v>77156528941.390015</v>
      </c>
      <c r="F78" s="64">
        <v>85373536304.940002</v>
      </c>
      <c r="G78" s="64">
        <v>-8217007363.5499992</v>
      </c>
      <c r="H78" s="64">
        <v>0</v>
      </c>
      <c r="I78" s="64">
        <v>-27295072602.129997</v>
      </c>
      <c r="J78" s="64">
        <v>-31615712062.949997</v>
      </c>
      <c r="K78" s="64">
        <v>-131289533925.80003</v>
      </c>
      <c r="L78" s="64">
        <v>99673821862.850037</v>
      </c>
      <c r="M78" s="64">
        <v>4320639460.8199997</v>
      </c>
      <c r="N78" s="64">
        <v>10204219751.589998</v>
      </c>
      <c r="O78" s="64">
        <v>-5883580290.7700005</v>
      </c>
      <c r="P78" s="64">
        <v>0</v>
      </c>
      <c r="Q78" s="64">
        <v>0</v>
      </c>
      <c r="R78" s="64">
        <v>0</v>
      </c>
      <c r="S78" s="64">
        <v>-3598089.49</v>
      </c>
      <c r="T78" s="64">
        <v>-3295085.72</v>
      </c>
      <c r="U78" s="64">
        <v>-6225081.2999999998</v>
      </c>
      <c r="V78" s="64">
        <v>2929995.5799999996</v>
      </c>
      <c r="W78" s="64">
        <v>-303003.77</v>
      </c>
      <c r="X78" s="64">
        <v>798.46</v>
      </c>
      <c r="Y78" s="64">
        <v>-303802.23000000004</v>
      </c>
      <c r="Z78" s="64">
        <v>12152239954.597153</v>
      </c>
      <c r="AA78" s="64">
        <v>8625488112.7509041</v>
      </c>
      <c r="AB78" s="64">
        <v>286742145.32837164</v>
      </c>
      <c r="AC78" s="64">
        <v>2005943351.7947421</v>
      </c>
      <c r="AD78" s="64">
        <v>573072671.37735748</v>
      </c>
      <c r="AE78" s="64">
        <v>216287768.47907874</v>
      </c>
      <c r="AF78" s="64">
        <v>244720680.02441162</v>
      </c>
      <c r="AG78" s="64">
        <v>2157417.9346127226</v>
      </c>
      <c r="AH78" s="64">
        <v>195970030.84000003</v>
      </c>
      <c r="AI78" s="64">
        <v>1857776.0676707632</v>
      </c>
      <c r="AJ78" s="64">
        <v>77562916.150000006</v>
      </c>
      <c r="AK78" s="64">
        <v>77562916.150000006</v>
      </c>
      <c r="AL78" s="64">
        <v>0</v>
      </c>
      <c r="AM78" s="64">
        <v>6158189.7200000007</v>
      </c>
      <c r="AN78" s="64">
        <v>14401742.420000004</v>
      </c>
      <c r="AO78" s="64">
        <v>-745425.25</v>
      </c>
      <c r="AP78" s="64">
        <v>0</v>
      </c>
      <c r="AQ78" s="64">
        <v>0</v>
      </c>
      <c r="AR78" s="64">
        <v>-7498127.4499999993</v>
      </c>
      <c r="AS78" s="64">
        <v>-53008140453.68322</v>
      </c>
      <c r="AT78" s="64">
        <v>-39327769557.909996</v>
      </c>
      <c r="AU78" s="64">
        <v>-42798917467.709999</v>
      </c>
      <c r="AV78" s="64">
        <v>3471147909.7999997</v>
      </c>
      <c r="AW78" s="64">
        <v>-1855268892.7408142</v>
      </c>
      <c r="AX78" s="64">
        <v>-2006572756.1459363</v>
      </c>
      <c r="AY78" s="64">
        <v>-19668415808.375942</v>
      </c>
      <c r="AZ78" s="64">
        <v>-18475177817.977985</v>
      </c>
      <c r="BA78" s="64">
        <v>-1725102084.0264144</v>
      </c>
      <c r="BB78" s="64">
        <v>0</v>
      </c>
      <c r="BC78" s="64">
        <v>531864093.6284616</v>
      </c>
      <c r="BD78" s="64">
        <v>17661843052.229996</v>
      </c>
      <c r="BE78" s="64">
        <v>151303863.4051221</v>
      </c>
      <c r="BF78" s="64">
        <v>1244060670.6551223</v>
      </c>
      <c r="BG78" s="64">
        <v>1204541615.5921252</v>
      </c>
      <c r="BH78" s="64">
        <v>70332115.996231318</v>
      </c>
      <c r="BI78" s="64">
        <v>0</v>
      </c>
      <c r="BJ78" s="64">
        <v>-30813060.93323388</v>
      </c>
      <c r="BK78" s="64">
        <v>-1092756807.25</v>
      </c>
      <c r="BL78" s="64">
        <v>-69332516.779999733</v>
      </c>
      <c r="BM78" s="64">
        <v>-69332516.779999733</v>
      </c>
      <c r="BN78" s="64">
        <v>0</v>
      </c>
      <c r="BO78" s="64">
        <v>-468106.53000000026</v>
      </c>
      <c r="BP78" s="64">
        <v>-468106.53000000026</v>
      </c>
      <c r="BQ78" s="64">
        <v>0</v>
      </c>
      <c r="BR78" s="64">
        <v>0</v>
      </c>
      <c r="BS78" s="64">
        <v>-11478424911.344521</v>
      </c>
      <c r="BT78" s="64">
        <v>-6368794866.7835369</v>
      </c>
      <c r="BU78" s="64">
        <v>-3314058415.9748025</v>
      </c>
      <c r="BV78" s="64">
        <v>-1005659616.3266125</v>
      </c>
      <c r="BW78" s="64">
        <v>-139505.42000000953</v>
      </c>
      <c r="BX78" s="64">
        <v>-324777473.08645993</v>
      </c>
      <c r="BY78" s="64">
        <v>-365565664.30131102</v>
      </c>
      <c r="BZ78" s="64">
        <v>112241576.84000039</v>
      </c>
      <c r="CA78" s="64">
        <v>-211670946.29180124</v>
      </c>
      <c r="CB78" s="64">
        <v>208125.98999999836</v>
      </c>
      <c r="CC78" s="64">
        <v>208125.98999999836</v>
      </c>
      <c r="CD78" s="64">
        <v>-26380904.670000002</v>
      </c>
      <c r="CE78" s="64">
        <v>26589030.66</v>
      </c>
      <c r="CF78" s="64">
        <v>0</v>
      </c>
      <c r="CG78" s="64">
        <v>0</v>
      </c>
      <c r="CH78" s="64">
        <v>0</v>
      </c>
      <c r="CI78" s="64">
        <v>-277084594.36787194</v>
      </c>
      <c r="CJ78" s="64">
        <v>-277684008.21787196</v>
      </c>
      <c r="CK78" s="64">
        <v>599413.85</v>
      </c>
      <c r="CL78" s="64">
        <v>9085678856.5539303</v>
      </c>
    </row>
    <row r="79" spans="1:90" ht="12.75" customHeight="1">
      <c r="A79" s="47" t="s">
        <v>129</v>
      </c>
      <c r="B79" s="63">
        <v>9001</v>
      </c>
      <c r="C79" s="60" t="s">
        <v>378</v>
      </c>
      <c r="D79" s="64">
        <v>1539659797.9999747</v>
      </c>
      <c r="E79" s="64">
        <v>2178344849.9309998</v>
      </c>
      <c r="F79" s="64">
        <v>2811100417.7999997</v>
      </c>
      <c r="G79" s="64">
        <v>-632755567.86899996</v>
      </c>
      <c r="H79" s="64">
        <v>0</v>
      </c>
      <c r="I79" s="64">
        <v>-758408109.064592</v>
      </c>
      <c r="J79" s="64">
        <v>-917795398.54206598</v>
      </c>
      <c r="K79" s="64">
        <v>-3732113419.0000463</v>
      </c>
      <c r="L79" s="64">
        <v>2814318020.4579797</v>
      </c>
      <c r="M79" s="64">
        <v>159387289.47747383</v>
      </c>
      <c r="N79" s="64">
        <v>263288706.50960705</v>
      </c>
      <c r="O79" s="64">
        <v>-103901417.03213319</v>
      </c>
      <c r="P79" s="64">
        <v>0</v>
      </c>
      <c r="Q79" s="64">
        <v>0</v>
      </c>
      <c r="R79" s="64">
        <v>0</v>
      </c>
      <c r="S79" s="64">
        <v>-21112534.919999998</v>
      </c>
      <c r="T79" s="64">
        <v>-21112534.919999998</v>
      </c>
      <c r="U79" s="64">
        <v>-21112534.93</v>
      </c>
      <c r="V79" s="64">
        <v>0.01</v>
      </c>
      <c r="W79" s="64">
        <v>0</v>
      </c>
      <c r="X79" s="64">
        <v>0</v>
      </c>
      <c r="Y79" s="64">
        <v>0</v>
      </c>
      <c r="Z79" s="64">
        <v>140835592.05356705</v>
      </c>
      <c r="AA79" s="64">
        <v>125257119.26483347</v>
      </c>
      <c r="AB79" s="64">
        <v>1119384.2701143168</v>
      </c>
      <c r="AC79" s="64">
        <v>14459088.518619284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-1952586927.8834083</v>
      </c>
      <c r="AT79" s="64">
        <v>-927711151.22999954</v>
      </c>
      <c r="AU79" s="64">
        <v>-992521708.53999949</v>
      </c>
      <c r="AV79" s="64">
        <v>64810557.309999995</v>
      </c>
      <c r="AW79" s="64">
        <v>-208948835.62844503</v>
      </c>
      <c r="AX79" s="64">
        <v>-212042964.83844504</v>
      </c>
      <c r="AY79" s="64">
        <v>-900969170.09964049</v>
      </c>
      <c r="AZ79" s="64">
        <v>-909820443.69001615</v>
      </c>
      <c r="BA79" s="64">
        <v>8851273.5903755538</v>
      </c>
      <c r="BB79" s="64">
        <v>0</v>
      </c>
      <c r="BC79" s="64">
        <v>0</v>
      </c>
      <c r="BD79" s="64">
        <v>688926205.26119554</v>
      </c>
      <c r="BE79" s="64">
        <v>3094129.2100000009</v>
      </c>
      <c r="BF79" s="64">
        <v>17991953.449999999</v>
      </c>
      <c r="BG79" s="64">
        <v>17037694.43</v>
      </c>
      <c r="BH79" s="64">
        <v>954259.02</v>
      </c>
      <c r="BI79" s="64">
        <v>0</v>
      </c>
      <c r="BJ79" s="64">
        <v>0</v>
      </c>
      <c r="BK79" s="64">
        <v>-14897824.239999998</v>
      </c>
      <c r="BL79" s="64">
        <v>0</v>
      </c>
      <c r="BM79" s="64">
        <v>0</v>
      </c>
      <c r="BN79" s="64">
        <v>0</v>
      </c>
      <c r="BO79" s="64">
        <v>-52957.689999999995</v>
      </c>
      <c r="BP79" s="64">
        <v>-52957.689999999995</v>
      </c>
      <c r="BQ79" s="64">
        <v>0</v>
      </c>
      <c r="BR79" s="64">
        <v>0</v>
      </c>
      <c r="BS79" s="64">
        <v>-815871489.25496376</v>
      </c>
      <c r="BT79" s="64">
        <v>-207423960.21250403</v>
      </c>
      <c r="BU79" s="64">
        <v>-396271350.17673004</v>
      </c>
      <c r="BV79" s="64">
        <v>-54735658.395898893</v>
      </c>
      <c r="BW79" s="64">
        <v>0</v>
      </c>
      <c r="BX79" s="64">
        <v>-51123368.238084033</v>
      </c>
      <c r="BY79" s="64">
        <v>-82898298.811443523</v>
      </c>
      <c r="BZ79" s="64">
        <v>222092.49999999977</v>
      </c>
      <c r="CA79" s="64">
        <v>-23640945.920303129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-2494.08</v>
      </c>
      <c r="CJ79" s="64">
        <v>-2494.08</v>
      </c>
      <c r="CK79" s="64">
        <v>0</v>
      </c>
      <c r="CL79" s="64">
        <v>-412927129.8834334</v>
      </c>
    </row>
    <row r="80" spans="1:90" ht="12.75" customHeight="1">
      <c r="A80" s="47" t="s">
        <v>131</v>
      </c>
      <c r="B80" s="63">
        <v>9002</v>
      </c>
      <c r="C80" s="60" t="s">
        <v>379</v>
      </c>
      <c r="D80" s="64">
        <v>542469.73999999987</v>
      </c>
      <c r="E80" s="64">
        <v>1197528.5599999998</v>
      </c>
      <c r="F80" s="64">
        <v>1197528.5599999998</v>
      </c>
      <c r="G80" s="64">
        <v>0</v>
      </c>
      <c r="H80" s="64">
        <v>0</v>
      </c>
      <c r="I80" s="64">
        <v>-877751.36</v>
      </c>
      <c r="J80" s="64">
        <v>-877751.36</v>
      </c>
      <c r="K80" s="64">
        <v>-945776.61</v>
      </c>
      <c r="L80" s="64">
        <v>68025.25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1741.5700000000015</v>
      </c>
      <c r="T80" s="64">
        <v>1741.5700000000015</v>
      </c>
      <c r="U80" s="64">
        <v>-11305.669999999998</v>
      </c>
      <c r="V80" s="64">
        <v>13047.24</v>
      </c>
      <c r="W80" s="64">
        <v>0</v>
      </c>
      <c r="X80" s="64">
        <v>0</v>
      </c>
      <c r="Y80" s="64">
        <v>0</v>
      </c>
      <c r="Z80" s="64">
        <v>220950.97</v>
      </c>
      <c r="AA80" s="64">
        <v>166818.90000000002</v>
      </c>
      <c r="AB80" s="64">
        <v>19743.169999999998</v>
      </c>
      <c r="AC80" s="64">
        <v>31509.54</v>
      </c>
      <c r="AD80" s="64">
        <v>2879.36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-176916.57000000004</v>
      </c>
      <c r="AT80" s="64">
        <v>-60357.15</v>
      </c>
      <c r="AU80" s="64">
        <v>-60357.15</v>
      </c>
      <c r="AV80" s="64">
        <v>0</v>
      </c>
      <c r="AW80" s="64">
        <v>3821.4699999999721</v>
      </c>
      <c r="AX80" s="64">
        <v>3821.4699999999721</v>
      </c>
      <c r="AY80" s="64">
        <v>-137318.83000000002</v>
      </c>
      <c r="AZ80" s="64">
        <v>-69221.48</v>
      </c>
      <c r="BA80" s="64">
        <v>-68097.350000000006</v>
      </c>
      <c r="BB80" s="64">
        <v>0</v>
      </c>
      <c r="BC80" s="64">
        <v>0</v>
      </c>
      <c r="BD80" s="64">
        <v>141140.29999999999</v>
      </c>
      <c r="BE80" s="64">
        <v>0</v>
      </c>
      <c r="BF80" s="64">
        <v>0</v>
      </c>
      <c r="BG80" s="64">
        <v>0</v>
      </c>
      <c r="BH80" s="64">
        <v>0</v>
      </c>
      <c r="BI80" s="64">
        <v>0</v>
      </c>
      <c r="BJ80" s="64">
        <v>0</v>
      </c>
      <c r="BK80" s="64">
        <v>0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-120380.89000000001</v>
      </c>
      <c r="BT80" s="64">
        <v>-31118.470000000008</v>
      </c>
      <c r="BU80" s="64">
        <v>-59866.35</v>
      </c>
      <c r="BV80" s="64">
        <v>-14997.53</v>
      </c>
      <c r="BW80" s="64">
        <v>0</v>
      </c>
      <c r="BX80" s="64">
        <v>0</v>
      </c>
      <c r="BY80" s="64">
        <v>-12586.990000000002</v>
      </c>
      <c r="BZ80" s="64">
        <v>0</v>
      </c>
      <c r="CA80" s="64">
        <v>-1811.55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365553.16999999981</v>
      </c>
    </row>
    <row r="81" spans="1:90">
      <c r="A81" s="47" t="s">
        <v>133</v>
      </c>
      <c r="B81" s="63">
        <v>9003</v>
      </c>
      <c r="C81" s="60" t="s">
        <v>380</v>
      </c>
      <c r="D81" s="64">
        <v>63633479108.237091</v>
      </c>
      <c r="E81" s="64">
        <v>79334873791.321014</v>
      </c>
      <c r="F81" s="64">
        <v>88184636722.740005</v>
      </c>
      <c r="G81" s="64">
        <v>-8849762931.4189987</v>
      </c>
      <c r="H81" s="64">
        <v>0</v>
      </c>
      <c r="I81" s="64">
        <v>-28053480711.194588</v>
      </c>
      <c r="J81" s="64">
        <v>-32533507461.492062</v>
      </c>
      <c r="K81" s="64">
        <v>-135021647344.80008</v>
      </c>
      <c r="L81" s="64">
        <v>102488139883.30801</v>
      </c>
      <c r="M81" s="64">
        <v>4480026750.2974739</v>
      </c>
      <c r="N81" s="64">
        <v>10467508458.099606</v>
      </c>
      <c r="O81" s="64">
        <v>-5987481707.8021336</v>
      </c>
      <c r="P81" s="64">
        <v>0</v>
      </c>
      <c r="Q81" s="64">
        <v>0</v>
      </c>
      <c r="R81" s="64">
        <v>0</v>
      </c>
      <c r="S81" s="64">
        <v>-24710624.409999996</v>
      </c>
      <c r="T81" s="64">
        <v>-24407620.639999997</v>
      </c>
      <c r="U81" s="64">
        <v>-27337616.23</v>
      </c>
      <c r="V81" s="64">
        <v>2929995.5899999994</v>
      </c>
      <c r="W81" s="64">
        <v>-303003.77</v>
      </c>
      <c r="X81" s="64">
        <v>798.46</v>
      </c>
      <c r="Y81" s="64">
        <v>-303802.23000000004</v>
      </c>
      <c r="Z81" s="64">
        <v>12293075546.650721</v>
      </c>
      <c r="AA81" s="64">
        <v>8750745232.0157375</v>
      </c>
      <c r="AB81" s="64">
        <v>287861529.59848595</v>
      </c>
      <c r="AC81" s="64">
        <v>2020402440.3133614</v>
      </c>
      <c r="AD81" s="64">
        <v>573072671.37735748</v>
      </c>
      <c r="AE81" s="64">
        <v>216287768.47907874</v>
      </c>
      <c r="AF81" s="64">
        <v>244720680.02441162</v>
      </c>
      <c r="AG81" s="64">
        <v>2157417.9346127226</v>
      </c>
      <c r="AH81" s="64">
        <v>195970030.84000003</v>
      </c>
      <c r="AI81" s="64">
        <v>1857776.0676707632</v>
      </c>
      <c r="AJ81" s="64">
        <v>77562916.150000006</v>
      </c>
      <c r="AK81" s="64">
        <v>77562916.150000006</v>
      </c>
      <c r="AL81" s="64">
        <v>0</v>
      </c>
      <c r="AM81" s="64">
        <v>6158189.7200000007</v>
      </c>
      <c r="AN81" s="64">
        <v>14401742.420000004</v>
      </c>
      <c r="AO81" s="64">
        <v>-745425.25</v>
      </c>
      <c r="AP81" s="64">
        <v>0</v>
      </c>
      <c r="AQ81" s="64">
        <v>0</v>
      </c>
      <c r="AR81" s="64">
        <v>-7498127.4499999993</v>
      </c>
      <c r="AS81" s="64">
        <v>-54960727381.566628</v>
      </c>
      <c r="AT81" s="64">
        <v>-40255480709.139999</v>
      </c>
      <c r="AU81" s="64">
        <v>-43791439176.25</v>
      </c>
      <c r="AV81" s="64">
        <v>3535958467.1099997</v>
      </c>
      <c r="AW81" s="64">
        <v>-2064217728.3692594</v>
      </c>
      <c r="AX81" s="64">
        <v>-2218615720.9843812</v>
      </c>
      <c r="AY81" s="64">
        <v>-20569384978.475582</v>
      </c>
      <c r="AZ81" s="64">
        <v>-19384998261.668003</v>
      </c>
      <c r="BA81" s="64">
        <v>-1716250810.4360387</v>
      </c>
      <c r="BB81" s="64">
        <v>0</v>
      </c>
      <c r="BC81" s="64">
        <v>531864093.6284616</v>
      </c>
      <c r="BD81" s="64">
        <v>18350769257.491192</v>
      </c>
      <c r="BE81" s="64">
        <v>154397992.61512211</v>
      </c>
      <c r="BF81" s="64">
        <v>1262052624.1051223</v>
      </c>
      <c r="BG81" s="64">
        <v>1221579310.0221252</v>
      </c>
      <c r="BH81" s="64">
        <v>71286375.016231313</v>
      </c>
      <c r="BI81" s="64">
        <v>0</v>
      </c>
      <c r="BJ81" s="64">
        <v>-30813060.93323388</v>
      </c>
      <c r="BK81" s="64">
        <v>-1107654631.49</v>
      </c>
      <c r="BL81" s="64">
        <v>-69332516.779999733</v>
      </c>
      <c r="BM81" s="64">
        <v>-69332516.779999733</v>
      </c>
      <c r="BN81" s="64">
        <v>0</v>
      </c>
      <c r="BO81" s="64">
        <v>-521064.22000000026</v>
      </c>
      <c r="BP81" s="64">
        <v>-521064.22000000026</v>
      </c>
      <c r="BQ81" s="64">
        <v>0</v>
      </c>
      <c r="BR81" s="64">
        <v>0</v>
      </c>
      <c r="BS81" s="64">
        <v>-12294296400.599483</v>
      </c>
      <c r="BT81" s="64">
        <v>-6576218826.9960413</v>
      </c>
      <c r="BU81" s="64">
        <v>-3710329766.1515326</v>
      </c>
      <c r="BV81" s="64">
        <v>-1060395274.7225114</v>
      </c>
      <c r="BW81" s="64">
        <v>-139505.42000000953</v>
      </c>
      <c r="BX81" s="64">
        <v>-375900841.32454395</v>
      </c>
      <c r="BY81" s="64">
        <v>-448463963.11275452</v>
      </c>
      <c r="BZ81" s="64">
        <v>112463669.34000039</v>
      </c>
      <c r="CA81" s="64">
        <v>-235311892.21210438</v>
      </c>
      <c r="CB81" s="64">
        <v>208125.98999999836</v>
      </c>
      <c r="CC81" s="64">
        <v>208125.98999999836</v>
      </c>
      <c r="CD81" s="64">
        <v>-26380904.670000002</v>
      </c>
      <c r="CE81" s="64">
        <v>26589030.66</v>
      </c>
      <c r="CF81" s="64">
        <v>0</v>
      </c>
      <c r="CG81" s="64">
        <v>0</v>
      </c>
      <c r="CH81" s="64">
        <v>0</v>
      </c>
      <c r="CI81" s="64">
        <v>-277087088.44787192</v>
      </c>
      <c r="CJ81" s="64">
        <v>-277686502.29787195</v>
      </c>
      <c r="CK81" s="64">
        <v>599413.85</v>
      </c>
      <c r="CL81" s="64">
        <v>8672751726.670496</v>
      </c>
    </row>
    <row r="82" spans="1:90" ht="12.75" customHeight="1">
      <c r="A82" s="48" t="s">
        <v>135</v>
      </c>
      <c r="B82" s="65"/>
      <c r="C82" s="60" t="s">
        <v>381</v>
      </c>
      <c r="D82" s="64">
        <v>63634021577.977089</v>
      </c>
      <c r="E82" s="64">
        <v>79336071319.881012</v>
      </c>
      <c r="F82" s="64">
        <v>88185834251.300003</v>
      </c>
      <c r="G82" s="64">
        <v>-8849762931.4189987</v>
      </c>
      <c r="H82" s="64">
        <v>0</v>
      </c>
      <c r="I82" s="64">
        <v>-28054358462.554588</v>
      </c>
      <c r="J82" s="64">
        <v>-32534385212.852062</v>
      </c>
      <c r="K82" s="64">
        <v>-135022593121.41008</v>
      </c>
      <c r="L82" s="64">
        <v>102488207908.55801</v>
      </c>
      <c r="M82" s="64">
        <v>4480026750.2974739</v>
      </c>
      <c r="N82" s="64">
        <v>10467508458.099606</v>
      </c>
      <c r="O82" s="64">
        <v>-5987481707.8021336</v>
      </c>
      <c r="P82" s="64">
        <v>0</v>
      </c>
      <c r="Q82" s="64">
        <v>0</v>
      </c>
      <c r="R82" s="64">
        <v>0</v>
      </c>
      <c r="S82" s="64">
        <v>-24708882.839999996</v>
      </c>
      <c r="T82" s="64">
        <v>-24405879.069999997</v>
      </c>
      <c r="U82" s="64">
        <v>-27348921.900000002</v>
      </c>
      <c r="V82" s="64">
        <v>2943042.8299999996</v>
      </c>
      <c r="W82" s="64">
        <v>-303003.77</v>
      </c>
      <c r="X82" s="64">
        <v>798.46</v>
      </c>
      <c r="Y82" s="64">
        <v>-303802.23000000004</v>
      </c>
      <c r="Z82" s="64">
        <v>12293296497.62072</v>
      </c>
      <c r="AA82" s="64">
        <v>8750912050.9157372</v>
      </c>
      <c r="AB82" s="64">
        <v>287881272.76848596</v>
      </c>
      <c r="AC82" s="64">
        <v>2020433949.8533614</v>
      </c>
      <c r="AD82" s="64">
        <v>573075550.7373575</v>
      </c>
      <c r="AE82" s="64">
        <v>216287768.47907874</v>
      </c>
      <c r="AF82" s="64">
        <v>244720680.02441162</v>
      </c>
      <c r="AG82" s="64">
        <v>2157417.9346127226</v>
      </c>
      <c r="AH82" s="64">
        <v>195970030.84000003</v>
      </c>
      <c r="AI82" s="64">
        <v>1857776.0676707632</v>
      </c>
      <c r="AJ82" s="64">
        <v>77562916.150000006</v>
      </c>
      <c r="AK82" s="64">
        <v>77562916.150000006</v>
      </c>
      <c r="AL82" s="64">
        <v>0</v>
      </c>
      <c r="AM82" s="64">
        <v>6158189.7200000007</v>
      </c>
      <c r="AN82" s="64">
        <v>14401742.420000004</v>
      </c>
      <c r="AO82" s="64">
        <v>-745425.25</v>
      </c>
      <c r="AP82" s="64">
        <v>0</v>
      </c>
      <c r="AQ82" s="64">
        <v>0</v>
      </c>
      <c r="AR82" s="64">
        <v>-7498127.4499999993</v>
      </c>
      <c r="AS82" s="64">
        <v>-54960904298.136627</v>
      </c>
      <c r="AT82" s="64">
        <v>-40255541066.290001</v>
      </c>
      <c r="AU82" s="64">
        <v>-43791499533.400002</v>
      </c>
      <c r="AV82" s="64">
        <v>3535958467.1099997</v>
      </c>
      <c r="AW82" s="64">
        <v>-2064213906.8992593</v>
      </c>
      <c r="AX82" s="64">
        <v>-2218611899.5143814</v>
      </c>
      <c r="AY82" s="64">
        <v>-20569522297.305584</v>
      </c>
      <c r="AZ82" s="64">
        <v>-19385067483.148003</v>
      </c>
      <c r="BA82" s="64">
        <v>-1716318907.7860386</v>
      </c>
      <c r="BB82" s="64">
        <v>0</v>
      </c>
      <c r="BC82" s="64">
        <v>531864093.6284616</v>
      </c>
      <c r="BD82" s="64">
        <v>18350910397.791191</v>
      </c>
      <c r="BE82" s="64">
        <v>154397992.61512211</v>
      </c>
      <c r="BF82" s="64">
        <v>1262052624.1051223</v>
      </c>
      <c r="BG82" s="64">
        <v>1221579310.0221252</v>
      </c>
      <c r="BH82" s="64">
        <v>71286375.016231313</v>
      </c>
      <c r="BI82" s="64">
        <v>0</v>
      </c>
      <c r="BJ82" s="64">
        <v>-30813060.93323388</v>
      </c>
      <c r="BK82" s="64">
        <v>-1107654631.49</v>
      </c>
      <c r="BL82" s="64">
        <v>-69332516.779999733</v>
      </c>
      <c r="BM82" s="64">
        <v>-69332516.779999733</v>
      </c>
      <c r="BN82" s="64">
        <v>0</v>
      </c>
      <c r="BO82" s="64">
        <v>-521064.22000000026</v>
      </c>
      <c r="BP82" s="64">
        <v>-521064.22000000026</v>
      </c>
      <c r="BQ82" s="64">
        <v>0</v>
      </c>
      <c r="BR82" s="64">
        <v>0</v>
      </c>
      <c r="BS82" s="64">
        <v>-12294416781.489483</v>
      </c>
      <c r="BT82" s="64">
        <v>-6576249945.4660416</v>
      </c>
      <c r="BU82" s="64">
        <v>-3710389632.5015326</v>
      </c>
      <c r="BV82" s="64">
        <v>-1060410272.2525114</v>
      </c>
      <c r="BW82" s="64">
        <v>-139505.42000000953</v>
      </c>
      <c r="BX82" s="64">
        <v>-375900841.32454395</v>
      </c>
      <c r="BY82" s="64">
        <v>-448476550.10275453</v>
      </c>
      <c r="BZ82" s="64">
        <v>112463669.34000039</v>
      </c>
      <c r="CA82" s="64">
        <v>-235313703.76210439</v>
      </c>
      <c r="CB82" s="64">
        <v>208125.98999999836</v>
      </c>
      <c r="CC82" s="64">
        <v>208125.98999999836</v>
      </c>
      <c r="CD82" s="64">
        <v>-26380904.670000002</v>
      </c>
      <c r="CE82" s="64">
        <v>26589030.66</v>
      </c>
      <c r="CF82" s="64">
        <v>0</v>
      </c>
      <c r="CG82" s="64">
        <v>0</v>
      </c>
      <c r="CH82" s="64">
        <v>0</v>
      </c>
      <c r="CI82" s="64">
        <v>-277087088.44787192</v>
      </c>
      <c r="CJ82" s="64">
        <v>-277686502.29787195</v>
      </c>
      <c r="CK82" s="64">
        <v>599413.85</v>
      </c>
      <c r="CL82" s="64">
        <v>8673117279.8404961</v>
      </c>
    </row>
    <row r="83" spans="1:90" ht="12.75" customHeight="1"/>
  </sheetData>
  <pageMargins left="0.75" right="0.75" top="1" bottom="1" header="0.5" footer="0.5"/>
  <pageSetup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3A04C-178C-47B9-9A27-A52DCE6CF0CF}">
  <sheetPr>
    <tabColor rgb="FFFF0000"/>
  </sheetPr>
  <dimension ref="A1:CL83"/>
  <sheetViews>
    <sheetView showGridLines="0" zoomScale="80" zoomScaleNormal="80" workbookViewId="0">
      <pane xSplit="3" ySplit="6" topLeftCell="D7" activePane="bottomRight" state="frozen"/>
      <selection activeCell="D7" sqref="D7"/>
      <selection pane="topRight" activeCell="D7" sqref="D7"/>
      <selection pane="bottomLeft" activeCell="D7" sqref="D7"/>
      <selection pane="bottomRight" activeCell="D7" sqref="D7"/>
    </sheetView>
  </sheetViews>
  <sheetFormatPr defaultColWidth="9.140625" defaultRowHeight="12.75"/>
  <cols>
    <col min="1" max="1" width="58.7109375" style="5" customWidth="1"/>
    <col min="2" max="90" width="15.7109375" style="5" customWidth="1"/>
    <col min="91" max="16384" width="9.140625" style="5"/>
  </cols>
  <sheetData>
    <row r="1" spans="1:90" s="78" customFormat="1" ht="15" customHeight="1">
      <c r="A1" s="49" t="s">
        <v>284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</row>
    <row r="2" spans="1:90" s="78" customFormat="1" ht="15" customHeight="1">
      <c r="A2" s="49" t="s">
        <v>225</v>
      </c>
      <c r="B2" s="76">
        <v>717</v>
      </c>
      <c r="C2" s="76">
        <v>737</v>
      </c>
      <c r="D2" s="76"/>
      <c r="E2" s="76"/>
      <c r="F2" s="76"/>
      <c r="G2" s="76"/>
      <c r="H2" s="76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</row>
    <row r="3" spans="1:90" s="78" customFormat="1" ht="15" customHeight="1">
      <c r="A3" s="49" t="s">
        <v>528</v>
      </c>
      <c r="B3" s="76" t="s">
        <v>285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</row>
    <row r="4" spans="1:90" ht="15" customHeight="1"/>
    <row r="5" spans="1:90" ht="22.5" customHeight="1">
      <c r="D5" s="1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1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1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79" t="s">
        <v>251</v>
      </c>
    </row>
    <row r="6" spans="1:90" ht="80.099999999999994" customHeight="1">
      <c r="A6" s="57" t="s">
        <v>287</v>
      </c>
      <c r="B6" s="57" t="s">
        <v>288</v>
      </c>
      <c r="C6" s="57" t="s">
        <v>289</v>
      </c>
      <c r="D6" s="1" t="s">
        <v>290</v>
      </c>
      <c r="E6" s="53" t="s">
        <v>291</v>
      </c>
      <c r="F6" s="54" t="s">
        <v>292</v>
      </c>
      <c r="G6" s="54" t="s">
        <v>293</v>
      </c>
      <c r="H6" s="54" t="s">
        <v>294</v>
      </c>
      <c r="I6" s="53" t="s">
        <v>295</v>
      </c>
      <c r="J6" s="54" t="s">
        <v>296</v>
      </c>
      <c r="K6" s="55" t="s">
        <v>297</v>
      </c>
      <c r="L6" s="55" t="s">
        <v>298</v>
      </c>
      <c r="M6" s="54" t="s">
        <v>299</v>
      </c>
      <c r="N6" s="55" t="s">
        <v>300</v>
      </c>
      <c r="O6" s="55" t="s">
        <v>301</v>
      </c>
      <c r="P6" s="54" t="s">
        <v>302</v>
      </c>
      <c r="Q6" s="55" t="s">
        <v>303</v>
      </c>
      <c r="R6" s="55" t="s">
        <v>304</v>
      </c>
      <c r="S6" s="53" t="s">
        <v>305</v>
      </c>
      <c r="T6" s="54" t="s">
        <v>306</v>
      </c>
      <c r="U6" s="55" t="s">
        <v>307</v>
      </c>
      <c r="V6" s="55" t="s">
        <v>308</v>
      </c>
      <c r="W6" s="54" t="s">
        <v>309</v>
      </c>
      <c r="X6" s="55" t="s">
        <v>310</v>
      </c>
      <c r="Y6" s="55" t="s">
        <v>311</v>
      </c>
      <c r="Z6" s="53" t="s">
        <v>312</v>
      </c>
      <c r="AA6" s="54" t="s">
        <v>313</v>
      </c>
      <c r="AB6" s="54" t="s">
        <v>314</v>
      </c>
      <c r="AC6" s="54" t="s">
        <v>315</v>
      </c>
      <c r="AD6" s="54" t="s">
        <v>316</v>
      </c>
      <c r="AE6" s="54" t="s">
        <v>317</v>
      </c>
      <c r="AF6" s="54" t="s">
        <v>318</v>
      </c>
      <c r="AG6" s="54" t="s">
        <v>319</v>
      </c>
      <c r="AH6" s="54" t="s">
        <v>320</v>
      </c>
      <c r="AI6" s="54" t="s">
        <v>321</v>
      </c>
      <c r="AJ6" s="53" t="s">
        <v>322</v>
      </c>
      <c r="AK6" s="54" t="s">
        <v>323</v>
      </c>
      <c r="AL6" s="54" t="s">
        <v>324</v>
      </c>
      <c r="AM6" s="53" t="s">
        <v>325</v>
      </c>
      <c r="AN6" s="54" t="s">
        <v>326</v>
      </c>
      <c r="AO6" s="54" t="s">
        <v>327</v>
      </c>
      <c r="AP6" s="54" t="s">
        <v>328</v>
      </c>
      <c r="AQ6" s="54" t="s">
        <v>329</v>
      </c>
      <c r="AR6" s="54" t="s">
        <v>330</v>
      </c>
      <c r="AS6" s="1" t="s">
        <v>331</v>
      </c>
      <c r="AT6" s="53" t="s">
        <v>332</v>
      </c>
      <c r="AU6" s="54" t="s">
        <v>333</v>
      </c>
      <c r="AV6" s="54" t="s">
        <v>334</v>
      </c>
      <c r="AW6" s="53" t="s">
        <v>335</v>
      </c>
      <c r="AX6" s="54" t="s">
        <v>336</v>
      </c>
      <c r="AY6" s="55" t="s">
        <v>337</v>
      </c>
      <c r="AZ6" s="56" t="s">
        <v>338</v>
      </c>
      <c r="BA6" s="56" t="s">
        <v>339</v>
      </c>
      <c r="BB6" s="56" t="s">
        <v>340</v>
      </c>
      <c r="BC6" s="56" t="s">
        <v>341</v>
      </c>
      <c r="BD6" s="55" t="s">
        <v>342</v>
      </c>
      <c r="BE6" s="54" t="s">
        <v>343</v>
      </c>
      <c r="BF6" s="55" t="s">
        <v>344</v>
      </c>
      <c r="BG6" s="56" t="s">
        <v>338</v>
      </c>
      <c r="BH6" s="56" t="s">
        <v>339</v>
      </c>
      <c r="BI6" s="56" t="s">
        <v>340</v>
      </c>
      <c r="BJ6" s="56" t="s">
        <v>345</v>
      </c>
      <c r="BK6" s="55" t="s">
        <v>346</v>
      </c>
      <c r="BL6" s="53" t="s">
        <v>347</v>
      </c>
      <c r="BM6" s="54" t="s">
        <v>348</v>
      </c>
      <c r="BN6" s="54" t="s">
        <v>349</v>
      </c>
      <c r="BO6" s="53" t="s">
        <v>350</v>
      </c>
      <c r="BP6" s="54" t="s">
        <v>351</v>
      </c>
      <c r="BQ6" s="54" t="s">
        <v>352</v>
      </c>
      <c r="BR6" s="54" t="s">
        <v>353</v>
      </c>
      <c r="BS6" s="53" t="s">
        <v>354</v>
      </c>
      <c r="BT6" s="54" t="s">
        <v>355</v>
      </c>
      <c r="BU6" s="54" t="s">
        <v>356</v>
      </c>
      <c r="BV6" s="54" t="s">
        <v>357</v>
      </c>
      <c r="BW6" s="54" t="s">
        <v>358</v>
      </c>
      <c r="BX6" s="54" t="s">
        <v>359</v>
      </c>
      <c r="BY6" s="54" t="s">
        <v>360</v>
      </c>
      <c r="BZ6" s="54" t="s">
        <v>361</v>
      </c>
      <c r="CA6" s="54" t="s">
        <v>362</v>
      </c>
      <c r="CB6" s="53" t="s">
        <v>363</v>
      </c>
      <c r="CC6" s="54" t="s">
        <v>364</v>
      </c>
      <c r="CD6" s="55" t="s">
        <v>365</v>
      </c>
      <c r="CE6" s="55" t="s">
        <v>366</v>
      </c>
      <c r="CF6" s="54" t="s">
        <v>367</v>
      </c>
      <c r="CG6" s="1" t="s">
        <v>368</v>
      </c>
      <c r="CH6" s="55" t="s">
        <v>369</v>
      </c>
      <c r="CI6" s="53" t="s">
        <v>370</v>
      </c>
      <c r="CJ6" s="54" t="s">
        <v>371</v>
      </c>
      <c r="CK6" s="54" t="s">
        <v>372</v>
      </c>
      <c r="CL6" s="57" t="s">
        <v>250</v>
      </c>
    </row>
    <row r="7" spans="1:90" ht="12.75" customHeight="1">
      <c r="A7" s="44" t="s">
        <v>2</v>
      </c>
      <c r="B7" s="59">
        <v>1001</v>
      </c>
      <c r="C7" s="60" t="s">
        <v>373</v>
      </c>
      <c r="D7" s="61">
        <v>0</v>
      </c>
      <c r="E7" s="61">
        <v>0</v>
      </c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  <c r="M7" s="61">
        <v>0</v>
      </c>
      <c r="N7" s="61">
        <v>0</v>
      </c>
      <c r="O7" s="61">
        <v>0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0</v>
      </c>
      <c r="AA7" s="61">
        <v>0</v>
      </c>
      <c r="AB7" s="61">
        <v>0</v>
      </c>
      <c r="AC7" s="61">
        <v>0</v>
      </c>
      <c r="AD7" s="61">
        <v>0</v>
      </c>
      <c r="AE7" s="61">
        <v>0</v>
      </c>
      <c r="AF7" s="61">
        <v>0</v>
      </c>
      <c r="AG7" s="61">
        <v>0</v>
      </c>
      <c r="AH7" s="61">
        <v>0</v>
      </c>
      <c r="AI7" s="61">
        <v>0</v>
      </c>
      <c r="AJ7" s="61">
        <v>0</v>
      </c>
      <c r="AK7" s="61">
        <v>0</v>
      </c>
      <c r="AL7" s="61">
        <v>0</v>
      </c>
      <c r="AM7" s="61">
        <v>0</v>
      </c>
      <c r="AN7" s="61">
        <v>0</v>
      </c>
      <c r="AO7" s="61">
        <v>0</v>
      </c>
      <c r="AP7" s="61">
        <v>0</v>
      </c>
      <c r="AQ7" s="61">
        <v>0</v>
      </c>
      <c r="AR7" s="61">
        <v>0</v>
      </c>
      <c r="AS7" s="61">
        <v>0</v>
      </c>
      <c r="AT7" s="61">
        <v>0</v>
      </c>
      <c r="AU7" s="61">
        <v>0</v>
      </c>
      <c r="AV7" s="61">
        <v>0</v>
      </c>
      <c r="AW7" s="61">
        <v>0</v>
      </c>
      <c r="AX7" s="61">
        <v>0</v>
      </c>
      <c r="AY7" s="61">
        <v>0</v>
      </c>
      <c r="AZ7" s="61">
        <v>0</v>
      </c>
      <c r="BA7" s="61">
        <v>0</v>
      </c>
      <c r="BB7" s="61">
        <v>0</v>
      </c>
      <c r="BC7" s="61">
        <v>0</v>
      </c>
      <c r="BD7" s="61">
        <v>0</v>
      </c>
      <c r="BE7" s="61">
        <v>0</v>
      </c>
      <c r="BF7" s="61">
        <v>0</v>
      </c>
      <c r="BG7" s="61">
        <v>0</v>
      </c>
      <c r="BH7" s="61">
        <v>0</v>
      </c>
      <c r="BI7" s="61">
        <v>0</v>
      </c>
      <c r="BJ7" s="61">
        <v>0</v>
      </c>
      <c r="BK7" s="61">
        <v>0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0</v>
      </c>
      <c r="BT7" s="61">
        <v>0</v>
      </c>
      <c r="BU7" s="61">
        <v>0</v>
      </c>
      <c r="BV7" s="61">
        <v>0</v>
      </c>
      <c r="BW7" s="61">
        <v>0</v>
      </c>
      <c r="BX7" s="61">
        <v>0</v>
      </c>
      <c r="BY7" s="61">
        <v>0</v>
      </c>
      <c r="BZ7" s="61">
        <v>0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0</v>
      </c>
    </row>
    <row r="8" spans="1:90" ht="12.75" customHeight="1">
      <c r="A8" s="44" t="s">
        <v>3</v>
      </c>
      <c r="B8" s="59">
        <v>1003</v>
      </c>
      <c r="C8" s="60" t="s">
        <v>373</v>
      </c>
      <c r="D8" s="61">
        <v>1108779060.8699999</v>
      </c>
      <c r="E8" s="61">
        <v>1126920303.0200002</v>
      </c>
      <c r="F8" s="61">
        <v>1154100045.8500001</v>
      </c>
      <c r="G8" s="61">
        <v>-27179742.830000002</v>
      </c>
      <c r="H8" s="61">
        <v>0</v>
      </c>
      <c r="I8" s="61">
        <v>-280361788.96000028</v>
      </c>
      <c r="J8" s="61">
        <v>-278391536.95000029</v>
      </c>
      <c r="K8" s="61">
        <v>-2285149520.5100002</v>
      </c>
      <c r="L8" s="61">
        <v>2006757983.5599999</v>
      </c>
      <c r="M8" s="61">
        <v>-1970252.0099999998</v>
      </c>
      <c r="N8" s="61">
        <v>4708763.28</v>
      </c>
      <c r="O8" s="61">
        <v>-6679015.29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248226404.93999997</v>
      </c>
      <c r="AA8" s="61">
        <v>118333686.56999999</v>
      </c>
      <c r="AB8" s="61">
        <v>4361932.05</v>
      </c>
      <c r="AC8" s="61">
        <v>108879710.22</v>
      </c>
      <c r="AD8" s="61">
        <v>16651076.1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5012774.03</v>
      </c>
      <c r="AK8" s="61">
        <v>5012774.03</v>
      </c>
      <c r="AL8" s="61">
        <v>0</v>
      </c>
      <c r="AM8" s="61">
        <v>8981367.8399999999</v>
      </c>
      <c r="AN8" s="61">
        <v>6280058.1699999999</v>
      </c>
      <c r="AO8" s="61">
        <v>6678788.9199999999</v>
      </c>
      <c r="AP8" s="61">
        <v>0</v>
      </c>
      <c r="AQ8" s="61">
        <v>0</v>
      </c>
      <c r="AR8" s="61">
        <v>-3977479.25</v>
      </c>
      <c r="AS8" s="61">
        <v>-1114063292.0800035</v>
      </c>
      <c r="AT8" s="61">
        <v>-515543941.62</v>
      </c>
      <c r="AU8" s="61">
        <v>-526857314.22000003</v>
      </c>
      <c r="AV8" s="61">
        <v>11313372.599999998</v>
      </c>
      <c r="AW8" s="61">
        <v>-106369457.81999999</v>
      </c>
      <c r="AX8" s="61">
        <v>-91997277.129999995</v>
      </c>
      <c r="AY8" s="61">
        <v>-659834768.81000006</v>
      </c>
      <c r="AZ8" s="61">
        <v>-704761620.4000001</v>
      </c>
      <c r="BA8" s="61">
        <v>-41194435.520000003</v>
      </c>
      <c r="BB8" s="61">
        <v>0</v>
      </c>
      <c r="BC8" s="61">
        <v>86121287.109999999</v>
      </c>
      <c r="BD8" s="61">
        <v>567837491.68000007</v>
      </c>
      <c r="BE8" s="61">
        <v>-14372180.690000005</v>
      </c>
      <c r="BF8" s="61">
        <v>40896113.849999994</v>
      </c>
      <c r="BG8" s="61">
        <v>36737636.839999996</v>
      </c>
      <c r="BH8" s="61">
        <v>10068872</v>
      </c>
      <c r="BI8" s="61">
        <v>0</v>
      </c>
      <c r="BJ8" s="61">
        <v>-5910394.9900000002</v>
      </c>
      <c r="BK8" s="61">
        <v>-55268294.539999999</v>
      </c>
      <c r="BL8" s="61">
        <v>0</v>
      </c>
      <c r="BM8" s="61">
        <v>0</v>
      </c>
      <c r="BN8" s="61">
        <v>0</v>
      </c>
      <c r="BO8" s="61">
        <v>-599741.91999999876</v>
      </c>
      <c r="BP8" s="61">
        <v>-599741.91999999876</v>
      </c>
      <c r="BQ8" s="61">
        <v>0</v>
      </c>
      <c r="BR8" s="61">
        <v>0</v>
      </c>
      <c r="BS8" s="61">
        <v>-491298120.90000355</v>
      </c>
      <c r="BT8" s="61">
        <v>-154808380.53000003</v>
      </c>
      <c r="BU8" s="61">
        <v>-173636034.05000001</v>
      </c>
      <c r="BV8" s="61">
        <v>-34637910.82</v>
      </c>
      <c r="BW8" s="61">
        <v>0</v>
      </c>
      <c r="BX8" s="61">
        <v>0</v>
      </c>
      <c r="BY8" s="61">
        <v>0</v>
      </c>
      <c r="BZ8" s="61">
        <v>-41092914.810000002</v>
      </c>
      <c r="CA8" s="61">
        <v>-87122880.690003544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-252029.82</v>
      </c>
      <c r="CJ8" s="61">
        <v>-252029.82</v>
      </c>
      <c r="CK8" s="61">
        <v>0</v>
      </c>
      <c r="CL8" s="61">
        <v>-5284231.2100036144</v>
      </c>
    </row>
    <row r="9" spans="1:90" ht="12.75" customHeight="1">
      <c r="A9" s="44" t="s">
        <v>4</v>
      </c>
      <c r="B9" s="59">
        <v>1004</v>
      </c>
      <c r="C9" s="60" t="s">
        <v>373</v>
      </c>
      <c r="D9" s="61">
        <v>3009333549.2500005</v>
      </c>
      <c r="E9" s="61">
        <v>3123647176.8100004</v>
      </c>
      <c r="F9" s="61">
        <v>3209410062.6600003</v>
      </c>
      <c r="G9" s="61">
        <v>-85762885.849999994</v>
      </c>
      <c r="H9" s="61">
        <v>0</v>
      </c>
      <c r="I9" s="61">
        <v>-673197486.93000031</v>
      </c>
      <c r="J9" s="61">
        <v>-673197486.93000031</v>
      </c>
      <c r="K9" s="61">
        <v>-6199045411.1300001</v>
      </c>
      <c r="L9" s="61">
        <v>5525847924.1999998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544867963.59000003</v>
      </c>
      <c r="AA9" s="61">
        <v>516286838.13999999</v>
      </c>
      <c r="AB9" s="61">
        <v>0</v>
      </c>
      <c r="AC9" s="61">
        <v>-13410762.370000003</v>
      </c>
      <c r="AD9" s="61">
        <v>15338844.93</v>
      </c>
      <c r="AE9" s="61">
        <v>0</v>
      </c>
      <c r="AF9" s="61">
        <v>29373113.420000002</v>
      </c>
      <c r="AG9" s="61">
        <v>-2720070.53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14015895.779999997</v>
      </c>
      <c r="AN9" s="61">
        <v>14319321.939999998</v>
      </c>
      <c r="AO9" s="61">
        <v>3853.7</v>
      </c>
      <c r="AP9" s="61">
        <v>0</v>
      </c>
      <c r="AQ9" s="61">
        <v>0</v>
      </c>
      <c r="AR9" s="61">
        <v>-307279.86</v>
      </c>
      <c r="AS9" s="61">
        <v>-2575664101.2700005</v>
      </c>
      <c r="AT9" s="61">
        <v>-1438570913.99</v>
      </c>
      <c r="AU9" s="61">
        <v>-1438607278.1900001</v>
      </c>
      <c r="AV9" s="61">
        <v>36364.199999999997</v>
      </c>
      <c r="AW9" s="61">
        <v>-244325134.9000003</v>
      </c>
      <c r="AX9" s="61">
        <v>-244482306.4400003</v>
      </c>
      <c r="AY9" s="61">
        <v>-1635352190.1300004</v>
      </c>
      <c r="AZ9" s="61">
        <v>-1547406429.9900002</v>
      </c>
      <c r="BA9" s="61">
        <v>-87945760.140000001</v>
      </c>
      <c r="BB9" s="61">
        <v>0</v>
      </c>
      <c r="BC9" s="61">
        <v>0</v>
      </c>
      <c r="BD9" s="61">
        <v>1390869883.6900001</v>
      </c>
      <c r="BE9" s="61">
        <v>157171.54000000004</v>
      </c>
      <c r="BF9" s="61">
        <v>1561226.4100000001</v>
      </c>
      <c r="BG9" s="61">
        <v>609513.49000000011</v>
      </c>
      <c r="BH9" s="61">
        <v>951712.92</v>
      </c>
      <c r="BI9" s="61">
        <v>0</v>
      </c>
      <c r="BJ9" s="61">
        <v>0</v>
      </c>
      <c r="BK9" s="61">
        <v>-1404054.87</v>
      </c>
      <c r="BL9" s="61">
        <v>0</v>
      </c>
      <c r="BM9" s="61">
        <v>0</v>
      </c>
      <c r="BN9" s="61">
        <v>0</v>
      </c>
      <c r="BO9" s="61">
        <v>-1608823.6900000013</v>
      </c>
      <c r="BP9" s="61">
        <v>-1608823.6900000013</v>
      </c>
      <c r="BQ9" s="61">
        <v>0</v>
      </c>
      <c r="BR9" s="61">
        <v>0</v>
      </c>
      <c r="BS9" s="61">
        <v>-640433234.63999987</v>
      </c>
      <c r="BT9" s="61">
        <v>-386081172.14999992</v>
      </c>
      <c r="BU9" s="61">
        <v>-175868893.05000001</v>
      </c>
      <c r="BV9" s="61">
        <v>-57468883.859999999</v>
      </c>
      <c r="BW9" s="61">
        <v>0</v>
      </c>
      <c r="BX9" s="61">
        <v>-15726516.800000001</v>
      </c>
      <c r="BY9" s="61">
        <v>-11535958.119999999</v>
      </c>
      <c r="BZ9" s="61">
        <v>0</v>
      </c>
      <c r="CA9" s="61">
        <v>6248189.3399999999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-250725994.05000007</v>
      </c>
      <c r="CJ9" s="61">
        <v>-250725994.05000007</v>
      </c>
      <c r="CK9" s="61">
        <v>0</v>
      </c>
      <c r="CL9" s="61">
        <v>433669447.98000002</v>
      </c>
    </row>
    <row r="10" spans="1:90" ht="12.75" customHeight="1">
      <c r="A10" s="44" t="s">
        <v>6</v>
      </c>
      <c r="B10" s="59">
        <v>1005</v>
      </c>
      <c r="C10" s="60" t="s">
        <v>373</v>
      </c>
      <c r="D10" s="61">
        <v>6120505813.289999</v>
      </c>
      <c r="E10" s="61">
        <v>4750905735.3800001</v>
      </c>
      <c r="F10" s="61">
        <v>4831367351.0799999</v>
      </c>
      <c r="G10" s="61">
        <v>-80461615.700000003</v>
      </c>
      <c r="H10" s="61">
        <v>0</v>
      </c>
      <c r="I10" s="61">
        <v>-139308836.13000062</v>
      </c>
      <c r="J10" s="61">
        <v>-139327462.86000061</v>
      </c>
      <c r="K10" s="61">
        <v>-10829958270.27</v>
      </c>
      <c r="L10" s="61">
        <v>10690630807.41</v>
      </c>
      <c r="M10" s="61">
        <v>18626.729999996722</v>
      </c>
      <c r="N10" s="61">
        <v>30746876.079999998</v>
      </c>
      <c r="O10" s="61">
        <v>-30728249.350000001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1434285602.8600001</v>
      </c>
      <c r="AA10" s="61">
        <v>442341921.75</v>
      </c>
      <c r="AB10" s="61">
        <v>142583594.89000002</v>
      </c>
      <c r="AC10" s="61">
        <v>637108528.54999995</v>
      </c>
      <c r="AD10" s="61">
        <v>74846046.25</v>
      </c>
      <c r="AE10" s="61">
        <v>132205730.68000001</v>
      </c>
      <c r="AF10" s="61">
        <v>0</v>
      </c>
      <c r="AG10" s="61">
        <v>0</v>
      </c>
      <c r="AH10" s="61">
        <v>5199780.74</v>
      </c>
      <c r="AI10" s="61">
        <v>0</v>
      </c>
      <c r="AJ10" s="61">
        <v>17511149.16</v>
      </c>
      <c r="AK10" s="61">
        <v>17511149.16</v>
      </c>
      <c r="AL10" s="61">
        <v>0</v>
      </c>
      <c r="AM10" s="61">
        <v>57112162.019999996</v>
      </c>
      <c r="AN10" s="61">
        <v>132270955.70999999</v>
      </c>
      <c r="AO10" s="61">
        <v>-129521</v>
      </c>
      <c r="AP10" s="61">
        <v>-46776285.549999997</v>
      </c>
      <c r="AQ10" s="61">
        <v>0</v>
      </c>
      <c r="AR10" s="61">
        <v>-28252987.139999997</v>
      </c>
      <c r="AS10" s="61">
        <v>-4747935158.54</v>
      </c>
      <c r="AT10" s="61">
        <v>-2690817279.48</v>
      </c>
      <c r="AU10" s="61">
        <v>-2701179626.5300002</v>
      </c>
      <c r="AV10" s="61">
        <v>10362347.050000001</v>
      </c>
      <c r="AW10" s="61">
        <v>-541160734.71000016</v>
      </c>
      <c r="AX10" s="61">
        <v>-540816411.84000015</v>
      </c>
      <c r="AY10" s="61">
        <v>-2458737069.21</v>
      </c>
      <c r="AZ10" s="61">
        <v>-3767445652.4200001</v>
      </c>
      <c r="BA10" s="61">
        <v>1141463886.21</v>
      </c>
      <c r="BB10" s="61">
        <v>0</v>
      </c>
      <c r="BC10" s="61">
        <v>167244697</v>
      </c>
      <c r="BD10" s="61">
        <v>1917920657.3699999</v>
      </c>
      <c r="BE10" s="61">
        <v>-344322.87000000104</v>
      </c>
      <c r="BF10" s="61">
        <v>10052516.699999999</v>
      </c>
      <c r="BG10" s="61">
        <v>19317179.359999999</v>
      </c>
      <c r="BH10" s="61">
        <v>-8580884.7400000002</v>
      </c>
      <c r="BI10" s="61">
        <v>0</v>
      </c>
      <c r="BJ10" s="61">
        <v>-683777.92</v>
      </c>
      <c r="BK10" s="61">
        <v>-10396839.57</v>
      </c>
      <c r="BL10" s="61">
        <v>0</v>
      </c>
      <c r="BM10" s="61">
        <v>0</v>
      </c>
      <c r="BN10" s="61">
        <v>0</v>
      </c>
      <c r="BO10" s="61">
        <v>-15788129.380000001</v>
      </c>
      <c r="BP10" s="61">
        <v>-15788129.380000001</v>
      </c>
      <c r="BQ10" s="61">
        <v>0</v>
      </c>
      <c r="BR10" s="61">
        <v>0</v>
      </c>
      <c r="BS10" s="61">
        <v>-1152032842.48</v>
      </c>
      <c r="BT10" s="61">
        <v>-623317655.98000002</v>
      </c>
      <c r="BU10" s="61">
        <v>-372035903.50999999</v>
      </c>
      <c r="BV10" s="61">
        <v>-105048126.09</v>
      </c>
      <c r="BW10" s="61">
        <v>0</v>
      </c>
      <c r="BX10" s="61">
        <v>-13244603.77</v>
      </c>
      <c r="BY10" s="61">
        <v>-12329087.130000001</v>
      </c>
      <c r="BZ10" s="61">
        <v>-26057466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-348136172.49000001</v>
      </c>
      <c r="CJ10" s="61">
        <v>-348136172.49000001</v>
      </c>
      <c r="CK10" s="61">
        <v>0</v>
      </c>
      <c r="CL10" s="61">
        <v>1372570654.749999</v>
      </c>
    </row>
    <row r="11" spans="1:90" ht="12.75" customHeight="1">
      <c r="A11" s="44" t="s">
        <v>8</v>
      </c>
      <c r="B11" s="59">
        <v>1006</v>
      </c>
      <c r="C11" s="60" t="s">
        <v>373</v>
      </c>
      <c r="D11" s="61">
        <v>521054473.15000004</v>
      </c>
      <c r="E11" s="61">
        <v>649787586.40999997</v>
      </c>
      <c r="F11" s="61">
        <v>649787586.40999997</v>
      </c>
      <c r="G11" s="61">
        <v>0</v>
      </c>
      <c r="H11" s="61">
        <v>0</v>
      </c>
      <c r="I11" s="61">
        <v>-180902652.07999992</v>
      </c>
      <c r="J11" s="61">
        <v>-180902652.07999992</v>
      </c>
      <c r="K11" s="61">
        <v>-1207622623.1099999</v>
      </c>
      <c r="L11" s="61">
        <v>1026719971.03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40497011.920000002</v>
      </c>
      <c r="T11" s="61">
        <v>40497011.920000002</v>
      </c>
      <c r="U11" s="61">
        <v>0</v>
      </c>
      <c r="V11" s="61">
        <v>40497011.920000002</v>
      </c>
      <c r="W11" s="61">
        <v>0</v>
      </c>
      <c r="X11" s="61">
        <v>0</v>
      </c>
      <c r="Y11" s="61">
        <v>0</v>
      </c>
      <c r="Z11" s="61">
        <v>37176056.079999998</v>
      </c>
      <c r="AA11" s="61">
        <v>14835173.369999999</v>
      </c>
      <c r="AB11" s="61">
        <v>0</v>
      </c>
      <c r="AC11" s="61">
        <v>3717048.7</v>
      </c>
      <c r="AD11" s="61">
        <v>15967277.609999999</v>
      </c>
      <c r="AE11" s="61">
        <v>0</v>
      </c>
      <c r="AF11" s="61">
        <v>0</v>
      </c>
      <c r="AG11" s="61">
        <v>49206.62</v>
      </c>
      <c r="AH11" s="61">
        <v>2607349.7799999998</v>
      </c>
      <c r="AI11" s="61">
        <v>0</v>
      </c>
      <c r="AJ11" s="61">
        <v>1625000</v>
      </c>
      <c r="AK11" s="61">
        <v>1625000</v>
      </c>
      <c r="AL11" s="61">
        <v>0</v>
      </c>
      <c r="AM11" s="61">
        <v>-27128529.18</v>
      </c>
      <c r="AN11" s="61">
        <v>-18866554.690000001</v>
      </c>
      <c r="AO11" s="61">
        <v>0</v>
      </c>
      <c r="AP11" s="61">
        <v>0</v>
      </c>
      <c r="AQ11" s="61">
        <v>0</v>
      </c>
      <c r="AR11" s="61">
        <v>-8261974.4899999984</v>
      </c>
      <c r="AS11" s="61">
        <v>-382982158.58000004</v>
      </c>
      <c r="AT11" s="61">
        <v>-347145876.50999999</v>
      </c>
      <c r="AU11" s="61">
        <v>-347145876.50999999</v>
      </c>
      <c r="AV11" s="61">
        <v>0</v>
      </c>
      <c r="AW11" s="61">
        <v>97523389.009999916</v>
      </c>
      <c r="AX11" s="61">
        <v>97522016.209999919</v>
      </c>
      <c r="AY11" s="61">
        <v>-416602745.88000005</v>
      </c>
      <c r="AZ11" s="61">
        <v>-412264653.03000003</v>
      </c>
      <c r="BA11" s="61">
        <v>-22887324.940000001</v>
      </c>
      <c r="BB11" s="61">
        <v>0</v>
      </c>
      <c r="BC11" s="61">
        <v>18549232.09</v>
      </c>
      <c r="BD11" s="61">
        <v>514124762.08999997</v>
      </c>
      <c r="BE11" s="61">
        <v>1372.8000000000175</v>
      </c>
      <c r="BF11" s="61">
        <v>191461.14</v>
      </c>
      <c r="BG11" s="61">
        <v>199986</v>
      </c>
      <c r="BH11" s="61">
        <v>0</v>
      </c>
      <c r="BI11" s="61">
        <v>0</v>
      </c>
      <c r="BJ11" s="61">
        <v>-8524.86</v>
      </c>
      <c r="BK11" s="61">
        <v>-190088.34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-79050116.180000007</v>
      </c>
      <c r="BT11" s="61">
        <v>-68023531.290000007</v>
      </c>
      <c r="BU11" s="61">
        <v>-6656825.2199999997</v>
      </c>
      <c r="BV11" s="61">
        <v>-3532358.57</v>
      </c>
      <c r="BW11" s="61">
        <v>-31906.31</v>
      </c>
      <c r="BX11" s="61">
        <v>-114439.73</v>
      </c>
      <c r="BY11" s="61">
        <v>-691055.06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-54309554.899999999</v>
      </c>
      <c r="CJ11" s="61">
        <v>-54309554.899999999</v>
      </c>
      <c r="CK11" s="61">
        <v>0</v>
      </c>
      <c r="CL11" s="61">
        <v>138072314.56999999</v>
      </c>
    </row>
    <row r="12" spans="1:90" ht="12.75" customHeight="1">
      <c r="A12" s="44" t="s">
        <v>10</v>
      </c>
      <c r="B12" s="59">
        <v>1007</v>
      </c>
      <c r="C12" s="60" t="s">
        <v>373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</row>
    <row r="13" spans="1:90" ht="12.75" customHeight="1">
      <c r="A13" s="44" t="s">
        <v>12</v>
      </c>
      <c r="B13" s="59">
        <v>1008</v>
      </c>
      <c r="C13" s="60" t="s">
        <v>373</v>
      </c>
      <c r="D13" s="61">
        <v>1571333020.2211809</v>
      </c>
      <c r="E13" s="61">
        <v>1242754075.7600002</v>
      </c>
      <c r="F13" s="61">
        <v>1261830786.3800001</v>
      </c>
      <c r="G13" s="61">
        <v>-19076710.620000001</v>
      </c>
      <c r="H13" s="61">
        <v>0</v>
      </c>
      <c r="I13" s="61">
        <v>-107938050.93999958</v>
      </c>
      <c r="J13" s="61">
        <v>-107938050.93999958</v>
      </c>
      <c r="K13" s="61">
        <v>-2664369698.9699998</v>
      </c>
      <c r="L13" s="61">
        <v>2556431648.0300002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345485902.12118006</v>
      </c>
      <c r="AA13" s="61">
        <v>213478678.14165851</v>
      </c>
      <c r="AB13" s="61">
        <v>14499952.668967513</v>
      </c>
      <c r="AC13" s="61">
        <v>40162446.652174681</v>
      </c>
      <c r="AD13" s="61">
        <v>340484.55961165333</v>
      </c>
      <c r="AE13" s="61">
        <v>0</v>
      </c>
      <c r="AF13" s="61">
        <v>1011553.513747785</v>
      </c>
      <c r="AG13" s="61">
        <v>75992786.585019916</v>
      </c>
      <c r="AH13" s="61">
        <v>0</v>
      </c>
      <c r="AI13" s="61">
        <v>0</v>
      </c>
      <c r="AJ13" s="61">
        <v>8229605.1399999997</v>
      </c>
      <c r="AK13" s="61">
        <v>8229605.1399999997</v>
      </c>
      <c r="AL13" s="61">
        <v>0</v>
      </c>
      <c r="AM13" s="61">
        <v>82801488.139999986</v>
      </c>
      <c r="AN13" s="61">
        <v>52533816.899999976</v>
      </c>
      <c r="AO13" s="61">
        <v>15948.449999999953</v>
      </c>
      <c r="AP13" s="61">
        <v>16563290</v>
      </c>
      <c r="AQ13" s="61">
        <v>0</v>
      </c>
      <c r="AR13" s="61">
        <v>13688432.789999999</v>
      </c>
      <c r="AS13" s="61">
        <v>-1567775477.4120169</v>
      </c>
      <c r="AT13" s="61">
        <v>-910391120.42999995</v>
      </c>
      <c r="AU13" s="61">
        <v>-910391964.30999994</v>
      </c>
      <c r="AV13" s="61">
        <v>843.87999999999988</v>
      </c>
      <c r="AW13" s="61">
        <v>-66314736.480000019</v>
      </c>
      <c r="AX13" s="61">
        <v>-66298517.980000019</v>
      </c>
      <c r="AY13" s="61">
        <v>-733135017.13999999</v>
      </c>
      <c r="AZ13" s="61">
        <v>-812040455.45999992</v>
      </c>
      <c r="BA13" s="61">
        <v>11898694.27</v>
      </c>
      <c r="BB13" s="61">
        <v>0</v>
      </c>
      <c r="BC13" s="61">
        <v>67006744.049999997</v>
      </c>
      <c r="BD13" s="61">
        <v>666836499.15999997</v>
      </c>
      <c r="BE13" s="61">
        <v>-16218.5</v>
      </c>
      <c r="BF13" s="61">
        <v>48948.9</v>
      </c>
      <c r="BG13" s="61">
        <v>56843.57</v>
      </c>
      <c r="BH13" s="61">
        <v>-3420.86</v>
      </c>
      <c r="BI13" s="61">
        <v>0</v>
      </c>
      <c r="BJ13" s="61">
        <v>-4473.8100000000004</v>
      </c>
      <c r="BK13" s="61">
        <v>-65167.4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-493863086.31201684</v>
      </c>
      <c r="BT13" s="61">
        <v>-177937756.42999998</v>
      </c>
      <c r="BU13" s="61">
        <v>-102151953.24515618</v>
      </c>
      <c r="BV13" s="61">
        <v>-81100114.487782985</v>
      </c>
      <c r="BW13" s="61">
        <v>0</v>
      </c>
      <c r="BX13" s="61">
        <v>-13039653.111150526</v>
      </c>
      <c r="BY13" s="61">
        <v>-12794156.73771213</v>
      </c>
      <c r="BZ13" s="61">
        <v>0</v>
      </c>
      <c r="CA13" s="61">
        <v>-106839452.30021504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-97206534.189999998</v>
      </c>
      <c r="CJ13" s="61">
        <v>-97206534.189999998</v>
      </c>
      <c r="CK13" s="61">
        <v>0</v>
      </c>
      <c r="CL13" s="61">
        <v>3557542.8091640472</v>
      </c>
    </row>
    <row r="14" spans="1:90" ht="12.75" customHeight="1">
      <c r="A14" s="44" t="s">
        <v>14</v>
      </c>
      <c r="B14" s="59">
        <v>1009</v>
      </c>
      <c r="C14" s="60" t="s">
        <v>373</v>
      </c>
      <c r="D14" s="61">
        <v>4443388691.6299028</v>
      </c>
      <c r="E14" s="61">
        <v>3857694962.96</v>
      </c>
      <c r="F14" s="61">
        <v>3930376181.48</v>
      </c>
      <c r="G14" s="61">
        <v>-72681218.519999996</v>
      </c>
      <c r="H14" s="61">
        <v>0</v>
      </c>
      <c r="I14" s="61">
        <v>-163677474.41000146</v>
      </c>
      <c r="J14" s="61">
        <v>-162044006.48000145</v>
      </c>
      <c r="K14" s="61">
        <v>-8811325329.2800007</v>
      </c>
      <c r="L14" s="61">
        <v>8649281322.7999992</v>
      </c>
      <c r="M14" s="61">
        <v>-1633467.9300000002</v>
      </c>
      <c r="N14" s="61">
        <v>2303883.19</v>
      </c>
      <c r="O14" s="61">
        <v>-3937351.12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678485330.09990394</v>
      </c>
      <c r="AA14" s="61">
        <v>596388096.6168319</v>
      </c>
      <c r="AB14" s="61">
        <v>-6622853.6569920005</v>
      </c>
      <c r="AC14" s="61">
        <v>21084647.438496001</v>
      </c>
      <c r="AD14" s="61">
        <v>65497751.038880005</v>
      </c>
      <c r="AE14" s="61">
        <v>164987.5968</v>
      </c>
      <c r="AF14" s="61">
        <v>1036902.7711360001</v>
      </c>
      <c r="AG14" s="61">
        <v>673551.80217600008</v>
      </c>
      <c r="AH14" s="61">
        <v>0</v>
      </c>
      <c r="AI14" s="61">
        <v>262246.49257599999</v>
      </c>
      <c r="AJ14" s="61">
        <v>1652197.68</v>
      </c>
      <c r="AK14" s="61">
        <v>1652197.68</v>
      </c>
      <c r="AL14" s="61">
        <v>0</v>
      </c>
      <c r="AM14" s="61">
        <v>69233675.299999997</v>
      </c>
      <c r="AN14" s="61">
        <v>50233396.390000001</v>
      </c>
      <c r="AO14" s="61">
        <v>-1752.96</v>
      </c>
      <c r="AP14" s="61">
        <v>12248764</v>
      </c>
      <c r="AQ14" s="61">
        <v>0</v>
      </c>
      <c r="AR14" s="61">
        <v>6753267.8700000001</v>
      </c>
      <c r="AS14" s="61">
        <v>-3739762452.46</v>
      </c>
      <c r="AT14" s="61">
        <v>-2194045663.5599999</v>
      </c>
      <c r="AU14" s="61">
        <v>-2194199101.77</v>
      </c>
      <c r="AV14" s="61">
        <v>153438.21</v>
      </c>
      <c r="AW14" s="61">
        <v>-194771186.56000009</v>
      </c>
      <c r="AX14" s="61">
        <v>-194867624.6500001</v>
      </c>
      <c r="AY14" s="61">
        <v>-1829509726.8400002</v>
      </c>
      <c r="AZ14" s="61">
        <v>-2303764137.8600001</v>
      </c>
      <c r="BA14" s="61">
        <v>474254411.01999998</v>
      </c>
      <c r="BB14" s="61">
        <v>0</v>
      </c>
      <c r="BC14" s="61">
        <v>0</v>
      </c>
      <c r="BD14" s="61">
        <v>1634642102.1900001</v>
      </c>
      <c r="BE14" s="61">
        <v>96438.089999999851</v>
      </c>
      <c r="BF14" s="61">
        <v>5129335.29</v>
      </c>
      <c r="BG14" s="61">
        <v>5151130.46</v>
      </c>
      <c r="BH14" s="61">
        <v>-21795.17</v>
      </c>
      <c r="BI14" s="61">
        <v>0</v>
      </c>
      <c r="BJ14" s="61">
        <v>0</v>
      </c>
      <c r="BK14" s="61">
        <v>-5032897.2</v>
      </c>
      <c r="BL14" s="61">
        <v>0</v>
      </c>
      <c r="BM14" s="61">
        <v>0</v>
      </c>
      <c r="BN14" s="61">
        <v>0</v>
      </c>
      <c r="BO14" s="61">
        <v>-12246051.32</v>
      </c>
      <c r="BP14" s="61">
        <v>-12246051.32</v>
      </c>
      <c r="BQ14" s="61">
        <v>0</v>
      </c>
      <c r="BR14" s="61">
        <v>0</v>
      </c>
      <c r="BS14" s="61">
        <v>-978355061.9000001</v>
      </c>
      <c r="BT14" s="61">
        <v>-710389713.95000005</v>
      </c>
      <c r="BU14" s="61">
        <v>-174732864.69</v>
      </c>
      <c r="BV14" s="61">
        <v>-69742061.870000005</v>
      </c>
      <c r="BW14" s="61">
        <v>0</v>
      </c>
      <c r="BX14" s="61">
        <v>-11788114.18</v>
      </c>
      <c r="BY14" s="61">
        <v>-21203.97</v>
      </c>
      <c r="BZ14" s="61">
        <v>445379.31</v>
      </c>
      <c r="CA14" s="61">
        <v>-12126482.550000001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-360344489.12</v>
      </c>
      <c r="CJ14" s="61">
        <v>-360344489.12</v>
      </c>
      <c r="CK14" s="61">
        <v>0</v>
      </c>
      <c r="CL14" s="61">
        <v>703626239.1699028</v>
      </c>
    </row>
    <row r="15" spans="1:90" ht="12.75" customHeight="1">
      <c r="A15" s="44" t="s">
        <v>16</v>
      </c>
      <c r="B15" s="59">
        <v>1010</v>
      </c>
      <c r="C15" s="60" t="s">
        <v>373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</row>
    <row r="16" spans="1:90" ht="12.75" customHeight="1">
      <c r="A16" s="44" t="s">
        <v>18</v>
      </c>
      <c r="B16" s="59">
        <v>1011</v>
      </c>
      <c r="C16" s="60" t="s">
        <v>373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</row>
    <row r="17" spans="1:90" ht="12.75" customHeight="1">
      <c r="A17" s="44" t="s">
        <v>20</v>
      </c>
      <c r="B17" s="59">
        <v>1012</v>
      </c>
      <c r="C17" s="60" t="s">
        <v>373</v>
      </c>
      <c r="D17" s="61">
        <v>3244165.9522829996</v>
      </c>
      <c r="E17" s="61">
        <v>3431972.46</v>
      </c>
      <c r="F17" s="61">
        <v>3431972.46</v>
      </c>
      <c r="G17" s="61">
        <v>0</v>
      </c>
      <c r="H17" s="61">
        <v>0</v>
      </c>
      <c r="I17" s="61">
        <v>-670071.52000000048</v>
      </c>
      <c r="J17" s="61">
        <v>-670071.52000000048</v>
      </c>
      <c r="K17" s="61">
        <v>-5699450.29</v>
      </c>
      <c r="L17" s="61">
        <v>5029378.7699999996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-111757.78</v>
      </c>
      <c r="T17" s="61">
        <v>-111757.78</v>
      </c>
      <c r="U17" s="61">
        <v>-111757.78</v>
      </c>
      <c r="V17" s="61">
        <v>0</v>
      </c>
      <c r="W17" s="61">
        <v>0</v>
      </c>
      <c r="X17" s="61">
        <v>0</v>
      </c>
      <c r="Y17" s="61">
        <v>0</v>
      </c>
      <c r="Z17" s="61">
        <v>339706.38228299993</v>
      </c>
      <c r="AA17" s="61">
        <v>153853.77895199996</v>
      </c>
      <c r="AB17" s="61">
        <v>2749.546488</v>
      </c>
      <c r="AC17" s="61">
        <v>183103.056843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254316.41</v>
      </c>
      <c r="AN17" s="61">
        <v>237293.07</v>
      </c>
      <c r="AO17" s="61">
        <v>0</v>
      </c>
      <c r="AP17" s="61">
        <v>0</v>
      </c>
      <c r="AQ17" s="61">
        <v>0</v>
      </c>
      <c r="AR17" s="61">
        <v>17023.34</v>
      </c>
      <c r="AS17" s="61">
        <v>-37530936.277443349</v>
      </c>
      <c r="AT17" s="61">
        <v>-2821685.64</v>
      </c>
      <c r="AU17" s="61">
        <v>-2821685.64</v>
      </c>
      <c r="AV17" s="61">
        <v>0</v>
      </c>
      <c r="AW17" s="61">
        <v>-1263269.9300000004</v>
      </c>
      <c r="AX17" s="61">
        <v>-1263428.3000000005</v>
      </c>
      <c r="AY17" s="61">
        <v>-2945048.1000000006</v>
      </c>
      <c r="AZ17" s="61">
        <v>-2133166.14</v>
      </c>
      <c r="BA17" s="61">
        <v>-1029207.72</v>
      </c>
      <c r="BB17" s="61">
        <v>0</v>
      </c>
      <c r="BC17" s="61">
        <v>217325.76</v>
      </c>
      <c r="BD17" s="61">
        <v>1681619.8</v>
      </c>
      <c r="BE17" s="61">
        <v>158.37000000000006</v>
      </c>
      <c r="BF17" s="61">
        <v>-251.95999999999998</v>
      </c>
      <c r="BG17" s="61">
        <v>0</v>
      </c>
      <c r="BH17" s="61">
        <v>-319.39999999999998</v>
      </c>
      <c r="BI17" s="61">
        <v>0</v>
      </c>
      <c r="BJ17" s="61">
        <v>67.44</v>
      </c>
      <c r="BK17" s="61">
        <v>410.33000000000004</v>
      </c>
      <c r="BL17" s="61">
        <v>0</v>
      </c>
      <c r="BM17" s="61">
        <v>0</v>
      </c>
      <c r="BN17" s="61">
        <v>0</v>
      </c>
      <c r="BO17" s="61">
        <v>-1383.07</v>
      </c>
      <c r="BP17" s="61">
        <v>-1383.07</v>
      </c>
      <c r="BQ17" s="61">
        <v>0</v>
      </c>
      <c r="BR17" s="61">
        <v>0</v>
      </c>
      <c r="BS17" s="61">
        <v>-33444597.637443349</v>
      </c>
      <c r="BT17" s="61">
        <v>-266629.88173535513</v>
      </c>
      <c r="BU17" s="61">
        <v>-14515078.895903999</v>
      </c>
      <c r="BV17" s="61">
        <v>-13721059.588487998</v>
      </c>
      <c r="BW17" s="61">
        <v>0</v>
      </c>
      <c r="BX17" s="61">
        <v>-246558.40515599999</v>
      </c>
      <c r="BY17" s="61">
        <v>-4555534.9161599996</v>
      </c>
      <c r="BZ17" s="61">
        <v>0</v>
      </c>
      <c r="CA17" s="61">
        <v>-139735.95000000001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-34286770.325160347</v>
      </c>
    </row>
    <row r="18" spans="1:90" ht="12.75" customHeight="1">
      <c r="A18" s="44" t="s">
        <v>22</v>
      </c>
      <c r="B18" s="59">
        <v>1013</v>
      </c>
      <c r="C18" s="60" t="s">
        <v>373</v>
      </c>
      <c r="D18" s="61">
        <v>-157494.84999999998</v>
      </c>
      <c r="E18" s="61">
        <v>0</v>
      </c>
      <c r="F18" s="61">
        <v>0</v>
      </c>
      <c r="G18" s="61">
        <v>0</v>
      </c>
      <c r="H18" s="61">
        <v>0</v>
      </c>
      <c r="I18" s="61">
        <v>507.45000000000005</v>
      </c>
      <c r="J18" s="61">
        <v>507.45000000000005</v>
      </c>
      <c r="K18" s="61">
        <v>-245.25</v>
      </c>
      <c r="L18" s="61">
        <v>752.7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-158002.29999999999</v>
      </c>
      <c r="AK18" s="61">
        <v>-62995.5</v>
      </c>
      <c r="AL18" s="61">
        <v>-95006.8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2927445.54</v>
      </c>
      <c r="AT18" s="61">
        <v>70890.700000000012</v>
      </c>
      <c r="AU18" s="61">
        <v>70890.700000000012</v>
      </c>
      <c r="AV18" s="61">
        <v>0</v>
      </c>
      <c r="AW18" s="61">
        <v>3021174.05</v>
      </c>
      <c r="AX18" s="61">
        <v>3030618.8</v>
      </c>
      <c r="AY18" s="61">
        <v>-4169610.6800000006</v>
      </c>
      <c r="AZ18" s="61">
        <v>-4577391.66</v>
      </c>
      <c r="BA18" s="61">
        <v>-16342.74</v>
      </c>
      <c r="BB18" s="61">
        <v>0</v>
      </c>
      <c r="BC18" s="61">
        <v>424123.72</v>
      </c>
      <c r="BD18" s="61">
        <v>7200229.4800000004</v>
      </c>
      <c r="BE18" s="61">
        <v>-9444.75</v>
      </c>
      <c r="BF18" s="61">
        <v>286305.44</v>
      </c>
      <c r="BG18" s="61">
        <v>313473.39999999997</v>
      </c>
      <c r="BH18" s="61">
        <v>1473.58</v>
      </c>
      <c r="BI18" s="61">
        <v>0</v>
      </c>
      <c r="BJ18" s="61">
        <v>-28641.54</v>
      </c>
      <c r="BK18" s="61">
        <v>-295750.19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-164619.21</v>
      </c>
      <c r="BT18" s="61">
        <v>0</v>
      </c>
      <c r="BU18" s="61">
        <v>-16378.18</v>
      </c>
      <c r="BV18" s="61">
        <v>-3816.95</v>
      </c>
      <c r="BW18" s="61">
        <v>0</v>
      </c>
      <c r="BX18" s="61">
        <v>-408.78</v>
      </c>
      <c r="BY18" s="61">
        <v>-5305.47</v>
      </c>
      <c r="BZ18" s="61">
        <v>0</v>
      </c>
      <c r="CA18" s="61">
        <v>-138709.82999999999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2769950.69</v>
      </c>
    </row>
    <row r="19" spans="1:90" ht="12.75" customHeight="1">
      <c r="A19" s="44" t="s">
        <v>24</v>
      </c>
      <c r="B19" s="59">
        <v>1016</v>
      </c>
      <c r="C19" s="60" t="s">
        <v>373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</row>
    <row r="20" spans="1:90" ht="12.75" customHeight="1">
      <c r="A20" s="44" t="s">
        <v>26</v>
      </c>
      <c r="B20" s="59">
        <v>1017</v>
      </c>
      <c r="C20" s="60" t="s">
        <v>373</v>
      </c>
      <c r="D20" s="61">
        <v>872750205.58999991</v>
      </c>
      <c r="E20" s="61">
        <v>715816959.92999995</v>
      </c>
      <c r="F20" s="61">
        <v>725989788.15999997</v>
      </c>
      <c r="G20" s="61">
        <v>-10172828.23</v>
      </c>
      <c r="H20" s="61">
        <v>0</v>
      </c>
      <c r="I20" s="61">
        <v>68475400.779999971</v>
      </c>
      <c r="J20" s="61">
        <v>68475400.779999971</v>
      </c>
      <c r="K20" s="61">
        <v>-1767964493</v>
      </c>
      <c r="L20" s="61">
        <v>1836439893.78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97000744.879999995</v>
      </c>
      <c r="AA20" s="61">
        <v>49939826.959999993</v>
      </c>
      <c r="AB20" s="61">
        <v>0</v>
      </c>
      <c r="AC20" s="61">
        <v>47060917.920000002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3300000</v>
      </c>
      <c r="AK20" s="61">
        <v>3300000</v>
      </c>
      <c r="AL20" s="61">
        <v>0</v>
      </c>
      <c r="AM20" s="61">
        <v>-11842900</v>
      </c>
      <c r="AN20" s="61">
        <v>-1633292</v>
      </c>
      <c r="AO20" s="61">
        <v>9703</v>
      </c>
      <c r="AP20" s="61">
        <v>0</v>
      </c>
      <c r="AQ20" s="61">
        <v>0</v>
      </c>
      <c r="AR20" s="61">
        <v>-10219311</v>
      </c>
      <c r="AS20" s="61">
        <v>-859964602.36999989</v>
      </c>
      <c r="AT20" s="61">
        <v>-486728405.53999996</v>
      </c>
      <c r="AU20" s="61">
        <v>-486683024.60999995</v>
      </c>
      <c r="AV20" s="61">
        <v>-45380.929999999993</v>
      </c>
      <c r="AW20" s="61">
        <v>-26155127.35999994</v>
      </c>
      <c r="AX20" s="61">
        <v>-26680653.939999938</v>
      </c>
      <c r="AY20" s="61">
        <v>-417846577.79999995</v>
      </c>
      <c r="AZ20" s="61">
        <v>-563849715.30999994</v>
      </c>
      <c r="BA20" s="61">
        <v>146003137.50999999</v>
      </c>
      <c r="BB20" s="61">
        <v>0</v>
      </c>
      <c r="BC20" s="61">
        <v>0</v>
      </c>
      <c r="BD20" s="61">
        <v>391165923.86000001</v>
      </c>
      <c r="BE20" s="61">
        <v>525526.58000000007</v>
      </c>
      <c r="BF20" s="61">
        <v>2583789.79</v>
      </c>
      <c r="BG20" s="61">
        <v>2583789.79</v>
      </c>
      <c r="BH20" s="61">
        <v>0</v>
      </c>
      <c r="BI20" s="61">
        <v>0</v>
      </c>
      <c r="BJ20" s="61">
        <v>0</v>
      </c>
      <c r="BK20" s="61">
        <v>-2058263.21</v>
      </c>
      <c r="BL20" s="61">
        <v>0</v>
      </c>
      <c r="BM20" s="61">
        <v>0</v>
      </c>
      <c r="BN20" s="61">
        <v>0</v>
      </c>
      <c r="BO20" s="61">
        <v>1181225.67</v>
      </c>
      <c r="BP20" s="61">
        <v>1181225.67</v>
      </c>
      <c r="BQ20" s="61">
        <v>0</v>
      </c>
      <c r="BR20" s="61">
        <v>0</v>
      </c>
      <c r="BS20" s="61">
        <v>-278098604.37</v>
      </c>
      <c r="BT20" s="61">
        <v>-108133975.7</v>
      </c>
      <c r="BU20" s="61">
        <v>-117220222.81</v>
      </c>
      <c r="BV20" s="61">
        <v>-12311378.18</v>
      </c>
      <c r="BW20" s="61">
        <v>-73042.14</v>
      </c>
      <c r="BX20" s="61">
        <v>-9023102.9299999997</v>
      </c>
      <c r="BY20" s="61">
        <v>-31274132.390000001</v>
      </c>
      <c r="BZ20" s="61">
        <v>0</v>
      </c>
      <c r="CA20" s="61">
        <v>-62750.22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-70163690.769999996</v>
      </c>
      <c r="CJ20" s="61">
        <v>-70163690.769999996</v>
      </c>
      <c r="CK20" s="61">
        <v>0</v>
      </c>
      <c r="CL20" s="61">
        <v>12785603.220000029</v>
      </c>
    </row>
    <row r="21" spans="1:90" ht="12.75" customHeight="1">
      <c r="A21" s="44" t="s">
        <v>28</v>
      </c>
      <c r="B21" s="59">
        <v>1018</v>
      </c>
      <c r="C21" s="60" t="s">
        <v>373</v>
      </c>
      <c r="D21" s="61">
        <v>115416959.48000005</v>
      </c>
      <c r="E21" s="61">
        <v>168241912.91000003</v>
      </c>
      <c r="F21" s="61">
        <v>169034474.05000001</v>
      </c>
      <c r="G21" s="61">
        <v>-792561.14</v>
      </c>
      <c r="H21" s="61">
        <v>0</v>
      </c>
      <c r="I21" s="61">
        <v>-76950017.829999983</v>
      </c>
      <c r="J21" s="61">
        <v>-76950017.829999983</v>
      </c>
      <c r="K21" s="61">
        <v>-230335241.72999999</v>
      </c>
      <c r="L21" s="61">
        <v>153385223.90000001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-16475917.279999999</v>
      </c>
      <c r="T21" s="61">
        <v>-16475917.279999999</v>
      </c>
      <c r="U21" s="61">
        <v>-16475917.279999999</v>
      </c>
      <c r="V21" s="61">
        <v>0</v>
      </c>
      <c r="W21" s="61">
        <v>0</v>
      </c>
      <c r="X21" s="61">
        <v>0</v>
      </c>
      <c r="Y21" s="61">
        <v>0</v>
      </c>
      <c r="Z21" s="61">
        <v>39719442.640000001</v>
      </c>
      <c r="AA21" s="61">
        <v>26352030.379999999</v>
      </c>
      <c r="AB21" s="61">
        <v>0</v>
      </c>
      <c r="AC21" s="61">
        <v>12807551.930000002</v>
      </c>
      <c r="AD21" s="61">
        <v>559860.32999999996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881539.03999999992</v>
      </c>
      <c r="AN21" s="61">
        <v>1824559.49</v>
      </c>
      <c r="AO21" s="61">
        <v>5811.18</v>
      </c>
      <c r="AP21" s="61">
        <v>0</v>
      </c>
      <c r="AQ21" s="61">
        <v>0</v>
      </c>
      <c r="AR21" s="61">
        <v>-948831.63</v>
      </c>
      <c r="AS21" s="61">
        <v>-136565715.62</v>
      </c>
      <c r="AT21" s="61">
        <v>-81796465.650000006</v>
      </c>
      <c r="AU21" s="61">
        <v>-81796721.650000006</v>
      </c>
      <c r="AV21" s="61">
        <v>256</v>
      </c>
      <c r="AW21" s="61">
        <v>-23537711.539999992</v>
      </c>
      <c r="AX21" s="61">
        <v>-21557255.00999999</v>
      </c>
      <c r="AY21" s="61">
        <v>-94751741.699999988</v>
      </c>
      <c r="AZ21" s="61">
        <v>-109362059.27</v>
      </c>
      <c r="BA21" s="61">
        <v>8165250.0899999999</v>
      </c>
      <c r="BB21" s="61">
        <v>0</v>
      </c>
      <c r="BC21" s="61">
        <v>6445067.4800000004</v>
      </c>
      <c r="BD21" s="61">
        <v>73194486.689999998</v>
      </c>
      <c r="BE21" s="61">
        <v>-1980456.53</v>
      </c>
      <c r="BF21" s="61">
        <v>-1281727.47</v>
      </c>
      <c r="BG21" s="61">
        <v>203.29</v>
      </c>
      <c r="BH21" s="61">
        <v>-716431.06</v>
      </c>
      <c r="BI21" s="61">
        <v>0</v>
      </c>
      <c r="BJ21" s="61">
        <v>-565499.69999999995</v>
      </c>
      <c r="BK21" s="61">
        <v>-698729.06</v>
      </c>
      <c r="BL21" s="61">
        <v>0</v>
      </c>
      <c r="BM21" s="61">
        <v>0</v>
      </c>
      <c r="BN21" s="61">
        <v>0</v>
      </c>
      <c r="BO21" s="61">
        <v>-206638.86</v>
      </c>
      <c r="BP21" s="61">
        <v>-206638.86</v>
      </c>
      <c r="BQ21" s="61">
        <v>0</v>
      </c>
      <c r="BR21" s="61">
        <v>0</v>
      </c>
      <c r="BS21" s="61">
        <v>-24771737.770000003</v>
      </c>
      <c r="BT21" s="61">
        <v>-11846044.729999999</v>
      </c>
      <c r="BU21" s="61">
        <v>-9626656.8399999999</v>
      </c>
      <c r="BV21" s="61">
        <v>-3243405.19</v>
      </c>
      <c r="BW21" s="61">
        <v>0</v>
      </c>
      <c r="BX21" s="61">
        <v>-148610.94</v>
      </c>
      <c r="BY21" s="61">
        <v>92979.93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-6253161.7999999998</v>
      </c>
      <c r="CJ21" s="61">
        <v>-6253161.7999999998</v>
      </c>
      <c r="CK21" s="61">
        <v>0</v>
      </c>
      <c r="CL21" s="61">
        <v>-21148756.139999956</v>
      </c>
    </row>
    <row r="22" spans="1:90" ht="12.75" customHeight="1">
      <c r="A22" s="44" t="s">
        <v>30</v>
      </c>
      <c r="B22" s="59">
        <v>1020</v>
      </c>
      <c r="C22" s="60" t="s">
        <v>373</v>
      </c>
      <c r="D22" s="61">
        <v>5380178876.1037683</v>
      </c>
      <c r="E22" s="61">
        <v>5242458194.8600006</v>
      </c>
      <c r="F22" s="61">
        <v>5269117548.0100002</v>
      </c>
      <c r="G22" s="61">
        <v>-26659353.150000002</v>
      </c>
      <c r="H22" s="61">
        <v>0</v>
      </c>
      <c r="I22" s="61">
        <v>-1048656988.4399989</v>
      </c>
      <c r="J22" s="61">
        <v>-986376526.86999893</v>
      </c>
      <c r="K22" s="61">
        <v>-9783791349.7999992</v>
      </c>
      <c r="L22" s="61">
        <v>8797414822.9300003</v>
      </c>
      <c r="M22" s="61">
        <v>-62280461.569999993</v>
      </c>
      <c r="N22" s="61">
        <v>95165013.080000013</v>
      </c>
      <c r="O22" s="61">
        <v>-157445474.65000001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1093286734.593766</v>
      </c>
      <c r="AA22" s="61">
        <v>1131814246.1052346</v>
      </c>
      <c r="AB22" s="61">
        <v>0</v>
      </c>
      <c r="AC22" s="61">
        <v>-64254505.568517283</v>
      </c>
      <c r="AD22" s="61">
        <v>25283425.796342637</v>
      </c>
      <c r="AE22" s="61">
        <v>0</v>
      </c>
      <c r="AF22" s="61">
        <v>0</v>
      </c>
      <c r="AG22" s="61">
        <v>388383.06991213304</v>
      </c>
      <c r="AH22" s="61">
        <v>0</v>
      </c>
      <c r="AI22" s="61">
        <v>55185.190793862377</v>
      </c>
      <c r="AJ22" s="61">
        <v>0</v>
      </c>
      <c r="AK22" s="61">
        <v>0</v>
      </c>
      <c r="AL22" s="61">
        <v>0</v>
      </c>
      <c r="AM22" s="61">
        <v>93090935.090000004</v>
      </c>
      <c r="AN22" s="61">
        <v>-46917162</v>
      </c>
      <c r="AO22" s="61">
        <v>1685662.66</v>
      </c>
      <c r="AP22" s="61">
        <v>0</v>
      </c>
      <c r="AQ22" s="61">
        <v>0</v>
      </c>
      <c r="AR22" s="61">
        <v>138322434.43000001</v>
      </c>
      <c r="AS22" s="61">
        <v>-3599218138.8580742</v>
      </c>
      <c r="AT22" s="61">
        <v>-2492106224.2199998</v>
      </c>
      <c r="AU22" s="61">
        <v>-2556374585.98</v>
      </c>
      <c r="AV22" s="61">
        <v>64268361.760000005</v>
      </c>
      <c r="AW22" s="61">
        <v>-122665553.20000002</v>
      </c>
      <c r="AX22" s="61">
        <v>-116289782.98000002</v>
      </c>
      <c r="AY22" s="61">
        <v>-2381398646.8600001</v>
      </c>
      <c r="AZ22" s="61">
        <v>-2586075096.48</v>
      </c>
      <c r="BA22" s="61">
        <v>-177898994.74000001</v>
      </c>
      <c r="BB22" s="61">
        <v>0</v>
      </c>
      <c r="BC22" s="61">
        <v>382575444.36000001</v>
      </c>
      <c r="BD22" s="61">
        <v>2265108863.8800001</v>
      </c>
      <c r="BE22" s="61">
        <v>-6375770.2200000063</v>
      </c>
      <c r="BF22" s="61">
        <v>50824003.139999993</v>
      </c>
      <c r="BG22" s="61">
        <v>56238897.459999993</v>
      </c>
      <c r="BH22" s="61">
        <v>2750061.85</v>
      </c>
      <c r="BI22" s="61">
        <v>0</v>
      </c>
      <c r="BJ22" s="61">
        <v>-8164956.1699999999</v>
      </c>
      <c r="BK22" s="61">
        <v>-57199773.359999999</v>
      </c>
      <c r="BL22" s="61">
        <v>0</v>
      </c>
      <c r="BM22" s="61">
        <v>0</v>
      </c>
      <c r="BN22" s="61">
        <v>0</v>
      </c>
      <c r="BO22" s="61">
        <v>-2441231.3600000003</v>
      </c>
      <c r="BP22" s="61">
        <v>-2441231.3600000003</v>
      </c>
      <c r="BQ22" s="61">
        <v>0</v>
      </c>
      <c r="BR22" s="61">
        <v>0</v>
      </c>
      <c r="BS22" s="61">
        <v>-982005130.07807469</v>
      </c>
      <c r="BT22" s="61">
        <v>-525899877.90000021</v>
      </c>
      <c r="BU22" s="61">
        <v>-206019185.23010656</v>
      </c>
      <c r="BV22" s="61">
        <v>-7427794.0002305862</v>
      </c>
      <c r="BW22" s="61">
        <v>0</v>
      </c>
      <c r="BX22" s="61">
        <v>-13935744.063941026</v>
      </c>
      <c r="BY22" s="61">
        <v>-17694254.743796296</v>
      </c>
      <c r="BZ22" s="61">
        <v>19273293.340000004</v>
      </c>
      <c r="CA22" s="61">
        <v>-230301567.47999999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1780960737.2456942</v>
      </c>
    </row>
    <row r="23" spans="1:90" ht="12.75" customHeight="1">
      <c r="A23" s="44" t="s">
        <v>32</v>
      </c>
      <c r="B23" s="59">
        <v>1022</v>
      </c>
      <c r="C23" s="60" t="s">
        <v>373</v>
      </c>
      <c r="D23" s="61">
        <v>3145442123.1799998</v>
      </c>
      <c r="E23" s="61">
        <v>2678712343.1100006</v>
      </c>
      <c r="F23" s="61">
        <v>2764955702.1000004</v>
      </c>
      <c r="G23" s="61">
        <v>-86243358.99000001</v>
      </c>
      <c r="H23" s="61">
        <v>0</v>
      </c>
      <c r="I23" s="61">
        <v>83522589.359999165</v>
      </c>
      <c r="J23" s="61">
        <v>108167288.62999916</v>
      </c>
      <c r="K23" s="61">
        <v>-6474807076.3900003</v>
      </c>
      <c r="L23" s="61">
        <v>6582974365.0199995</v>
      </c>
      <c r="M23" s="61">
        <v>-24644699.269999996</v>
      </c>
      <c r="N23" s="61">
        <v>35594621.590000004</v>
      </c>
      <c r="O23" s="61">
        <v>-60239320.859999999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278915516.03000003</v>
      </c>
      <c r="AA23" s="61">
        <v>213924387.15000001</v>
      </c>
      <c r="AB23" s="61">
        <v>23178122.73</v>
      </c>
      <c r="AC23" s="61">
        <v>23988275.93</v>
      </c>
      <c r="AD23" s="61">
        <v>17009725.109999999</v>
      </c>
      <c r="AE23" s="61">
        <v>372947.43</v>
      </c>
      <c r="AF23" s="61">
        <v>0</v>
      </c>
      <c r="AG23" s="61">
        <v>442057.68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104291674.68000001</v>
      </c>
      <c r="AN23" s="61">
        <v>109162389.68000001</v>
      </c>
      <c r="AO23" s="61">
        <v>-1404825.93</v>
      </c>
      <c r="AP23" s="61">
        <v>3018689</v>
      </c>
      <c r="AQ23" s="61">
        <v>0</v>
      </c>
      <c r="AR23" s="61">
        <v>-6484578.0700000003</v>
      </c>
      <c r="AS23" s="61">
        <v>-2919095378.1600003</v>
      </c>
      <c r="AT23" s="61">
        <v>-2101167668.6600006</v>
      </c>
      <c r="AU23" s="61">
        <v>-2121849193.1600006</v>
      </c>
      <c r="AV23" s="61">
        <v>20681524.500000034</v>
      </c>
      <c r="AW23" s="61">
        <v>-18925241.140000138</v>
      </c>
      <c r="AX23" s="61">
        <v>-15444903.100000143</v>
      </c>
      <c r="AY23" s="61">
        <v>-1938905374.8600001</v>
      </c>
      <c r="AZ23" s="61">
        <v>-1803034612.96</v>
      </c>
      <c r="BA23" s="61">
        <v>-135870761.90000001</v>
      </c>
      <c r="BB23" s="61">
        <v>0</v>
      </c>
      <c r="BC23" s="61">
        <v>0</v>
      </c>
      <c r="BD23" s="61">
        <v>1923460471.76</v>
      </c>
      <c r="BE23" s="61">
        <v>-3480338.0399999954</v>
      </c>
      <c r="BF23" s="61">
        <v>18340059.110000003</v>
      </c>
      <c r="BG23" s="61">
        <v>18261323.250000004</v>
      </c>
      <c r="BH23" s="61">
        <v>78735.86</v>
      </c>
      <c r="BI23" s="61">
        <v>0</v>
      </c>
      <c r="BJ23" s="61">
        <v>0</v>
      </c>
      <c r="BK23" s="61">
        <v>-21820397.149999999</v>
      </c>
      <c r="BL23" s="61">
        <v>0</v>
      </c>
      <c r="BM23" s="61">
        <v>0</v>
      </c>
      <c r="BN23" s="61">
        <v>0</v>
      </c>
      <c r="BO23" s="61">
        <v>-13859060.279999999</v>
      </c>
      <c r="BP23" s="61">
        <v>-13859060.279999999</v>
      </c>
      <c r="BQ23" s="61">
        <v>0</v>
      </c>
      <c r="BR23" s="61">
        <v>0</v>
      </c>
      <c r="BS23" s="61">
        <v>-740214516.13</v>
      </c>
      <c r="BT23" s="61">
        <v>-508221417.25999993</v>
      </c>
      <c r="BU23" s="61">
        <v>-175144000.63</v>
      </c>
      <c r="BV23" s="61">
        <v>-3201444.32</v>
      </c>
      <c r="BW23" s="61">
        <v>0</v>
      </c>
      <c r="BX23" s="61">
        <v>-16773193.970000001</v>
      </c>
      <c r="BY23" s="61">
        <v>-40482333.229999997</v>
      </c>
      <c r="BZ23" s="61">
        <v>6828614.379999999</v>
      </c>
      <c r="CA23" s="61">
        <v>-3220741.1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-44928891.949999996</v>
      </c>
      <c r="CJ23" s="61">
        <v>-44928891.949999996</v>
      </c>
      <c r="CK23" s="61">
        <v>0</v>
      </c>
      <c r="CL23" s="61">
        <v>226346745.0199995</v>
      </c>
    </row>
    <row r="24" spans="1:90" ht="12.75" customHeight="1">
      <c r="A24" s="44" t="s">
        <v>34</v>
      </c>
      <c r="B24" s="59">
        <v>1025</v>
      </c>
      <c r="C24" s="60" t="s">
        <v>373</v>
      </c>
      <c r="D24" s="61">
        <v>293784266.47000009</v>
      </c>
      <c r="E24" s="61">
        <v>340862396</v>
      </c>
      <c r="F24" s="61">
        <v>502246309.13</v>
      </c>
      <c r="G24" s="61">
        <v>-161383913.13</v>
      </c>
      <c r="H24" s="61">
        <v>0</v>
      </c>
      <c r="I24" s="61">
        <v>-82185323.079999924</v>
      </c>
      <c r="J24" s="61">
        <v>-116991760.31999993</v>
      </c>
      <c r="K24" s="61">
        <v>-1009400609.17</v>
      </c>
      <c r="L24" s="61">
        <v>892408848.85000002</v>
      </c>
      <c r="M24" s="61">
        <v>34806437.24000001</v>
      </c>
      <c r="N24" s="61">
        <v>289550725.43000001</v>
      </c>
      <c r="O24" s="61">
        <v>-254744288.19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40089113.910000004</v>
      </c>
      <c r="AA24" s="61">
        <v>29279373.760000002</v>
      </c>
      <c r="AB24" s="61">
        <v>0</v>
      </c>
      <c r="AC24" s="61">
        <v>10809740.15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-4981920.3600000003</v>
      </c>
      <c r="AN24" s="61">
        <v>-313924.7</v>
      </c>
      <c r="AO24" s="61">
        <v>-95881.46</v>
      </c>
      <c r="AP24" s="61">
        <v>0</v>
      </c>
      <c r="AQ24" s="61">
        <v>0</v>
      </c>
      <c r="AR24" s="61">
        <v>-4572114.2</v>
      </c>
      <c r="AS24" s="61">
        <v>-350528569.95999998</v>
      </c>
      <c r="AT24" s="61">
        <v>-185698120.81999999</v>
      </c>
      <c r="AU24" s="61">
        <v>-285497456.12</v>
      </c>
      <c r="AV24" s="61">
        <v>99799335.299999997</v>
      </c>
      <c r="AW24" s="61">
        <v>-39470124.75999999</v>
      </c>
      <c r="AX24" s="61">
        <v>-61628741.839999974</v>
      </c>
      <c r="AY24" s="61">
        <v>-245242931.84999999</v>
      </c>
      <c r="AZ24" s="61">
        <v>-216349791.96000001</v>
      </c>
      <c r="BA24" s="61">
        <v>-102213434.42</v>
      </c>
      <c r="BB24" s="61">
        <v>0</v>
      </c>
      <c r="BC24" s="61">
        <v>73320294.530000001</v>
      </c>
      <c r="BD24" s="61">
        <v>183614190.01000002</v>
      </c>
      <c r="BE24" s="61">
        <v>22158617.079999983</v>
      </c>
      <c r="BF24" s="61">
        <v>82925734.709999993</v>
      </c>
      <c r="BG24" s="61">
        <v>72514505.120000005</v>
      </c>
      <c r="BH24" s="61">
        <v>35128232.509999998</v>
      </c>
      <c r="BI24" s="61">
        <v>0</v>
      </c>
      <c r="BJ24" s="61">
        <v>-24717002.920000002</v>
      </c>
      <c r="BK24" s="61">
        <v>-60767117.63000001</v>
      </c>
      <c r="BL24" s="61">
        <v>0</v>
      </c>
      <c r="BM24" s="61">
        <v>0</v>
      </c>
      <c r="BN24" s="61">
        <v>0</v>
      </c>
      <c r="BO24" s="61">
        <v>-115274.71000000002</v>
      </c>
      <c r="BP24" s="61">
        <v>-115274.71000000002</v>
      </c>
      <c r="BQ24" s="61">
        <v>0</v>
      </c>
      <c r="BR24" s="61">
        <v>0</v>
      </c>
      <c r="BS24" s="61">
        <v>-125245049.67</v>
      </c>
      <c r="BT24" s="61">
        <v>-68403645.210000008</v>
      </c>
      <c r="BU24" s="61">
        <v>-16243954.300000001</v>
      </c>
      <c r="BV24" s="61">
        <v>-3820548.44</v>
      </c>
      <c r="BW24" s="61">
        <v>0</v>
      </c>
      <c r="BX24" s="61">
        <v>-2451473.44</v>
      </c>
      <c r="BY24" s="61">
        <v>-3794302.39</v>
      </c>
      <c r="BZ24" s="61">
        <v>18412129.829999998</v>
      </c>
      <c r="CA24" s="61">
        <v>-48943255.719999999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-56744303.48999989</v>
      </c>
    </row>
    <row r="25" spans="1:90" ht="12.75" customHeight="1">
      <c r="A25" s="44" t="s">
        <v>36</v>
      </c>
      <c r="B25" s="59">
        <v>1027</v>
      </c>
      <c r="C25" s="60" t="s">
        <v>373</v>
      </c>
      <c r="D25" s="61">
        <v>411212495.99999988</v>
      </c>
      <c r="E25" s="61">
        <v>69892405.659999996</v>
      </c>
      <c r="F25" s="61">
        <v>204951625.88999999</v>
      </c>
      <c r="G25" s="61">
        <v>-135059220.22999999</v>
      </c>
      <c r="H25" s="61">
        <v>0</v>
      </c>
      <c r="I25" s="61">
        <v>373646461.57999986</v>
      </c>
      <c r="J25" s="61">
        <v>312662775.14999986</v>
      </c>
      <c r="K25" s="61">
        <v>-682879336.87000012</v>
      </c>
      <c r="L25" s="61">
        <v>995542112.01999998</v>
      </c>
      <c r="M25" s="61">
        <v>60983686.429999992</v>
      </c>
      <c r="N25" s="61">
        <v>161211559.69</v>
      </c>
      <c r="O25" s="61">
        <v>-100227873.26000001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0</v>
      </c>
      <c r="AA25" s="61">
        <v>0</v>
      </c>
      <c r="AB25" s="61">
        <v>0</v>
      </c>
      <c r="AC25" s="61">
        <v>0</v>
      </c>
      <c r="AD25" s="61">
        <v>0</v>
      </c>
      <c r="AE25" s="61">
        <v>0</v>
      </c>
      <c r="AF25" s="61">
        <v>0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-32326371.24000001</v>
      </c>
      <c r="AN25" s="61">
        <v>5928069.8999999911</v>
      </c>
      <c r="AO25" s="61">
        <v>-1252659.17</v>
      </c>
      <c r="AP25" s="61">
        <v>0</v>
      </c>
      <c r="AQ25" s="61">
        <v>0</v>
      </c>
      <c r="AR25" s="61">
        <v>-37001781.969999999</v>
      </c>
      <c r="AS25" s="61">
        <v>-562571609.83686948</v>
      </c>
      <c r="AT25" s="61">
        <v>-464277082.99499953</v>
      </c>
      <c r="AU25" s="61">
        <v>-490601140.3999995</v>
      </c>
      <c r="AV25" s="61">
        <v>26324057.405000001</v>
      </c>
      <c r="AW25" s="61">
        <v>176453639.72000206</v>
      </c>
      <c r="AX25" s="61">
        <v>168166684.23000205</v>
      </c>
      <c r="AY25" s="61">
        <v>-342249635.80999792</v>
      </c>
      <c r="AZ25" s="61">
        <v>-370298369.14999789</v>
      </c>
      <c r="BA25" s="61">
        <v>-19909796.43</v>
      </c>
      <c r="BB25" s="61">
        <v>0</v>
      </c>
      <c r="BC25" s="61">
        <v>47958529.769999996</v>
      </c>
      <c r="BD25" s="61">
        <v>510416320.03999996</v>
      </c>
      <c r="BE25" s="61">
        <v>8286955.4899999984</v>
      </c>
      <c r="BF25" s="61">
        <v>21170477.959999997</v>
      </c>
      <c r="BG25" s="61">
        <v>25921083.029999997</v>
      </c>
      <c r="BH25" s="61">
        <v>-1784042.3900000001</v>
      </c>
      <c r="BI25" s="61">
        <v>0</v>
      </c>
      <c r="BJ25" s="61">
        <v>-2966562.6799999997</v>
      </c>
      <c r="BK25" s="61">
        <v>-12883522.469999999</v>
      </c>
      <c r="BL25" s="61">
        <v>0</v>
      </c>
      <c r="BM25" s="61">
        <v>0</v>
      </c>
      <c r="BN25" s="61">
        <v>0</v>
      </c>
      <c r="BO25" s="61">
        <v>-792310.3</v>
      </c>
      <c r="BP25" s="61">
        <v>-792310.3</v>
      </c>
      <c r="BQ25" s="61">
        <v>0</v>
      </c>
      <c r="BR25" s="61">
        <v>0</v>
      </c>
      <c r="BS25" s="61">
        <v>-203064589.93187198</v>
      </c>
      <c r="BT25" s="61">
        <v>-78618568.560000002</v>
      </c>
      <c r="BU25" s="61">
        <v>-52135962.245486386</v>
      </c>
      <c r="BV25" s="61">
        <v>-23008259.13927244</v>
      </c>
      <c r="BW25" s="61">
        <v>0</v>
      </c>
      <c r="BX25" s="61">
        <v>-51908146.308764741</v>
      </c>
      <c r="BY25" s="61">
        <v>-4115187.9883484002</v>
      </c>
      <c r="BZ25" s="61">
        <v>7571927.1000000089</v>
      </c>
      <c r="CA25" s="61">
        <v>-850392.79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-70891266.329999998</v>
      </c>
      <c r="CJ25" s="61">
        <v>-70891266.329999998</v>
      </c>
      <c r="CK25" s="61">
        <v>0</v>
      </c>
      <c r="CL25" s="61">
        <v>-151359113.8368696</v>
      </c>
    </row>
    <row r="26" spans="1:90" ht="12.75" customHeight="1">
      <c r="A26" s="44" t="s">
        <v>38</v>
      </c>
      <c r="B26" s="59">
        <v>1028</v>
      </c>
      <c r="C26" s="60" t="s">
        <v>373</v>
      </c>
      <c r="D26" s="61">
        <v>582397986.74000001</v>
      </c>
      <c r="E26" s="61">
        <v>539858150.25</v>
      </c>
      <c r="F26" s="61">
        <v>541088594.69000006</v>
      </c>
      <c r="G26" s="61">
        <v>-1230444.44</v>
      </c>
      <c r="H26" s="61">
        <v>0</v>
      </c>
      <c r="I26" s="61">
        <v>-72775643.310000062</v>
      </c>
      <c r="J26" s="61">
        <v>-72775643.310000062</v>
      </c>
      <c r="K26" s="61">
        <v>-1117941609.6400001</v>
      </c>
      <c r="L26" s="61">
        <v>1045165966.33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126267554.10000001</v>
      </c>
      <c r="AA26" s="61">
        <v>144677099.86000001</v>
      </c>
      <c r="AB26" s="61">
        <v>0</v>
      </c>
      <c r="AC26" s="61">
        <v>-19089423.230000004</v>
      </c>
      <c r="AD26" s="61">
        <v>0</v>
      </c>
      <c r="AE26" s="61">
        <v>0</v>
      </c>
      <c r="AF26" s="61">
        <v>0</v>
      </c>
      <c r="AG26" s="61">
        <v>679877.47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-10952074.300000001</v>
      </c>
      <c r="AN26" s="61">
        <v>-8283001.3499999996</v>
      </c>
      <c r="AO26" s="61">
        <v>-2963.06</v>
      </c>
      <c r="AP26" s="61">
        <v>-250000</v>
      </c>
      <c r="AQ26" s="61">
        <v>0</v>
      </c>
      <c r="AR26" s="61">
        <v>-2416109.89</v>
      </c>
      <c r="AS26" s="61">
        <v>-449248527.91999996</v>
      </c>
      <c r="AT26" s="61">
        <v>-281933171.81999999</v>
      </c>
      <c r="AU26" s="61">
        <v>-281933427.23000002</v>
      </c>
      <c r="AV26" s="61">
        <v>255.41</v>
      </c>
      <c r="AW26" s="61">
        <v>-47447725.909999974</v>
      </c>
      <c r="AX26" s="61">
        <v>-47453427.059999973</v>
      </c>
      <c r="AY26" s="61">
        <v>-273757989.07999998</v>
      </c>
      <c r="AZ26" s="61">
        <v>-264355535.19999999</v>
      </c>
      <c r="BA26" s="61">
        <v>-9402453.8800000008</v>
      </c>
      <c r="BB26" s="61">
        <v>0</v>
      </c>
      <c r="BC26" s="61">
        <v>0</v>
      </c>
      <c r="BD26" s="61">
        <v>226304562.02000001</v>
      </c>
      <c r="BE26" s="61">
        <v>5701.1500000000233</v>
      </c>
      <c r="BF26" s="61">
        <v>316543.88</v>
      </c>
      <c r="BG26" s="61">
        <v>317160.63</v>
      </c>
      <c r="BH26" s="61">
        <v>-616.75</v>
      </c>
      <c r="BI26" s="61">
        <v>0</v>
      </c>
      <c r="BJ26" s="61">
        <v>0</v>
      </c>
      <c r="BK26" s="61">
        <v>-310842.73</v>
      </c>
      <c r="BL26" s="61">
        <v>9298991.1600000001</v>
      </c>
      <c r="BM26" s="61">
        <v>9298991.1600000001</v>
      </c>
      <c r="BN26" s="61">
        <v>0</v>
      </c>
      <c r="BO26" s="61">
        <v>-761781.1799999997</v>
      </c>
      <c r="BP26" s="61">
        <v>-761781.1799999997</v>
      </c>
      <c r="BQ26" s="61">
        <v>0</v>
      </c>
      <c r="BR26" s="61">
        <v>0</v>
      </c>
      <c r="BS26" s="61">
        <v>-105380457.82000002</v>
      </c>
      <c r="BT26" s="61">
        <v>-71233314.830000013</v>
      </c>
      <c r="BU26" s="61">
        <v>-23376840.149999999</v>
      </c>
      <c r="BV26" s="61">
        <v>-4255029</v>
      </c>
      <c r="BW26" s="61">
        <v>0</v>
      </c>
      <c r="BX26" s="61">
        <v>-1910328.93</v>
      </c>
      <c r="BY26" s="61">
        <v>-3991720.66</v>
      </c>
      <c r="BZ26" s="61">
        <v>0</v>
      </c>
      <c r="CA26" s="61">
        <v>-613224.25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-23024382.350000001</v>
      </c>
      <c r="CJ26" s="61">
        <v>-23024382.350000001</v>
      </c>
      <c r="CK26" s="61">
        <v>0</v>
      </c>
      <c r="CL26" s="61">
        <v>133149458.82000005</v>
      </c>
    </row>
    <row r="27" spans="1:90" ht="12.75" customHeight="1">
      <c r="A27" s="44" t="s">
        <v>40</v>
      </c>
      <c r="B27" s="59">
        <v>1030</v>
      </c>
      <c r="C27" s="60" t="s">
        <v>373</v>
      </c>
      <c r="D27" s="61">
        <v>1825236180.5800002</v>
      </c>
      <c r="E27" s="61">
        <v>1428941846.1000001</v>
      </c>
      <c r="F27" s="61">
        <v>1450626808.47</v>
      </c>
      <c r="G27" s="61">
        <v>-21684962.370000001</v>
      </c>
      <c r="H27" s="61">
        <v>0</v>
      </c>
      <c r="I27" s="61">
        <v>113421751.86000013</v>
      </c>
      <c r="J27" s="61">
        <v>113421751.86000013</v>
      </c>
      <c r="K27" s="61">
        <v>-3340310630.9200001</v>
      </c>
      <c r="L27" s="61">
        <v>3453732382.7800002</v>
      </c>
      <c r="M27" s="61">
        <v>0</v>
      </c>
      <c r="N27" s="61">
        <v>0</v>
      </c>
      <c r="O27" s="61">
        <v>0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255418508.88</v>
      </c>
      <c r="AA27" s="61">
        <v>57348074.699999996</v>
      </c>
      <c r="AB27" s="61">
        <v>45040809.780000001</v>
      </c>
      <c r="AC27" s="61">
        <v>153029624.40000001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12051000</v>
      </c>
      <c r="AK27" s="61">
        <v>12051000</v>
      </c>
      <c r="AL27" s="61">
        <v>0</v>
      </c>
      <c r="AM27" s="61">
        <v>15403073.739999998</v>
      </c>
      <c r="AN27" s="61">
        <v>17938532.289999999</v>
      </c>
      <c r="AO27" s="61">
        <v>-3036132.07</v>
      </c>
      <c r="AP27" s="61">
        <v>0</v>
      </c>
      <c r="AQ27" s="61">
        <v>0</v>
      </c>
      <c r="AR27" s="61">
        <v>500673.52</v>
      </c>
      <c r="AS27" s="61">
        <v>-1639917009.77</v>
      </c>
      <c r="AT27" s="61">
        <v>-1050955716.8100001</v>
      </c>
      <c r="AU27" s="61">
        <v>-1057066015.8000001</v>
      </c>
      <c r="AV27" s="61">
        <v>6110298.9900000002</v>
      </c>
      <c r="AW27" s="61">
        <v>-52151213.770000093</v>
      </c>
      <c r="AX27" s="61">
        <v>-52278754.650000095</v>
      </c>
      <c r="AY27" s="61">
        <v>-1033141663.5500001</v>
      </c>
      <c r="AZ27" s="61">
        <v>-957214178.7700001</v>
      </c>
      <c r="BA27" s="61">
        <v>-75927484.780000001</v>
      </c>
      <c r="BB27" s="61">
        <v>0</v>
      </c>
      <c r="BC27" s="61">
        <v>0</v>
      </c>
      <c r="BD27" s="61">
        <v>980862908.89999998</v>
      </c>
      <c r="BE27" s="61">
        <v>127540.87999999989</v>
      </c>
      <c r="BF27" s="61">
        <v>2685841.65</v>
      </c>
      <c r="BG27" s="61">
        <v>2642200.59</v>
      </c>
      <c r="BH27" s="61">
        <v>43641.06</v>
      </c>
      <c r="BI27" s="61">
        <v>0</v>
      </c>
      <c r="BJ27" s="61">
        <v>0</v>
      </c>
      <c r="BK27" s="61">
        <v>-2558300.77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-427055946.3499999</v>
      </c>
      <c r="BT27" s="61">
        <v>-277944039.20999992</v>
      </c>
      <c r="BU27" s="61">
        <v>-98683163.359999999</v>
      </c>
      <c r="BV27" s="61">
        <v>-18855182.25</v>
      </c>
      <c r="BW27" s="61">
        <v>0</v>
      </c>
      <c r="BX27" s="61">
        <v>-20076904.960000001</v>
      </c>
      <c r="BY27" s="61">
        <v>-11496656.57</v>
      </c>
      <c r="BZ27" s="61">
        <v>0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-109754132.84</v>
      </c>
      <c r="CJ27" s="61">
        <v>-109754132.84</v>
      </c>
      <c r="CK27" s="61">
        <v>0</v>
      </c>
      <c r="CL27" s="61">
        <v>185319170.81000018</v>
      </c>
    </row>
    <row r="28" spans="1:90" ht="12.75" customHeight="1">
      <c r="A28" s="44" t="s">
        <v>42</v>
      </c>
      <c r="B28" s="59">
        <v>1031</v>
      </c>
      <c r="C28" s="60" t="s">
        <v>373</v>
      </c>
      <c r="D28" s="61">
        <v>196131791.99999997</v>
      </c>
      <c r="E28" s="61">
        <v>172121033.15000001</v>
      </c>
      <c r="F28" s="61">
        <v>176081166.56</v>
      </c>
      <c r="G28" s="61">
        <v>-3960133.41</v>
      </c>
      <c r="H28" s="61">
        <v>0</v>
      </c>
      <c r="I28" s="61">
        <v>-14687134.310000002</v>
      </c>
      <c r="J28" s="61">
        <v>-14687134.310000002</v>
      </c>
      <c r="K28" s="61">
        <v>-365342933</v>
      </c>
      <c r="L28" s="61">
        <v>350655798.69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24777858.299999997</v>
      </c>
      <c r="AA28" s="61">
        <v>7001371.3099999996</v>
      </c>
      <c r="AB28" s="61">
        <v>0</v>
      </c>
      <c r="AC28" s="61">
        <v>0</v>
      </c>
      <c r="AD28" s="61">
        <v>17776486.989999998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13920034.859999996</v>
      </c>
      <c r="AN28" s="61">
        <v>20235391.299999997</v>
      </c>
      <c r="AO28" s="61">
        <v>0</v>
      </c>
      <c r="AP28" s="61">
        <v>0</v>
      </c>
      <c r="AQ28" s="61">
        <v>0</v>
      </c>
      <c r="AR28" s="61">
        <v>-6315356.4400000013</v>
      </c>
      <c r="AS28" s="61">
        <v>-221663325.53999999</v>
      </c>
      <c r="AT28" s="61">
        <v>-139310909.23000002</v>
      </c>
      <c r="AU28" s="61">
        <v>-139310909.23000002</v>
      </c>
      <c r="AV28" s="61">
        <v>0</v>
      </c>
      <c r="AW28" s="61">
        <v>-10270193.629999997</v>
      </c>
      <c r="AX28" s="61">
        <v>-10246580.189999998</v>
      </c>
      <c r="AY28" s="61">
        <v>-189518947.28</v>
      </c>
      <c r="AZ28" s="61">
        <v>-201828961.28</v>
      </c>
      <c r="BA28" s="61">
        <v>-28322926</v>
      </c>
      <c r="BB28" s="61">
        <v>0</v>
      </c>
      <c r="BC28" s="61">
        <v>40632940</v>
      </c>
      <c r="BD28" s="61">
        <v>179272367.09</v>
      </c>
      <c r="BE28" s="61">
        <v>-23613.440000000002</v>
      </c>
      <c r="BF28" s="61">
        <v>235309.32</v>
      </c>
      <c r="BG28" s="61">
        <v>285760.32</v>
      </c>
      <c r="BH28" s="61">
        <v>0</v>
      </c>
      <c r="BI28" s="61">
        <v>0</v>
      </c>
      <c r="BJ28" s="61">
        <v>-50451</v>
      </c>
      <c r="BK28" s="61">
        <v>-258922.76</v>
      </c>
      <c r="BL28" s="61">
        <v>0</v>
      </c>
      <c r="BM28" s="61">
        <v>0</v>
      </c>
      <c r="BN28" s="61">
        <v>0</v>
      </c>
      <c r="BO28" s="61">
        <v>-838691.23</v>
      </c>
      <c r="BP28" s="61">
        <v>-838691.23</v>
      </c>
      <c r="BQ28" s="61">
        <v>0</v>
      </c>
      <c r="BR28" s="61">
        <v>0</v>
      </c>
      <c r="BS28" s="61">
        <v>-51456161.789999992</v>
      </c>
      <c r="BT28" s="61">
        <v>-29104943.159999996</v>
      </c>
      <c r="BU28" s="61">
        <v>-14058218.890000001</v>
      </c>
      <c r="BV28" s="61">
        <v>-4867957.93</v>
      </c>
      <c r="BW28" s="61">
        <v>0</v>
      </c>
      <c r="BX28" s="61">
        <v>-67971.37</v>
      </c>
      <c r="BY28" s="61">
        <v>-3357070.44</v>
      </c>
      <c r="BZ28" s="61">
        <v>0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-19787369.66</v>
      </c>
      <c r="CJ28" s="61">
        <v>-19787369.66</v>
      </c>
      <c r="CK28" s="61">
        <v>0</v>
      </c>
      <c r="CL28" s="61">
        <v>-25531533.540000021</v>
      </c>
    </row>
    <row r="29" spans="1:90" ht="12.75" customHeight="1">
      <c r="A29" s="44" t="s">
        <v>44</v>
      </c>
      <c r="B29" s="59">
        <v>1032</v>
      </c>
      <c r="C29" s="60" t="s">
        <v>373</v>
      </c>
      <c r="D29" s="61">
        <v>1776727079.4167271</v>
      </c>
      <c r="E29" s="61">
        <v>1286697105.2199991</v>
      </c>
      <c r="F29" s="61">
        <v>1641146030.799999</v>
      </c>
      <c r="G29" s="61">
        <v>-354448925.57999986</v>
      </c>
      <c r="H29" s="61">
        <v>0</v>
      </c>
      <c r="I29" s="61">
        <v>62099842.08000052</v>
      </c>
      <c r="J29" s="61">
        <v>4049384.4000000954</v>
      </c>
      <c r="K29" s="61">
        <v>-3833323914.6300001</v>
      </c>
      <c r="L29" s="61">
        <v>3837373299.0300002</v>
      </c>
      <c r="M29" s="61">
        <v>58050457.680000424</v>
      </c>
      <c r="N29" s="61">
        <v>712421646.26000035</v>
      </c>
      <c r="O29" s="61">
        <v>-654371188.57999992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405829816.17672724</v>
      </c>
      <c r="AA29" s="61">
        <v>405829816.17672724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24195015.040000007</v>
      </c>
      <c r="AK29" s="61">
        <v>24195015.040000007</v>
      </c>
      <c r="AL29" s="61">
        <v>0</v>
      </c>
      <c r="AM29" s="61">
        <v>-2094699.0999999554</v>
      </c>
      <c r="AN29" s="61">
        <v>-3247377.0199999791</v>
      </c>
      <c r="AO29" s="61">
        <v>199203.83000002382</v>
      </c>
      <c r="AP29" s="61">
        <v>122635.23999999982</v>
      </c>
      <c r="AQ29" s="61">
        <v>-14484.419999999973</v>
      </c>
      <c r="AR29" s="61">
        <v>845323.27</v>
      </c>
      <c r="AS29" s="61">
        <v>-1512510468.0981951</v>
      </c>
      <c r="AT29" s="61">
        <v>-886596410.86000001</v>
      </c>
      <c r="AU29" s="61">
        <v>-1108448738.8799999</v>
      </c>
      <c r="AV29" s="61">
        <v>221852328.01999983</v>
      </c>
      <c r="AW29" s="61">
        <v>-60857815.88999927</v>
      </c>
      <c r="AX29" s="61">
        <v>-79615531.599999309</v>
      </c>
      <c r="AY29" s="61">
        <v>-785676085.75999939</v>
      </c>
      <c r="AZ29" s="61">
        <v>-904793843.55999947</v>
      </c>
      <c r="BA29" s="61">
        <v>-2952542.3</v>
      </c>
      <c r="BB29" s="61">
        <v>0</v>
      </c>
      <c r="BC29" s="61">
        <v>122070300.09999999</v>
      </c>
      <c r="BD29" s="61">
        <v>706060554.16000009</v>
      </c>
      <c r="BE29" s="61">
        <v>18757715.710000038</v>
      </c>
      <c r="BF29" s="61">
        <v>154567301.27000004</v>
      </c>
      <c r="BG29" s="61">
        <v>179466188.11000004</v>
      </c>
      <c r="BH29" s="61">
        <v>-883803.28</v>
      </c>
      <c r="BI29" s="61">
        <v>0</v>
      </c>
      <c r="BJ29" s="61">
        <v>-24015083.559999999</v>
      </c>
      <c r="BK29" s="61">
        <v>-135809585.56</v>
      </c>
      <c r="BL29" s="61">
        <v>0</v>
      </c>
      <c r="BM29" s="61">
        <v>0</v>
      </c>
      <c r="BN29" s="61">
        <v>0</v>
      </c>
      <c r="BO29" s="61">
        <v>-4019629.76</v>
      </c>
      <c r="BP29" s="61">
        <v>-4019629.76</v>
      </c>
      <c r="BQ29" s="61">
        <v>0</v>
      </c>
      <c r="BR29" s="61">
        <v>0</v>
      </c>
      <c r="BS29" s="61">
        <v>-419473966.96819586</v>
      </c>
      <c r="BT29" s="61">
        <v>-266973173.45000041</v>
      </c>
      <c r="BU29" s="61">
        <v>-98042237.366367131</v>
      </c>
      <c r="BV29" s="61">
        <v>-12295397.481562018</v>
      </c>
      <c r="BW29" s="61">
        <v>0</v>
      </c>
      <c r="BX29" s="61">
        <v>-15217818.161190027</v>
      </c>
      <c r="BY29" s="61">
        <v>-24528906.798535638</v>
      </c>
      <c r="BZ29" s="61">
        <v>-3169830.0099998922</v>
      </c>
      <c r="CA29" s="61">
        <v>753396.29945924645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-141562644.61999995</v>
      </c>
      <c r="CJ29" s="61">
        <v>-141562644.61999995</v>
      </c>
      <c r="CK29" s="61">
        <v>0</v>
      </c>
      <c r="CL29" s="61">
        <v>264216611.31853199</v>
      </c>
    </row>
    <row r="30" spans="1:90" ht="12.75" customHeight="1">
      <c r="A30" s="44" t="s">
        <v>46</v>
      </c>
      <c r="B30" s="59">
        <v>1034</v>
      </c>
      <c r="C30" s="60" t="s">
        <v>373</v>
      </c>
      <c r="D30" s="61">
        <v>59050720.732298717</v>
      </c>
      <c r="E30" s="61">
        <v>37409519.549999997</v>
      </c>
      <c r="F30" s="61">
        <v>42678678.619999997</v>
      </c>
      <c r="G30" s="61">
        <v>-5269159.07</v>
      </c>
      <c r="H30" s="61">
        <v>0</v>
      </c>
      <c r="I30" s="61">
        <v>7234643.4399999976</v>
      </c>
      <c r="J30" s="61">
        <v>7234643.4399999976</v>
      </c>
      <c r="K30" s="61">
        <v>-113472705.69</v>
      </c>
      <c r="L30" s="61">
        <v>120707349.13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14870472.152298715</v>
      </c>
      <c r="AA30" s="61">
        <v>8135992.41064288</v>
      </c>
      <c r="AB30" s="61">
        <v>6734479.7416558359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-463914.41</v>
      </c>
      <c r="AN30" s="61">
        <v>-463914.41</v>
      </c>
      <c r="AO30" s="61">
        <v>0</v>
      </c>
      <c r="AP30" s="61">
        <v>0</v>
      </c>
      <c r="AQ30" s="61">
        <v>0</v>
      </c>
      <c r="AR30" s="61">
        <v>0</v>
      </c>
      <c r="AS30" s="61">
        <v>-40346710.440061718</v>
      </c>
      <c r="AT30" s="61">
        <v>-23585869.039999999</v>
      </c>
      <c r="AU30" s="61">
        <v>-23585869.039999999</v>
      </c>
      <c r="AV30" s="61">
        <v>0</v>
      </c>
      <c r="AW30" s="61">
        <v>-2523777.1899999976</v>
      </c>
      <c r="AX30" s="61">
        <v>-2523777.1899999976</v>
      </c>
      <c r="AY30" s="61">
        <v>-20950609.599999998</v>
      </c>
      <c r="AZ30" s="61">
        <v>-38782573.339999996</v>
      </c>
      <c r="BA30" s="61">
        <v>16589889.470000001</v>
      </c>
      <c r="BB30" s="61">
        <v>0</v>
      </c>
      <c r="BC30" s="61">
        <v>1242074.27</v>
      </c>
      <c r="BD30" s="61">
        <v>18426832.41</v>
      </c>
      <c r="BE30" s="61">
        <v>0</v>
      </c>
      <c r="BF30" s="61">
        <v>0</v>
      </c>
      <c r="BG30" s="61">
        <v>0</v>
      </c>
      <c r="BH30" s="61">
        <v>0</v>
      </c>
      <c r="BI30" s="61">
        <v>0</v>
      </c>
      <c r="BJ30" s="61">
        <v>0</v>
      </c>
      <c r="BK30" s="61">
        <v>0</v>
      </c>
      <c r="BL30" s="61">
        <v>0</v>
      </c>
      <c r="BM30" s="61">
        <v>0</v>
      </c>
      <c r="BN30" s="61">
        <v>0</v>
      </c>
      <c r="BO30" s="61">
        <v>-218976.18</v>
      </c>
      <c r="BP30" s="61">
        <v>-218976.18</v>
      </c>
      <c r="BQ30" s="61">
        <v>0</v>
      </c>
      <c r="BR30" s="61">
        <v>0</v>
      </c>
      <c r="BS30" s="61">
        <v>-14018088.03006172</v>
      </c>
      <c r="BT30" s="61">
        <v>-4739288.9400000004</v>
      </c>
      <c r="BU30" s="61">
        <v>-2771074.7844027807</v>
      </c>
      <c r="BV30" s="61">
        <v>-1278153.3184683814</v>
      </c>
      <c r="BW30" s="61">
        <v>0</v>
      </c>
      <c r="BX30" s="61">
        <v>-247678.28817712193</v>
      </c>
      <c r="BY30" s="61">
        <v>-148136.02901343547</v>
      </c>
      <c r="BZ30" s="61">
        <v>0</v>
      </c>
      <c r="CA30" s="61">
        <v>-4833756.67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18704010.292236999</v>
      </c>
    </row>
    <row r="31" spans="1:90" ht="12.75" customHeight="1">
      <c r="A31" s="44" t="s">
        <v>48</v>
      </c>
      <c r="B31" s="59">
        <v>1035</v>
      </c>
      <c r="C31" s="60" t="s">
        <v>373</v>
      </c>
      <c r="D31" s="61">
        <v>5036717638.0302229</v>
      </c>
      <c r="E31" s="61">
        <v>3775481639.5699997</v>
      </c>
      <c r="F31" s="61">
        <v>3813173755.5999999</v>
      </c>
      <c r="G31" s="61">
        <v>-37692116.030000001</v>
      </c>
      <c r="H31" s="61">
        <v>0</v>
      </c>
      <c r="I31" s="61">
        <v>-279881.84999961854</v>
      </c>
      <c r="J31" s="61">
        <v>-277250.14999961853</v>
      </c>
      <c r="K31" s="61">
        <v>-8831195241.5900002</v>
      </c>
      <c r="L31" s="61">
        <v>8830917991.4400005</v>
      </c>
      <c r="M31" s="61">
        <v>-2631.7</v>
      </c>
      <c r="N31" s="61">
        <v>482.48</v>
      </c>
      <c r="O31" s="61">
        <v>-3114.18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1457881267.3002226</v>
      </c>
      <c r="AA31" s="61">
        <v>1457881267.3002226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-196365386.98999998</v>
      </c>
      <c r="AN31" s="61">
        <v>-45868654.289999999</v>
      </c>
      <c r="AO31" s="61">
        <v>2676.88</v>
      </c>
      <c r="AP31" s="61">
        <v>-135598448.56999999</v>
      </c>
      <c r="AQ31" s="61">
        <v>5000</v>
      </c>
      <c r="AR31" s="61">
        <v>-14905961.01</v>
      </c>
      <c r="AS31" s="61">
        <v>-3308402066.0671148</v>
      </c>
      <c r="AT31" s="61">
        <v>-2076928678.0799997</v>
      </c>
      <c r="AU31" s="61">
        <v>-2076920544.0699997</v>
      </c>
      <c r="AV31" s="61">
        <v>-8134.01</v>
      </c>
      <c r="AW31" s="61">
        <v>-218093391.29999995</v>
      </c>
      <c r="AX31" s="61">
        <v>-218094616.05999994</v>
      </c>
      <c r="AY31" s="61">
        <v>-2612733215.5999999</v>
      </c>
      <c r="AZ31" s="61">
        <v>-2183624551.2999997</v>
      </c>
      <c r="BA31" s="61">
        <v>-429108664.30000001</v>
      </c>
      <c r="BB31" s="61">
        <v>0</v>
      </c>
      <c r="BC31" s="61">
        <v>0</v>
      </c>
      <c r="BD31" s="61">
        <v>2394638599.54</v>
      </c>
      <c r="BE31" s="61">
        <v>1224.7599999999948</v>
      </c>
      <c r="BF31" s="61">
        <v>75824.86</v>
      </c>
      <c r="BG31" s="61">
        <v>75824.86</v>
      </c>
      <c r="BH31" s="61">
        <v>0</v>
      </c>
      <c r="BI31" s="61">
        <v>0</v>
      </c>
      <c r="BJ31" s="61">
        <v>0</v>
      </c>
      <c r="BK31" s="61">
        <v>-74600.100000000006</v>
      </c>
      <c r="BL31" s="61">
        <v>-79566</v>
      </c>
      <c r="BM31" s="61">
        <v>-79566</v>
      </c>
      <c r="BN31" s="61">
        <v>0</v>
      </c>
      <c r="BO31" s="61">
        <v>-12714715.07</v>
      </c>
      <c r="BP31" s="61">
        <v>-12714715.07</v>
      </c>
      <c r="BQ31" s="61">
        <v>0</v>
      </c>
      <c r="BR31" s="61">
        <v>0</v>
      </c>
      <c r="BS31" s="61">
        <v>-775758787.69711506</v>
      </c>
      <c r="BT31" s="61">
        <v>-556381130.40999997</v>
      </c>
      <c r="BU31" s="61">
        <v>-137205291.11049905</v>
      </c>
      <c r="BV31" s="61">
        <v>-64625576.159863293</v>
      </c>
      <c r="BW31" s="61">
        <v>0</v>
      </c>
      <c r="BX31" s="61">
        <v>-17546792.476752892</v>
      </c>
      <c r="BY31" s="61">
        <v>0</v>
      </c>
      <c r="BZ31" s="61">
        <v>2.46</v>
      </c>
      <c r="CA31" s="61">
        <v>0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-224826927.91999999</v>
      </c>
      <c r="CJ31" s="61">
        <v>-224826927.91999999</v>
      </c>
      <c r="CK31" s="61">
        <v>0</v>
      </c>
      <c r="CL31" s="61">
        <v>1728315571.9631081</v>
      </c>
    </row>
    <row r="32" spans="1:90" ht="12.75" customHeight="1">
      <c r="A32" s="44" t="s">
        <v>50</v>
      </c>
      <c r="B32" s="59">
        <v>1036</v>
      </c>
      <c r="C32" s="60" t="s">
        <v>373</v>
      </c>
      <c r="D32" s="61">
        <v>1044209571.1032931</v>
      </c>
      <c r="E32" s="61">
        <v>1068749679.08</v>
      </c>
      <c r="F32" s="61">
        <v>1134689278.24</v>
      </c>
      <c r="G32" s="61">
        <v>-65939599.159999996</v>
      </c>
      <c r="H32" s="61">
        <v>0</v>
      </c>
      <c r="I32" s="61">
        <v>-229051302.23999983</v>
      </c>
      <c r="J32" s="61">
        <v>-194195902.66999984</v>
      </c>
      <c r="K32" s="61">
        <v>-2283353658.5599999</v>
      </c>
      <c r="L32" s="61">
        <v>2089157755.8900001</v>
      </c>
      <c r="M32" s="61">
        <v>-34855399.569999993</v>
      </c>
      <c r="N32" s="61">
        <v>204269725.63</v>
      </c>
      <c r="O32" s="61">
        <v>-239125125.19999999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201993801.16329288</v>
      </c>
      <c r="AA32" s="61">
        <v>103109716.4360843</v>
      </c>
      <c r="AB32" s="61">
        <v>0</v>
      </c>
      <c r="AC32" s="61">
        <v>-7692644.9505017288</v>
      </c>
      <c r="AD32" s="61">
        <v>105604841.71055795</v>
      </c>
      <c r="AE32" s="61">
        <v>971887.96715235512</v>
      </c>
      <c r="AF32" s="61">
        <v>0</v>
      </c>
      <c r="AG32" s="61">
        <v>0</v>
      </c>
      <c r="AH32" s="61">
        <v>0</v>
      </c>
      <c r="AI32" s="61">
        <v>0</v>
      </c>
      <c r="AJ32" s="61">
        <v>0</v>
      </c>
      <c r="AK32" s="61">
        <v>0</v>
      </c>
      <c r="AL32" s="61">
        <v>0</v>
      </c>
      <c r="AM32" s="61">
        <v>2517393.1000000015</v>
      </c>
      <c r="AN32" s="61">
        <v>-1095830.3799999999</v>
      </c>
      <c r="AO32" s="61">
        <v>1406613.53</v>
      </c>
      <c r="AP32" s="61">
        <v>0</v>
      </c>
      <c r="AQ32" s="61">
        <v>0</v>
      </c>
      <c r="AR32" s="61">
        <v>2206609.9500000011</v>
      </c>
      <c r="AS32" s="61">
        <v>-1139415811.1165295</v>
      </c>
      <c r="AT32" s="61">
        <v>-691085193.62999976</v>
      </c>
      <c r="AU32" s="61">
        <v>-812769582.33999979</v>
      </c>
      <c r="AV32" s="61">
        <v>121684388.70999999</v>
      </c>
      <c r="AW32" s="61">
        <v>-107750209.63</v>
      </c>
      <c r="AX32" s="61">
        <v>-128450717.82999998</v>
      </c>
      <c r="AY32" s="61">
        <v>-663817569.38</v>
      </c>
      <c r="AZ32" s="61">
        <v>-535460629.72999996</v>
      </c>
      <c r="BA32" s="61">
        <v>-202246416.25999999</v>
      </c>
      <c r="BB32" s="61">
        <v>0</v>
      </c>
      <c r="BC32" s="61">
        <v>73889476.609999999</v>
      </c>
      <c r="BD32" s="61">
        <v>535366851.55000001</v>
      </c>
      <c r="BE32" s="61">
        <v>20700508.199999988</v>
      </c>
      <c r="BF32" s="61">
        <v>122192725.27999999</v>
      </c>
      <c r="BG32" s="61">
        <v>101361805.38999999</v>
      </c>
      <c r="BH32" s="61">
        <v>34432181.630000003</v>
      </c>
      <c r="BI32" s="61">
        <v>0</v>
      </c>
      <c r="BJ32" s="61">
        <v>-13601261.74</v>
      </c>
      <c r="BK32" s="61">
        <v>-101492217.08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-184387577.88380247</v>
      </c>
      <c r="BT32" s="61">
        <v>-153847098.22999999</v>
      </c>
      <c r="BU32" s="61">
        <v>-42155166.77207844</v>
      </c>
      <c r="BV32" s="61">
        <v>-35966240.479323566</v>
      </c>
      <c r="BW32" s="61">
        <v>0</v>
      </c>
      <c r="BX32" s="61">
        <v>-4309072.1828424567</v>
      </c>
      <c r="BY32" s="61">
        <v>-6319979.8095580274</v>
      </c>
      <c r="BZ32" s="61">
        <v>62634434.280000001</v>
      </c>
      <c r="CA32" s="61">
        <v>-4424454.6900000004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-156192829.97272742</v>
      </c>
      <c r="CJ32" s="61">
        <v>-156192829.97272742</v>
      </c>
      <c r="CK32" s="61">
        <v>0</v>
      </c>
      <c r="CL32" s="61">
        <v>-95206240.013236403</v>
      </c>
    </row>
    <row r="33" spans="1:90" ht="12.75" customHeight="1">
      <c r="A33" s="44" t="s">
        <v>52</v>
      </c>
      <c r="B33" s="59">
        <v>1037</v>
      </c>
      <c r="C33" s="60" t="s">
        <v>373</v>
      </c>
      <c r="D33" s="61">
        <v>564688137.03950298</v>
      </c>
      <c r="E33" s="61">
        <v>328087000.19</v>
      </c>
      <c r="F33" s="61">
        <v>328087000.19</v>
      </c>
      <c r="G33" s="61">
        <v>0</v>
      </c>
      <c r="H33" s="61">
        <v>0</v>
      </c>
      <c r="I33" s="61">
        <v>-25476519.639999986</v>
      </c>
      <c r="J33" s="61">
        <v>-25476519.639999986</v>
      </c>
      <c r="K33" s="61">
        <v>-704937445.53999996</v>
      </c>
      <c r="L33" s="61">
        <v>679460925.89999998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251009376.71950299</v>
      </c>
      <c r="AA33" s="61">
        <v>251009376.71950299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1000000</v>
      </c>
      <c r="AK33" s="61">
        <v>1000000</v>
      </c>
      <c r="AL33" s="61">
        <v>0</v>
      </c>
      <c r="AM33" s="61">
        <v>10068279.770000005</v>
      </c>
      <c r="AN33" s="61">
        <v>9295445.400000006</v>
      </c>
      <c r="AO33" s="61">
        <v>0</v>
      </c>
      <c r="AP33" s="61">
        <v>0</v>
      </c>
      <c r="AQ33" s="61">
        <v>0</v>
      </c>
      <c r="AR33" s="61">
        <v>772834.37</v>
      </c>
      <c r="AS33" s="61">
        <v>-336280044.18907332</v>
      </c>
      <c r="AT33" s="61">
        <v>-192948030.92000002</v>
      </c>
      <c r="AU33" s="61">
        <v>-192948331.06</v>
      </c>
      <c r="AV33" s="61">
        <v>300.14</v>
      </c>
      <c r="AW33" s="61">
        <v>-22667636.29000001</v>
      </c>
      <c r="AX33" s="61">
        <v>-22720235.350000009</v>
      </c>
      <c r="AY33" s="61">
        <v>-145887441.56</v>
      </c>
      <c r="AZ33" s="61">
        <v>-98573776.510000005</v>
      </c>
      <c r="BA33" s="61">
        <v>-72910075.129999995</v>
      </c>
      <c r="BB33" s="61">
        <v>0</v>
      </c>
      <c r="BC33" s="61">
        <v>25596410.079999998</v>
      </c>
      <c r="BD33" s="61">
        <v>123167206.20999999</v>
      </c>
      <c r="BE33" s="61">
        <v>52599.06</v>
      </c>
      <c r="BF33" s="61">
        <v>170749.69</v>
      </c>
      <c r="BG33" s="61">
        <v>37782.770000000004</v>
      </c>
      <c r="BH33" s="61">
        <v>204901.23</v>
      </c>
      <c r="BI33" s="61">
        <v>0</v>
      </c>
      <c r="BJ33" s="61">
        <v>-71934.31</v>
      </c>
      <c r="BK33" s="61">
        <v>-118150.63</v>
      </c>
      <c r="BL33" s="61">
        <v>0</v>
      </c>
      <c r="BM33" s="61">
        <v>0</v>
      </c>
      <c r="BN33" s="61">
        <v>0</v>
      </c>
      <c r="BO33" s="61">
        <v>-365304.3</v>
      </c>
      <c r="BP33" s="61">
        <v>-365304.3</v>
      </c>
      <c r="BQ33" s="61">
        <v>0</v>
      </c>
      <c r="BR33" s="61">
        <v>0</v>
      </c>
      <c r="BS33" s="61">
        <v>-86973330.249073267</v>
      </c>
      <c r="BT33" s="61">
        <v>-47022235.519999996</v>
      </c>
      <c r="BU33" s="61">
        <v>-27043762.007638257</v>
      </c>
      <c r="BV33" s="61">
        <v>-9866334.2684658077</v>
      </c>
      <c r="BW33" s="61">
        <v>0</v>
      </c>
      <c r="BX33" s="61">
        <v>-1129314.9762009676</v>
      </c>
      <c r="BY33" s="61">
        <v>-1911683.4767682357</v>
      </c>
      <c r="BZ33" s="61">
        <v>0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-33325742.43</v>
      </c>
      <c r="CJ33" s="61">
        <v>-33325742.43</v>
      </c>
      <c r="CK33" s="61">
        <v>0</v>
      </c>
      <c r="CL33" s="61">
        <v>228408092.85042965</v>
      </c>
    </row>
    <row r="34" spans="1:90" ht="12.75" customHeight="1">
      <c r="A34" s="44" t="s">
        <v>54</v>
      </c>
      <c r="B34" s="59">
        <v>1038</v>
      </c>
      <c r="C34" s="60" t="s">
        <v>373</v>
      </c>
      <c r="D34" s="61">
        <v>54738372.324556023</v>
      </c>
      <c r="E34" s="61">
        <v>52325292.520000011</v>
      </c>
      <c r="F34" s="61">
        <v>70313972.270000011</v>
      </c>
      <c r="G34" s="61">
        <v>-17988679.75</v>
      </c>
      <c r="H34" s="61">
        <v>0</v>
      </c>
      <c r="I34" s="61">
        <v>2228862.5999999996</v>
      </c>
      <c r="J34" s="61">
        <v>-9417042.5</v>
      </c>
      <c r="K34" s="61">
        <v>-151393530.61000001</v>
      </c>
      <c r="L34" s="61">
        <v>141976488.11000001</v>
      </c>
      <c r="M34" s="61">
        <v>11645905.1</v>
      </c>
      <c r="N34" s="61">
        <v>13859528.76</v>
      </c>
      <c r="O34" s="61">
        <v>-2213623.66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1102491.0445560068</v>
      </c>
      <c r="AA34" s="61">
        <v>1095159.223348801</v>
      </c>
      <c r="AB34" s="61">
        <v>0</v>
      </c>
      <c r="AC34" s="61">
        <v>7331.8212072058814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-918273.83999999589</v>
      </c>
      <c r="AN34" s="61">
        <v>-1062560.679999996</v>
      </c>
      <c r="AO34" s="61">
        <v>144286.84000000003</v>
      </c>
      <c r="AP34" s="61">
        <v>0</v>
      </c>
      <c r="AQ34" s="61">
        <v>0</v>
      </c>
      <c r="AR34" s="61">
        <v>0</v>
      </c>
      <c r="AS34" s="61">
        <v>-66856466.302840829</v>
      </c>
      <c r="AT34" s="61">
        <v>-44169929.530000001</v>
      </c>
      <c r="AU34" s="61">
        <v>-44325806.07</v>
      </c>
      <c r="AV34" s="61">
        <v>155876.53999999998</v>
      </c>
      <c r="AW34" s="61">
        <v>-1185785.169999992</v>
      </c>
      <c r="AX34" s="61">
        <v>-1405674.859999992</v>
      </c>
      <c r="AY34" s="61">
        <v>-37591524.169999987</v>
      </c>
      <c r="AZ34" s="61">
        <v>-45559631.499155842</v>
      </c>
      <c r="BA34" s="61">
        <v>7968107.3291558512</v>
      </c>
      <c r="BB34" s="61">
        <v>0</v>
      </c>
      <c r="BC34" s="61">
        <v>0</v>
      </c>
      <c r="BD34" s="61">
        <v>36185849.309999995</v>
      </c>
      <c r="BE34" s="61">
        <v>219889.68999999994</v>
      </c>
      <c r="BF34" s="61">
        <v>864180.08</v>
      </c>
      <c r="BG34" s="61">
        <v>895852.83265215345</v>
      </c>
      <c r="BH34" s="61">
        <v>-31672.752652153544</v>
      </c>
      <c r="BI34" s="61">
        <v>0</v>
      </c>
      <c r="BJ34" s="61">
        <v>0</v>
      </c>
      <c r="BK34" s="61">
        <v>-644290.39</v>
      </c>
      <c r="BL34" s="61">
        <v>0</v>
      </c>
      <c r="BM34" s="61">
        <v>0</v>
      </c>
      <c r="BN34" s="61">
        <v>0</v>
      </c>
      <c r="BO34" s="61">
        <v>0</v>
      </c>
      <c r="BP34" s="61">
        <v>0</v>
      </c>
      <c r="BQ34" s="61">
        <v>0</v>
      </c>
      <c r="BR34" s="61">
        <v>0</v>
      </c>
      <c r="BS34" s="61">
        <v>-14663526.022840839</v>
      </c>
      <c r="BT34" s="61">
        <v>-10398010.430000007</v>
      </c>
      <c r="BU34" s="61">
        <v>-3961433.3095903401</v>
      </c>
      <c r="BV34" s="61">
        <v>-1012519.5577671186</v>
      </c>
      <c r="BW34" s="61">
        <v>0</v>
      </c>
      <c r="BX34" s="61">
        <v>-1627.8421135818853</v>
      </c>
      <c r="BY34" s="61">
        <v>-263250.56430835451</v>
      </c>
      <c r="BZ34" s="61">
        <v>1003427.9699999995</v>
      </c>
      <c r="CA34" s="61">
        <v>-30112.289061434902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-6837225.5800000001</v>
      </c>
      <c r="CJ34" s="61">
        <v>-6837225.5800000001</v>
      </c>
      <c r="CK34" s="61">
        <v>0</v>
      </c>
      <c r="CL34" s="61">
        <v>-12118093.978284806</v>
      </c>
    </row>
    <row r="35" spans="1:90" ht="12.75" customHeight="1">
      <c r="A35" s="44" t="s">
        <v>56</v>
      </c>
      <c r="B35" s="59">
        <v>1039</v>
      </c>
      <c r="C35" s="60" t="s">
        <v>373</v>
      </c>
      <c r="D35" s="61">
        <v>223554766.63000005</v>
      </c>
      <c r="E35" s="61">
        <v>184645481.05000001</v>
      </c>
      <c r="F35" s="61">
        <v>185926260.90000001</v>
      </c>
      <c r="G35" s="61">
        <v>-1280779.8500000001</v>
      </c>
      <c r="H35" s="61">
        <v>0</v>
      </c>
      <c r="I35" s="61">
        <v>26755522.640000045</v>
      </c>
      <c r="J35" s="61">
        <v>26755522.640000045</v>
      </c>
      <c r="K35" s="61">
        <v>-401336691.82999998</v>
      </c>
      <c r="L35" s="61">
        <v>428092214.47000003</v>
      </c>
      <c r="M35" s="61">
        <v>0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13260298.5</v>
      </c>
      <c r="AA35" s="61">
        <v>13260298.5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-1106535.5599999998</v>
      </c>
      <c r="AN35" s="61">
        <v>1155937.55</v>
      </c>
      <c r="AO35" s="61">
        <v>0</v>
      </c>
      <c r="AP35" s="61">
        <v>0</v>
      </c>
      <c r="AQ35" s="61">
        <v>0</v>
      </c>
      <c r="AR35" s="61">
        <v>-2262473.11</v>
      </c>
      <c r="AS35" s="61">
        <v>-249421479.8536</v>
      </c>
      <c r="AT35" s="61">
        <v>-174115183.06999999</v>
      </c>
      <c r="AU35" s="61">
        <v>-174188289.94</v>
      </c>
      <c r="AV35" s="61">
        <v>73106.87</v>
      </c>
      <c r="AW35" s="61">
        <v>2307039.9099999871</v>
      </c>
      <c r="AX35" s="61">
        <v>2408334.6699999869</v>
      </c>
      <c r="AY35" s="61">
        <v>-199252969.15000001</v>
      </c>
      <c r="AZ35" s="61">
        <v>-236822275.15000001</v>
      </c>
      <c r="BA35" s="61">
        <v>-2520631</v>
      </c>
      <c r="BB35" s="61">
        <v>0</v>
      </c>
      <c r="BC35" s="61">
        <v>40089937</v>
      </c>
      <c r="BD35" s="61">
        <v>201661303.81999999</v>
      </c>
      <c r="BE35" s="61">
        <v>-101294.75999999978</v>
      </c>
      <c r="BF35" s="61">
        <v>3203681.95</v>
      </c>
      <c r="BG35" s="61">
        <v>3848266.95</v>
      </c>
      <c r="BH35" s="61">
        <v>0</v>
      </c>
      <c r="BI35" s="61">
        <v>0</v>
      </c>
      <c r="BJ35" s="61">
        <v>-644585</v>
      </c>
      <c r="BK35" s="61">
        <v>-3304976.71</v>
      </c>
      <c r="BL35" s="61">
        <v>0</v>
      </c>
      <c r="BM35" s="61">
        <v>0</v>
      </c>
      <c r="BN35" s="61">
        <v>0</v>
      </c>
      <c r="BO35" s="61">
        <v>-603294.0700000003</v>
      </c>
      <c r="BP35" s="61">
        <v>-603294.0700000003</v>
      </c>
      <c r="BQ35" s="61">
        <v>0</v>
      </c>
      <c r="BR35" s="61">
        <v>0</v>
      </c>
      <c r="BS35" s="61">
        <v>-58508073.473599993</v>
      </c>
      <c r="BT35" s="61">
        <v>-34860080.679999992</v>
      </c>
      <c r="BU35" s="61">
        <v>-13853786.961000003</v>
      </c>
      <c r="BV35" s="61">
        <v>-8266980.1690000007</v>
      </c>
      <c r="BW35" s="61">
        <v>0</v>
      </c>
      <c r="BX35" s="61">
        <v>-1527225.6636000001</v>
      </c>
      <c r="BY35" s="61">
        <v>0</v>
      </c>
      <c r="BZ35" s="61">
        <v>0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-18501969.149999999</v>
      </c>
      <c r="CJ35" s="61">
        <v>-18501969.149999999</v>
      </c>
      <c r="CK35" s="61">
        <v>0</v>
      </c>
      <c r="CL35" s="61">
        <v>-25866713.223599941</v>
      </c>
    </row>
    <row r="36" spans="1:90" ht="12.75" customHeight="1">
      <c r="A36" s="44" t="s">
        <v>58</v>
      </c>
      <c r="B36" s="59">
        <v>1040</v>
      </c>
      <c r="C36" s="60" t="s">
        <v>373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0</v>
      </c>
    </row>
    <row r="37" spans="1:90" ht="12.75" customHeight="1">
      <c r="A37" s="44" t="s">
        <v>60</v>
      </c>
      <c r="B37" s="59">
        <v>1043</v>
      </c>
      <c r="C37" s="60" t="s">
        <v>373</v>
      </c>
      <c r="D37" s="61">
        <v>1242842641.2392082</v>
      </c>
      <c r="E37" s="61">
        <v>1154749506.9300001</v>
      </c>
      <c r="F37" s="61">
        <v>1168879528.0700002</v>
      </c>
      <c r="G37" s="61">
        <v>-14130021.140000002</v>
      </c>
      <c r="H37" s="61">
        <v>0</v>
      </c>
      <c r="I37" s="61">
        <v>-13880870.239999447</v>
      </c>
      <c r="J37" s="61">
        <v>-13915064.329999447</v>
      </c>
      <c r="K37" s="61">
        <v>-2756250077.5899992</v>
      </c>
      <c r="L37" s="61">
        <v>2742335013.2599998</v>
      </c>
      <c r="M37" s="61">
        <v>34194.089999999851</v>
      </c>
      <c r="N37" s="61">
        <v>2602531.92</v>
      </c>
      <c r="O37" s="61">
        <v>-2568337.83</v>
      </c>
      <c r="P37" s="61">
        <v>0</v>
      </c>
      <c r="Q37" s="61">
        <v>0</v>
      </c>
      <c r="R37" s="61">
        <v>0</v>
      </c>
      <c r="S37" s="61">
        <v>-316326.84000000003</v>
      </c>
      <c r="T37" s="61">
        <v>0</v>
      </c>
      <c r="U37" s="61">
        <v>0</v>
      </c>
      <c r="V37" s="61">
        <v>0</v>
      </c>
      <c r="W37" s="61">
        <v>-316326.84000000003</v>
      </c>
      <c r="X37" s="61">
        <v>0</v>
      </c>
      <c r="Y37" s="61">
        <v>-316326.84000000003</v>
      </c>
      <c r="Z37" s="61">
        <v>34391023.969207585</v>
      </c>
      <c r="AA37" s="61">
        <v>34391023.969207585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5850000</v>
      </c>
      <c r="AK37" s="61">
        <v>5850000</v>
      </c>
      <c r="AL37" s="61">
        <v>0</v>
      </c>
      <c r="AM37" s="61">
        <v>62049307.420000002</v>
      </c>
      <c r="AN37" s="61">
        <v>57292851.300000012</v>
      </c>
      <c r="AO37" s="61">
        <v>0</v>
      </c>
      <c r="AP37" s="61">
        <v>0</v>
      </c>
      <c r="AQ37" s="61">
        <v>0</v>
      </c>
      <c r="AR37" s="61">
        <v>4756456.1199999899</v>
      </c>
      <c r="AS37" s="61">
        <v>-1621424214.6159258</v>
      </c>
      <c r="AT37" s="61">
        <v>-1020418296.46</v>
      </c>
      <c r="AU37" s="61">
        <v>-1020442657.96</v>
      </c>
      <c r="AV37" s="61">
        <v>24361.5</v>
      </c>
      <c r="AW37" s="61">
        <v>-148195491.07000032</v>
      </c>
      <c r="AX37" s="61">
        <v>-148207645.41000032</v>
      </c>
      <c r="AY37" s="61">
        <v>-245627477.45000029</v>
      </c>
      <c r="AZ37" s="61">
        <v>-1043370016.1600002</v>
      </c>
      <c r="BA37" s="61">
        <v>778062438.83999991</v>
      </c>
      <c r="BB37" s="61">
        <v>0</v>
      </c>
      <c r="BC37" s="61">
        <v>19680099.870000001</v>
      </c>
      <c r="BD37" s="61">
        <v>97419832.039999962</v>
      </c>
      <c r="BE37" s="61">
        <v>12154.339999999967</v>
      </c>
      <c r="BF37" s="61">
        <v>327562.25</v>
      </c>
      <c r="BG37" s="61">
        <v>353807.11</v>
      </c>
      <c r="BH37" s="61">
        <v>0</v>
      </c>
      <c r="BI37" s="61">
        <v>0</v>
      </c>
      <c r="BJ37" s="61">
        <v>-26244.859999999997</v>
      </c>
      <c r="BK37" s="61">
        <v>-315407.91000000003</v>
      </c>
      <c r="BL37" s="61">
        <v>-31803.700000000186</v>
      </c>
      <c r="BM37" s="61">
        <v>-31803.700000000186</v>
      </c>
      <c r="BN37" s="61">
        <v>0</v>
      </c>
      <c r="BO37" s="61">
        <v>-3617420.55</v>
      </c>
      <c r="BP37" s="61">
        <v>-3617420.55</v>
      </c>
      <c r="BQ37" s="61">
        <v>0</v>
      </c>
      <c r="BR37" s="61">
        <v>0</v>
      </c>
      <c r="BS37" s="61">
        <v>-449161202.83592522</v>
      </c>
      <c r="BT37" s="61">
        <v>-135554596.89000002</v>
      </c>
      <c r="BU37" s="61">
        <v>-162297344.29887164</v>
      </c>
      <c r="BV37" s="61">
        <v>-6550494.6863878891</v>
      </c>
      <c r="BW37" s="61">
        <v>0</v>
      </c>
      <c r="BX37" s="61">
        <v>-14200197.225707667</v>
      </c>
      <c r="BY37" s="61">
        <v>-38809994.430745736</v>
      </c>
      <c r="BZ37" s="61">
        <v>56932.700000000012</v>
      </c>
      <c r="CA37" s="61">
        <v>-91805508.004212305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-378581573.37671757</v>
      </c>
    </row>
    <row r="38" spans="1:90" ht="12.75" customHeight="1">
      <c r="A38" s="44" t="s">
        <v>62</v>
      </c>
      <c r="B38" s="59">
        <v>1044</v>
      </c>
      <c r="C38" s="60" t="s">
        <v>373</v>
      </c>
      <c r="D38" s="61">
        <v>670977194.5999999</v>
      </c>
      <c r="E38" s="61">
        <v>534368446.36999995</v>
      </c>
      <c r="F38" s="61">
        <v>540237994.03999996</v>
      </c>
      <c r="G38" s="61">
        <v>-5869547.6699999999</v>
      </c>
      <c r="H38" s="61">
        <v>0</v>
      </c>
      <c r="I38" s="61">
        <v>-62282998.200000048</v>
      </c>
      <c r="J38" s="61">
        <v>-62282998.200000048</v>
      </c>
      <c r="K38" s="61">
        <v>-1139938612.3199999</v>
      </c>
      <c r="L38" s="61">
        <v>1077655614.1199999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175767068.74000001</v>
      </c>
      <c r="AA38" s="61">
        <v>163245912.19</v>
      </c>
      <c r="AB38" s="61">
        <v>6515408.8700000001</v>
      </c>
      <c r="AC38" s="61">
        <v>8718990.6799999997</v>
      </c>
      <c r="AD38" s="61">
        <v>-2713243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1789463.19</v>
      </c>
      <c r="AK38" s="61">
        <v>1789463.19</v>
      </c>
      <c r="AL38" s="61">
        <v>0</v>
      </c>
      <c r="AM38" s="61">
        <v>21335214.5</v>
      </c>
      <c r="AN38" s="61">
        <v>26971184.170000002</v>
      </c>
      <c r="AO38" s="61">
        <v>63696.41</v>
      </c>
      <c r="AP38" s="61">
        <v>0</v>
      </c>
      <c r="AQ38" s="61">
        <v>0</v>
      </c>
      <c r="AR38" s="61">
        <v>-5699666.0800000001</v>
      </c>
      <c r="AS38" s="61">
        <v>-569130044.4799999</v>
      </c>
      <c r="AT38" s="61">
        <v>-363549760.73999989</v>
      </c>
      <c r="AU38" s="61">
        <v>-363662674.20999992</v>
      </c>
      <c r="AV38" s="61">
        <v>112913.47</v>
      </c>
      <c r="AW38" s="61">
        <v>-16351603.970000023</v>
      </c>
      <c r="AX38" s="61">
        <v>-16120594.570000023</v>
      </c>
      <c r="AY38" s="61">
        <v>-231933749.37000003</v>
      </c>
      <c r="AZ38" s="61">
        <v>-163173665.30000001</v>
      </c>
      <c r="BA38" s="61">
        <v>-93499271.549999997</v>
      </c>
      <c r="BB38" s="61">
        <v>0</v>
      </c>
      <c r="BC38" s="61">
        <v>24739187.48</v>
      </c>
      <c r="BD38" s="61">
        <v>215813154.80000001</v>
      </c>
      <c r="BE38" s="61">
        <v>-231009.39999999994</v>
      </c>
      <c r="BF38" s="61">
        <v>119171.94000000003</v>
      </c>
      <c r="BG38" s="61">
        <v>109688.98000000001</v>
      </c>
      <c r="BH38" s="61">
        <v>22194.42</v>
      </c>
      <c r="BI38" s="61">
        <v>0</v>
      </c>
      <c r="BJ38" s="61">
        <v>-12711.46</v>
      </c>
      <c r="BK38" s="61">
        <v>-350181.33999999997</v>
      </c>
      <c r="BL38" s="61">
        <v>0</v>
      </c>
      <c r="BM38" s="61">
        <v>0</v>
      </c>
      <c r="BN38" s="61">
        <v>0</v>
      </c>
      <c r="BO38" s="61">
        <v>-25283466.700000003</v>
      </c>
      <c r="BP38" s="61">
        <v>-25283466.700000003</v>
      </c>
      <c r="BQ38" s="61">
        <v>0</v>
      </c>
      <c r="BR38" s="61">
        <v>0</v>
      </c>
      <c r="BS38" s="61">
        <v>-92208529.829999998</v>
      </c>
      <c r="BT38" s="61">
        <v>-71656759.49000001</v>
      </c>
      <c r="BU38" s="61">
        <v>-12827876.52</v>
      </c>
      <c r="BV38" s="61">
        <v>-2024005.14</v>
      </c>
      <c r="BW38" s="61">
        <v>0</v>
      </c>
      <c r="BX38" s="61">
        <v>-436531.63</v>
      </c>
      <c r="BY38" s="61">
        <v>-904227.61</v>
      </c>
      <c r="BZ38" s="61">
        <v>0</v>
      </c>
      <c r="CA38" s="61">
        <v>-4359129.4400000004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-71736683.239999995</v>
      </c>
      <c r="CJ38" s="61">
        <v>-71736683.239999995</v>
      </c>
      <c r="CK38" s="61">
        <v>0</v>
      </c>
      <c r="CL38" s="61">
        <v>101847150.12</v>
      </c>
    </row>
    <row r="39" spans="1:90" ht="12.75" customHeight="1">
      <c r="A39" s="44" t="s">
        <v>64</v>
      </c>
      <c r="B39" s="59">
        <v>1045</v>
      </c>
      <c r="C39" s="60" t="s">
        <v>373</v>
      </c>
      <c r="D39" s="61">
        <v>1041814062.3</v>
      </c>
      <c r="E39" s="61">
        <v>832787834.30999994</v>
      </c>
      <c r="F39" s="61">
        <v>841210442.39999998</v>
      </c>
      <c r="G39" s="61">
        <v>-8422608.0899999999</v>
      </c>
      <c r="H39" s="61">
        <v>0</v>
      </c>
      <c r="I39" s="61">
        <v>-29586681.389999963</v>
      </c>
      <c r="J39" s="61">
        <v>-29202379.789999962</v>
      </c>
      <c r="K39" s="61">
        <v>-1832468851.78</v>
      </c>
      <c r="L39" s="61">
        <v>1803266471.99</v>
      </c>
      <c r="M39" s="61">
        <v>-384301.6</v>
      </c>
      <c r="N39" s="61">
        <v>403164.03</v>
      </c>
      <c r="O39" s="61">
        <v>-787465.63</v>
      </c>
      <c r="P39" s="61">
        <v>0</v>
      </c>
      <c r="Q39" s="61">
        <v>0</v>
      </c>
      <c r="R39" s="61">
        <v>0</v>
      </c>
      <c r="S39" s="61">
        <v>49728602.099999987</v>
      </c>
      <c r="T39" s="61">
        <v>49819644.389999986</v>
      </c>
      <c r="U39" s="61">
        <v>-319769144.23000002</v>
      </c>
      <c r="V39" s="61">
        <v>369588788.62</v>
      </c>
      <c r="W39" s="61">
        <v>-91042.29</v>
      </c>
      <c r="X39" s="61">
        <v>70352.86</v>
      </c>
      <c r="Y39" s="61">
        <v>-161395.15</v>
      </c>
      <c r="Z39" s="61">
        <v>158954356.61000001</v>
      </c>
      <c r="AA39" s="61">
        <v>83625790.670000002</v>
      </c>
      <c r="AB39" s="61">
        <v>14461838.359999999</v>
      </c>
      <c r="AC39" s="61">
        <v>59938353.490000002</v>
      </c>
      <c r="AD39" s="61">
        <v>928374.09</v>
      </c>
      <c r="AE39" s="61">
        <v>0</v>
      </c>
      <c r="AF39" s="61">
        <v>0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29929950.670000002</v>
      </c>
      <c r="AN39" s="61">
        <v>60172076</v>
      </c>
      <c r="AO39" s="61">
        <v>-12600</v>
      </c>
      <c r="AP39" s="61">
        <v>0</v>
      </c>
      <c r="AQ39" s="61">
        <v>0</v>
      </c>
      <c r="AR39" s="61">
        <v>-30229525.329999998</v>
      </c>
      <c r="AS39" s="61">
        <v>-937659553.90999997</v>
      </c>
      <c r="AT39" s="61">
        <v>-737173680.54000008</v>
      </c>
      <c r="AU39" s="61">
        <v>-737183226.18000007</v>
      </c>
      <c r="AV39" s="61">
        <v>9545.6400000000012</v>
      </c>
      <c r="AW39" s="61">
        <v>-35355018.499999963</v>
      </c>
      <c r="AX39" s="61">
        <v>-35242495.039999962</v>
      </c>
      <c r="AY39" s="61">
        <v>-585742510.79999995</v>
      </c>
      <c r="AZ39" s="61">
        <v>-612177065.28999996</v>
      </c>
      <c r="BA39" s="61">
        <v>-13407984.98</v>
      </c>
      <c r="BB39" s="61">
        <v>0</v>
      </c>
      <c r="BC39" s="61">
        <v>39842539.469999999</v>
      </c>
      <c r="BD39" s="61">
        <v>550500015.75999999</v>
      </c>
      <c r="BE39" s="61">
        <v>-112523.46</v>
      </c>
      <c r="BF39" s="61">
        <v>-121392.56000000001</v>
      </c>
      <c r="BG39" s="61">
        <v>20044.2</v>
      </c>
      <c r="BH39" s="61">
        <v>71738.75</v>
      </c>
      <c r="BI39" s="61">
        <v>0</v>
      </c>
      <c r="BJ39" s="61">
        <v>-213175.51</v>
      </c>
      <c r="BK39" s="61">
        <v>8869.1</v>
      </c>
      <c r="BL39" s="61">
        <v>0</v>
      </c>
      <c r="BM39" s="61">
        <v>0</v>
      </c>
      <c r="BN39" s="61">
        <v>0</v>
      </c>
      <c r="BO39" s="61">
        <v>-480848.17</v>
      </c>
      <c r="BP39" s="61">
        <v>-480848.17</v>
      </c>
      <c r="BQ39" s="61">
        <v>0</v>
      </c>
      <c r="BR39" s="61">
        <v>0</v>
      </c>
      <c r="BS39" s="61">
        <v>-156395650.92999992</v>
      </c>
      <c r="BT39" s="61">
        <v>-134065018.58999993</v>
      </c>
      <c r="BU39" s="61">
        <v>-6779390.7800000003</v>
      </c>
      <c r="BV39" s="61">
        <v>-10146865.970000001</v>
      </c>
      <c r="BW39" s="61">
        <v>0</v>
      </c>
      <c r="BX39" s="61">
        <v>-1185879.2</v>
      </c>
      <c r="BY39" s="61">
        <v>-4218468.08</v>
      </c>
      <c r="BZ39" s="61">
        <v>0</v>
      </c>
      <c r="CA39" s="61">
        <v>-28.31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-8254355.7699999996</v>
      </c>
      <c r="CJ39" s="61">
        <v>-8254355.7699999996</v>
      </c>
      <c r="CK39" s="61">
        <v>0</v>
      </c>
      <c r="CL39" s="61">
        <v>104154508.38999999</v>
      </c>
    </row>
    <row r="40" spans="1:90" ht="12.75" customHeight="1">
      <c r="A40" s="44" t="s">
        <v>66</v>
      </c>
      <c r="B40" s="59">
        <v>1046</v>
      </c>
      <c r="C40" s="60" t="s">
        <v>373</v>
      </c>
      <c r="D40" s="61">
        <v>176507966.76999998</v>
      </c>
      <c r="E40" s="61">
        <v>190940191.94</v>
      </c>
      <c r="F40" s="61">
        <v>197643814.03999999</v>
      </c>
      <c r="G40" s="61">
        <v>-6703622.0999999996</v>
      </c>
      <c r="H40" s="61">
        <v>0</v>
      </c>
      <c r="I40" s="61">
        <v>-40802999.680000007</v>
      </c>
      <c r="J40" s="61">
        <v>-40802999.680000007</v>
      </c>
      <c r="K40" s="61">
        <v>-352369872.06</v>
      </c>
      <c r="L40" s="61">
        <v>311566872.38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30946939.009999998</v>
      </c>
      <c r="AA40" s="61">
        <v>19669159.359999999</v>
      </c>
      <c r="AB40" s="61">
        <v>0</v>
      </c>
      <c r="AC40" s="61">
        <v>11277779.649999999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-4576164.5</v>
      </c>
      <c r="AN40" s="61">
        <v>-4576164.5</v>
      </c>
      <c r="AO40" s="61">
        <v>0</v>
      </c>
      <c r="AP40" s="61">
        <v>0</v>
      </c>
      <c r="AQ40" s="61">
        <v>0</v>
      </c>
      <c r="AR40" s="61">
        <v>0</v>
      </c>
      <c r="AS40" s="61">
        <v>-195093841.93000001</v>
      </c>
      <c r="AT40" s="61">
        <v>-104514284.24000001</v>
      </c>
      <c r="AU40" s="61">
        <v>-104514284.24000001</v>
      </c>
      <c r="AV40" s="61">
        <v>0</v>
      </c>
      <c r="AW40" s="61">
        <v>4042702.3800000143</v>
      </c>
      <c r="AX40" s="61">
        <v>4439984.6100000143</v>
      </c>
      <c r="AY40" s="61">
        <v>-190143991.96000001</v>
      </c>
      <c r="AZ40" s="61">
        <v>-146719646.18000001</v>
      </c>
      <c r="BA40" s="61">
        <v>-107473828.73999999</v>
      </c>
      <c r="BB40" s="61">
        <v>0</v>
      </c>
      <c r="BC40" s="61">
        <v>64049482.960000001</v>
      </c>
      <c r="BD40" s="61">
        <v>194583976.57000002</v>
      </c>
      <c r="BE40" s="61">
        <v>-397282.23</v>
      </c>
      <c r="BF40" s="61">
        <v>-44099.72</v>
      </c>
      <c r="BG40" s="61">
        <v>-44099.72</v>
      </c>
      <c r="BH40" s="61">
        <v>0</v>
      </c>
      <c r="BI40" s="61">
        <v>0</v>
      </c>
      <c r="BJ40" s="61">
        <v>0</v>
      </c>
      <c r="BK40" s="61">
        <v>-353182.51</v>
      </c>
      <c r="BL40" s="61">
        <v>0</v>
      </c>
      <c r="BM40" s="61">
        <v>0</v>
      </c>
      <c r="BN40" s="61">
        <v>0</v>
      </c>
      <c r="BO40" s="61">
        <v>-284462.75</v>
      </c>
      <c r="BP40" s="61">
        <v>-284462.75</v>
      </c>
      <c r="BQ40" s="61">
        <v>0</v>
      </c>
      <c r="BR40" s="61">
        <v>0</v>
      </c>
      <c r="BS40" s="61">
        <v>-85456628.549999997</v>
      </c>
      <c r="BT40" s="61">
        <v>-23751496.520000003</v>
      </c>
      <c r="BU40" s="61">
        <v>-34049182.509999998</v>
      </c>
      <c r="BV40" s="61">
        <v>-23549407.609999999</v>
      </c>
      <c r="BW40" s="61">
        <v>0</v>
      </c>
      <c r="BX40" s="61">
        <v>-807452.47999999975</v>
      </c>
      <c r="BY40" s="61">
        <v>-2406527.2400000002</v>
      </c>
      <c r="BZ40" s="61">
        <v>0</v>
      </c>
      <c r="CA40" s="61">
        <v>-892562.19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-8881168.7700000014</v>
      </c>
      <c r="CJ40" s="61">
        <v>-8881168.7700000014</v>
      </c>
      <c r="CK40" s="61">
        <v>0</v>
      </c>
      <c r="CL40" s="61">
        <v>-18585875.160000026</v>
      </c>
    </row>
    <row r="41" spans="1:90" ht="12.75" customHeight="1">
      <c r="A41" s="44" t="s">
        <v>68</v>
      </c>
      <c r="B41" s="59">
        <v>1048</v>
      </c>
      <c r="C41" s="60" t="s">
        <v>373</v>
      </c>
      <c r="D41" s="61">
        <v>601234681.86019301</v>
      </c>
      <c r="E41" s="61">
        <v>953408293.71000564</v>
      </c>
      <c r="F41" s="61">
        <v>934911999.17000568</v>
      </c>
      <c r="G41" s="61">
        <v>18496294.539999999</v>
      </c>
      <c r="H41" s="61">
        <v>0</v>
      </c>
      <c r="I41" s="61">
        <v>-481023748.48999989</v>
      </c>
      <c r="J41" s="61">
        <v>-304607741.58999991</v>
      </c>
      <c r="K41" s="61">
        <v>-1622002344.3399999</v>
      </c>
      <c r="L41" s="61">
        <v>1317394602.75</v>
      </c>
      <c r="M41" s="61">
        <v>-176416006.89999998</v>
      </c>
      <c r="N41" s="61">
        <v>246922040.75</v>
      </c>
      <c r="O41" s="61">
        <v>-423338047.64999998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71276319.900187239</v>
      </c>
      <c r="AA41" s="61">
        <v>71276319.900187239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325000</v>
      </c>
      <c r="AK41" s="61">
        <v>325000</v>
      </c>
      <c r="AL41" s="61">
        <v>0</v>
      </c>
      <c r="AM41" s="61">
        <v>57248816.739999995</v>
      </c>
      <c r="AN41" s="61">
        <v>49179182.310000002</v>
      </c>
      <c r="AO41" s="61">
        <v>-14985970.85</v>
      </c>
      <c r="AP41" s="61">
        <v>0</v>
      </c>
      <c r="AQ41" s="61">
        <v>0</v>
      </c>
      <c r="AR41" s="61">
        <v>23055605.279999997</v>
      </c>
      <c r="AS41" s="61">
        <v>-637927937</v>
      </c>
      <c r="AT41" s="61">
        <v>-271450198.09000003</v>
      </c>
      <c r="AU41" s="61">
        <v>-436396733.77000004</v>
      </c>
      <c r="AV41" s="61">
        <v>164946535.68000001</v>
      </c>
      <c r="AW41" s="61">
        <v>-80047363.519999981</v>
      </c>
      <c r="AX41" s="61">
        <v>-71555267.039999962</v>
      </c>
      <c r="AY41" s="61">
        <v>-434174422.13999999</v>
      </c>
      <c r="AZ41" s="61">
        <v>-417379562.44</v>
      </c>
      <c r="BA41" s="61">
        <v>-42987207.25</v>
      </c>
      <c r="BB41" s="61">
        <v>0</v>
      </c>
      <c r="BC41" s="61">
        <v>26192347.550000001</v>
      </c>
      <c r="BD41" s="61">
        <v>362619155.10000002</v>
      </c>
      <c r="BE41" s="61">
        <v>-8492096.4800000191</v>
      </c>
      <c r="BF41" s="61">
        <v>140071096.47999999</v>
      </c>
      <c r="BG41" s="61">
        <v>133374321.04999998</v>
      </c>
      <c r="BH41" s="61">
        <v>15146814.65</v>
      </c>
      <c r="BI41" s="61">
        <v>0</v>
      </c>
      <c r="BJ41" s="61">
        <v>-8450039.2200000007</v>
      </c>
      <c r="BK41" s="61">
        <v>-148563192.96000001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-286430375.38999999</v>
      </c>
      <c r="BT41" s="61">
        <v>-107535363.51999998</v>
      </c>
      <c r="BU41" s="61">
        <v>-76494009.659999996</v>
      </c>
      <c r="BV41" s="61">
        <v>-26107801.309999999</v>
      </c>
      <c r="BW41" s="61">
        <v>0</v>
      </c>
      <c r="BX41" s="61">
        <v>-32496448.010000002</v>
      </c>
      <c r="BY41" s="61">
        <v>-10096156.68</v>
      </c>
      <c r="BZ41" s="61">
        <v>36322098.25999999</v>
      </c>
      <c r="CA41" s="61">
        <v>-70022694.469999999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-36693255.139806986</v>
      </c>
    </row>
    <row r="42" spans="1:90" ht="12.75" customHeight="1">
      <c r="A42" s="44" t="s">
        <v>70</v>
      </c>
      <c r="B42" s="59">
        <v>1049</v>
      </c>
      <c r="C42" s="60" t="s">
        <v>373</v>
      </c>
      <c r="D42" s="61">
        <v>508904566.61456239</v>
      </c>
      <c r="E42" s="61">
        <v>412931335.15000027</v>
      </c>
      <c r="F42" s="61">
        <v>416654382.24000025</v>
      </c>
      <c r="G42" s="61">
        <v>-3723047.09</v>
      </c>
      <c r="H42" s="61">
        <v>0</v>
      </c>
      <c r="I42" s="61">
        <v>136745759.25</v>
      </c>
      <c r="J42" s="61">
        <v>136745759.25</v>
      </c>
      <c r="K42" s="61">
        <v>-1292000265.9300003</v>
      </c>
      <c r="L42" s="61">
        <v>1428746025.1800003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-11302241.08</v>
      </c>
      <c r="T42" s="61">
        <v>-11302241.08</v>
      </c>
      <c r="U42" s="61">
        <v>-20902958.550000001</v>
      </c>
      <c r="V42" s="61">
        <v>9600717.4700000007</v>
      </c>
      <c r="W42" s="61">
        <v>0</v>
      </c>
      <c r="X42" s="61">
        <v>0</v>
      </c>
      <c r="Y42" s="61">
        <v>0</v>
      </c>
      <c r="Z42" s="61">
        <v>2913588.0445620613</v>
      </c>
      <c r="AA42" s="61">
        <v>1105994.8288469932</v>
      </c>
      <c r="AB42" s="61">
        <v>1207987.9742778195</v>
      </c>
      <c r="AC42" s="61">
        <v>596118.23180830805</v>
      </c>
      <c r="AD42" s="61">
        <v>3487.0096289409694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952396.80000000028</v>
      </c>
      <c r="AK42" s="61">
        <v>952396.80000000028</v>
      </c>
      <c r="AL42" s="61">
        <v>0</v>
      </c>
      <c r="AM42" s="61">
        <v>-33336271.549999952</v>
      </c>
      <c r="AN42" s="61">
        <v>-29481289.440000057</v>
      </c>
      <c r="AO42" s="61">
        <v>0</v>
      </c>
      <c r="AP42" s="61">
        <v>0</v>
      </c>
      <c r="AQ42" s="61">
        <v>0</v>
      </c>
      <c r="AR42" s="61">
        <v>-3854982.1099998951</v>
      </c>
      <c r="AS42" s="61">
        <v>-671899295.19835365</v>
      </c>
      <c r="AT42" s="61">
        <v>-409953160.67000008</v>
      </c>
      <c r="AU42" s="61">
        <v>-409953160.67000008</v>
      </c>
      <c r="AV42" s="61">
        <v>0</v>
      </c>
      <c r="AW42" s="61">
        <v>-72894440.410000265</v>
      </c>
      <c r="AX42" s="61">
        <v>-72894440.410000265</v>
      </c>
      <c r="AY42" s="61">
        <v>-426696927.83000034</v>
      </c>
      <c r="AZ42" s="61">
        <v>-454903612.03000033</v>
      </c>
      <c r="BA42" s="61">
        <v>-817484.06000000238</v>
      </c>
      <c r="BB42" s="61">
        <v>0</v>
      </c>
      <c r="BC42" s="61">
        <v>29024168.25999999</v>
      </c>
      <c r="BD42" s="61">
        <v>353802487.42000008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-132033195.63835329</v>
      </c>
      <c r="BT42" s="61">
        <v>-96457447.369999886</v>
      </c>
      <c r="BU42" s="61">
        <v>-19012054.567513768</v>
      </c>
      <c r="BV42" s="61">
        <v>-13937803.923257992</v>
      </c>
      <c r="BW42" s="61">
        <v>0</v>
      </c>
      <c r="BX42" s="61">
        <v>-1558687.5965783645</v>
      </c>
      <c r="BY42" s="61">
        <v>-1067202.1810032914</v>
      </c>
      <c r="BZ42" s="61">
        <v>0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-57018498.480000019</v>
      </c>
      <c r="CJ42" s="61">
        <v>-57018498.480000019</v>
      </c>
      <c r="CK42" s="61">
        <v>0</v>
      </c>
      <c r="CL42" s="61">
        <v>-162994728.58379126</v>
      </c>
    </row>
    <row r="43" spans="1:90" ht="12.75" customHeight="1">
      <c r="A43" s="44" t="s">
        <v>72</v>
      </c>
      <c r="B43" s="59">
        <v>1051</v>
      </c>
      <c r="C43" s="60" t="s">
        <v>373</v>
      </c>
      <c r="D43" s="61">
        <v>1384977.0999999999</v>
      </c>
      <c r="E43" s="61">
        <v>-107706.82</v>
      </c>
      <c r="F43" s="61">
        <v>-107706.82</v>
      </c>
      <c r="G43" s="61">
        <v>0</v>
      </c>
      <c r="H43" s="61">
        <v>0</v>
      </c>
      <c r="I43" s="61">
        <v>1771585.21</v>
      </c>
      <c r="J43" s="61">
        <v>1771585.21</v>
      </c>
      <c r="K43" s="61">
        <v>-30908.78</v>
      </c>
      <c r="L43" s="61">
        <v>1802493.99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-278901.28999999998</v>
      </c>
      <c r="AN43" s="61">
        <v>-278901.28999999998</v>
      </c>
      <c r="AO43" s="61">
        <v>0</v>
      </c>
      <c r="AP43" s="61">
        <v>0</v>
      </c>
      <c r="AQ43" s="61">
        <v>0</v>
      </c>
      <c r="AR43" s="61">
        <v>0</v>
      </c>
      <c r="AS43" s="61">
        <v>-504541.28232680983</v>
      </c>
      <c r="AT43" s="61">
        <v>-4343073.93</v>
      </c>
      <c r="AU43" s="61">
        <v>-4343073.93</v>
      </c>
      <c r="AV43" s="61">
        <v>0</v>
      </c>
      <c r="AW43" s="61">
        <v>8700441.5300000012</v>
      </c>
      <c r="AX43" s="61">
        <v>8700441.5300000012</v>
      </c>
      <c r="AY43" s="61">
        <v>-4420399.4799999995</v>
      </c>
      <c r="AZ43" s="61">
        <v>-4420399.4799999995</v>
      </c>
      <c r="BA43" s="61">
        <v>0</v>
      </c>
      <c r="BB43" s="61">
        <v>0</v>
      </c>
      <c r="BC43" s="61">
        <v>0</v>
      </c>
      <c r="BD43" s="61">
        <v>13120841.01</v>
      </c>
      <c r="BE43" s="61">
        <v>0</v>
      </c>
      <c r="BF43" s="61">
        <v>0</v>
      </c>
      <c r="BG43" s="61">
        <v>0</v>
      </c>
      <c r="BH43" s="61">
        <v>0</v>
      </c>
      <c r="BI43" s="61">
        <v>0</v>
      </c>
      <c r="BJ43" s="61">
        <v>0</v>
      </c>
      <c r="BK43" s="61">
        <v>0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-4510212.6423268113</v>
      </c>
      <c r="BT43" s="61">
        <v>-221943.96</v>
      </c>
      <c r="BU43" s="61">
        <v>-2743749.2346287314</v>
      </c>
      <c r="BV43" s="61">
        <v>-1410345.8303399913</v>
      </c>
      <c r="BW43" s="61">
        <v>0</v>
      </c>
      <c r="BX43" s="61">
        <v>-13345.025418388084</v>
      </c>
      <c r="BY43" s="61">
        <v>-120828.59193970077</v>
      </c>
      <c r="BZ43" s="61">
        <v>0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-351696.24</v>
      </c>
      <c r="CJ43" s="61">
        <v>-351696.24</v>
      </c>
      <c r="CK43" s="61">
        <v>0</v>
      </c>
      <c r="CL43" s="61">
        <v>880435.81767319003</v>
      </c>
    </row>
    <row r="44" spans="1:90" ht="12.75" customHeight="1">
      <c r="A44" s="44" t="s">
        <v>74</v>
      </c>
      <c r="B44" s="59">
        <v>1052</v>
      </c>
      <c r="C44" s="60" t="s">
        <v>373</v>
      </c>
      <c r="D44" s="61">
        <v>6637779.9600000009</v>
      </c>
      <c r="E44" s="61">
        <v>8417916.9100000001</v>
      </c>
      <c r="F44" s="61">
        <v>8998416.9100000001</v>
      </c>
      <c r="G44" s="61">
        <v>-580500</v>
      </c>
      <c r="H44" s="61">
        <v>0</v>
      </c>
      <c r="I44" s="61">
        <v>458599.05000000075</v>
      </c>
      <c r="J44" s="61">
        <v>458599.05000000075</v>
      </c>
      <c r="K44" s="61">
        <v>-12232074.09</v>
      </c>
      <c r="L44" s="61">
        <v>12690673.140000001</v>
      </c>
      <c r="M44" s="61">
        <v>0</v>
      </c>
      <c r="N44" s="61">
        <v>0</v>
      </c>
      <c r="O44" s="61">
        <v>0</v>
      </c>
      <c r="P44" s="61">
        <v>0</v>
      </c>
      <c r="Q44" s="61">
        <v>0</v>
      </c>
      <c r="R44" s="61">
        <v>0</v>
      </c>
      <c r="S44" s="61">
        <v>-126187</v>
      </c>
      <c r="T44" s="61">
        <v>-126187</v>
      </c>
      <c r="U44" s="61">
        <v>-5838623</v>
      </c>
      <c r="V44" s="61">
        <v>5712436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1">
        <v>0</v>
      </c>
      <c r="AD44" s="61">
        <v>0</v>
      </c>
      <c r="AE44" s="61">
        <v>0</v>
      </c>
      <c r="AF44" s="61">
        <v>0</v>
      </c>
      <c r="AG44" s="61">
        <v>0</v>
      </c>
      <c r="AH44" s="61">
        <v>0</v>
      </c>
      <c r="AI44" s="61">
        <v>0</v>
      </c>
      <c r="AJ44" s="61">
        <v>113840</v>
      </c>
      <c r="AK44" s="61">
        <v>113840</v>
      </c>
      <c r="AL44" s="61">
        <v>0</v>
      </c>
      <c r="AM44" s="61">
        <v>-2226389</v>
      </c>
      <c r="AN44" s="61">
        <v>-2226389</v>
      </c>
      <c r="AO44" s="61">
        <v>0</v>
      </c>
      <c r="AP44" s="61">
        <v>0</v>
      </c>
      <c r="AQ44" s="61">
        <v>0</v>
      </c>
      <c r="AR44" s="61">
        <v>0</v>
      </c>
      <c r="AS44" s="61">
        <v>-14819002.457265388</v>
      </c>
      <c r="AT44" s="61">
        <v>-14696730.140000001</v>
      </c>
      <c r="AU44" s="61">
        <v>-14696730.140000001</v>
      </c>
      <c r="AV44" s="61">
        <v>0</v>
      </c>
      <c r="AW44" s="61">
        <v>13169782.177834256</v>
      </c>
      <c r="AX44" s="61">
        <v>13169782.177834256</v>
      </c>
      <c r="AY44" s="61">
        <v>-12225560.292165743</v>
      </c>
      <c r="AZ44" s="61">
        <v>-16619162.01</v>
      </c>
      <c r="BA44" s="61">
        <v>3562012.1378561561</v>
      </c>
      <c r="BB44" s="61">
        <v>0</v>
      </c>
      <c r="BC44" s="61">
        <v>831589.57997810026</v>
      </c>
      <c r="BD44" s="61">
        <v>25395342.469999999</v>
      </c>
      <c r="BE44" s="61">
        <v>0</v>
      </c>
      <c r="BF44" s="61">
        <v>0</v>
      </c>
      <c r="BG44" s="61">
        <v>0</v>
      </c>
      <c r="BH44" s="61">
        <v>0</v>
      </c>
      <c r="BI44" s="61">
        <v>0</v>
      </c>
      <c r="BJ44" s="61">
        <v>0</v>
      </c>
      <c r="BK44" s="61">
        <v>0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-11280347.375099642</v>
      </c>
      <c r="BT44" s="61">
        <v>-1416926.1600000001</v>
      </c>
      <c r="BU44" s="61">
        <v>-5352720.4523780067</v>
      </c>
      <c r="BV44" s="61">
        <v>-3983054.0283842413</v>
      </c>
      <c r="BW44" s="61">
        <v>0</v>
      </c>
      <c r="BX44" s="61">
        <v>-46027.203977568286</v>
      </c>
      <c r="BY44" s="61">
        <v>-481619.53035982652</v>
      </c>
      <c r="BZ44" s="61">
        <v>0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-2011707.12</v>
      </c>
      <c r="CJ44" s="61">
        <v>-2011707.12</v>
      </c>
      <c r="CK44" s="61">
        <v>0</v>
      </c>
      <c r="CL44" s="61">
        <v>-8181222.4972653873</v>
      </c>
    </row>
    <row r="45" spans="1:90" ht="12.75" customHeight="1">
      <c r="A45" s="44" t="s">
        <v>76</v>
      </c>
      <c r="B45" s="59">
        <v>1053</v>
      </c>
      <c r="C45" s="60" t="s">
        <v>373</v>
      </c>
      <c r="D45" s="61">
        <v>1849037438.05</v>
      </c>
      <c r="E45" s="61">
        <v>1510707644.6400001</v>
      </c>
      <c r="F45" s="61">
        <v>1532484040.4300001</v>
      </c>
      <c r="G45" s="61">
        <v>-21776395.789999999</v>
      </c>
      <c r="H45" s="61">
        <v>0</v>
      </c>
      <c r="I45" s="61">
        <v>3144810.3499999046</v>
      </c>
      <c r="J45" s="61">
        <v>3144810.3499999046</v>
      </c>
      <c r="K45" s="61">
        <v>-3509149047.9000001</v>
      </c>
      <c r="L45" s="61">
        <v>3512293858.25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351559732.82999998</v>
      </c>
      <c r="AA45" s="61">
        <v>29309917.129999999</v>
      </c>
      <c r="AB45" s="61">
        <v>0</v>
      </c>
      <c r="AC45" s="61">
        <v>297314617.39999998</v>
      </c>
      <c r="AD45" s="61">
        <v>24679048.140000001</v>
      </c>
      <c r="AE45" s="61">
        <v>0</v>
      </c>
      <c r="AF45" s="61">
        <v>0</v>
      </c>
      <c r="AG45" s="61">
        <v>0</v>
      </c>
      <c r="AH45" s="61">
        <v>256150.16</v>
      </c>
      <c r="AI45" s="61">
        <v>0</v>
      </c>
      <c r="AJ45" s="61">
        <v>4650000</v>
      </c>
      <c r="AK45" s="61">
        <v>4650000</v>
      </c>
      <c r="AL45" s="61">
        <v>0</v>
      </c>
      <c r="AM45" s="61">
        <v>-21024749.770000011</v>
      </c>
      <c r="AN45" s="61">
        <v>196630001.41</v>
      </c>
      <c r="AO45" s="61">
        <v>0</v>
      </c>
      <c r="AP45" s="61">
        <v>-12641461</v>
      </c>
      <c r="AQ45" s="61">
        <v>0</v>
      </c>
      <c r="AR45" s="61">
        <v>-205013290.18000001</v>
      </c>
      <c r="AS45" s="61">
        <v>-1621968830.3116584</v>
      </c>
      <c r="AT45" s="61">
        <v>-1055734208.9799998</v>
      </c>
      <c r="AU45" s="61">
        <v>-1055734208.9799998</v>
      </c>
      <c r="AV45" s="61">
        <v>0</v>
      </c>
      <c r="AW45" s="61">
        <v>-109693859.85000002</v>
      </c>
      <c r="AX45" s="61">
        <v>-109693859.85000002</v>
      </c>
      <c r="AY45" s="61">
        <v>-699034369.98000002</v>
      </c>
      <c r="AZ45" s="61">
        <v>-972131924.77999997</v>
      </c>
      <c r="BA45" s="61">
        <v>204349529.61000001</v>
      </c>
      <c r="BB45" s="61">
        <v>0</v>
      </c>
      <c r="BC45" s="61">
        <v>68748025.189999998</v>
      </c>
      <c r="BD45" s="61">
        <v>589340510.13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-6859073.9500000002</v>
      </c>
      <c r="BP45" s="61">
        <v>-6859073.9500000002</v>
      </c>
      <c r="BQ45" s="61">
        <v>0</v>
      </c>
      <c r="BR45" s="61">
        <v>0</v>
      </c>
      <c r="BS45" s="61">
        <v>-327895635.18165863</v>
      </c>
      <c r="BT45" s="61">
        <v>-233660703.52000001</v>
      </c>
      <c r="BU45" s="61">
        <v>-41294079.147556216</v>
      </c>
      <c r="BV45" s="61">
        <v>-3960588.5501825185</v>
      </c>
      <c r="BW45" s="61">
        <v>0</v>
      </c>
      <c r="BX45" s="61">
        <v>-12498039.682104578</v>
      </c>
      <c r="BY45" s="61">
        <v>-27681613.20798827</v>
      </c>
      <c r="BZ45" s="61">
        <v>0</v>
      </c>
      <c r="CA45" s="61">
        <v>-8800611.0738270506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-121786052.34999999</v>
      </c>
      <c r="CJ45" s="61">
        <v>-121786052.34999999</v>
      </c>
      <c r="CK45" s="61">
        <v>0</v>
      </c>
      <c r="CL45" s="61">
        <v>227068607.73834157</v>
      </c>
    </row>
    <row r="46" spans="1:90" ht="12.75" customHeight="1">
      <c r="A46" s="44" t="s">
        <v>78</v>
      </c>
      <c r="B46" s="59">
        <v>1054</v>
      </c>
      <c r="C46" s="60" t="s">
        <v>373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</row>
    <row r="47" spans="1:90" ht="12.75" customHeight="1">
      <c r="A47" s="44" t="s">
        <v>80</v>
      </c>
      <c r="B47" s="59">
        <v>1055</v>
      </c>
      <c r="C47" s="60" t="s">
        <v>373</v>
      </c>
      <c r="D47" s="61">
        <v>21929409.340000018</v>
      </c>
      <c r="E47" s="61">
        <v>-3260512.28</v>
      </c>
      <c r="F47" s="61">
        <v>-3260512.28</v>
      </c>
      <c r="G47" s="61">
        <v>0</v>
      </c>
      <c r="H47" s="61">
        <v>0</v>
      </c>
      <c r="I47" s="61">
        <v>20467116.68</v>
      </c>
      <c r="J47" s="61">
        <v>20467116.68</v>
      </c>
      <c r="K47" s="61">
        <v>-32553.54</v>
      </c>
      <c r="L47" s="61">
        <v>20499670.219999999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4722804.94000002</v>
      </c>
      <c r="AN47" s="61">
        <v>-2108585.8299999833</v>
      </c>
      <c r="AO47" s="61">
        <v>19065011.420000002</v>
      </c>
      <c r="AP47" s="61">
        <v>500</v>
      </c>
      <c r="AQ47" s="61">
        <v>0</v>
      </c>
      <c r="AR47" s="61">
        <v>-12234120.649999999</v>
      </c>
      <c r="AS47" s="61">
        <v>-32771674.780000132</v>
      </c>
      <c r="AT47" s="61">
        <v>-8102897.9100000011</v>
      </c>
      <c r="AU47" s="61">
        <v>-7981389.9200000009</v>
      </c>
      <c r="AV47" s="61">
        <v>-121507.99</v>
      </c>
      <c r="AW47" s="61">
        <v>-3879151.7700001281</v>
      </c>
      <c r="AX47" s="61">
        <v>233333.00999987125</v>
      </c>
      <c r="AY47" s="61">
        <v>-774533606.2700001</v>
      </c>
      <c r="AZ47" s="61">
        <v>-692200262.22000003</v>
      </c>
      <c r="BA47" s="61">
        <v>-135017561.44999999</v>
      </c>
      <c r="BB47" s="61">
        <v>0</v>
      </c>
      <c r="BC47" s="61">
        <v>52684217.399999999</v>
      </c>
      <c r="BD47" s="61">
        <v>774766939.27999997</v>
      </c>
      <c r="BE47" s="61">
        <v>-4112484.7799999993</v>
      </c>
      <c r="BF47" s="61">
        <v>1257189.74</v>
      </c>
      <c r="BG47" s="61">
        <v>1145286.96</v>
      </c>
      <c r="BH47" s="61">
        <v>197417.54</v>
      </c>
      <c r="BI47" s="61">
        <v>0</v>
      </c>
      <c r="BJ47" s="61">
        <v>-85514.76</v>
      </c>
      <c r="BK47" s="61">
        <v>-5369674.5199999996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-14842803.710000001</v>
      </c>
      <c r="BT47" s="61">
        <v>-2903702.61</v>
      </c>
      <c r="BU47" s="61">
        <v>-6723307.7999999998</v>
      </c>
      <c r="BV47" s="61">
        <v>-4275172.04</v>
      </c>
      <c r="BW47" s="61">
        <v>0</v>
      </c>
      <c r="BX47" s="61">
        <v>97011.87</v>
      </c>
      <c r="BY47" s="61">
        <v>-1037633.13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-5946821.3899999997</v>
      </c>
      <c r="CJ47" s="61">
        <v>-5946821.3899999997</v>
      </c>
      <c r="CK47" s="61">
        <v>0</v>
      </c>
      <c r="CL47" s="61">
        <v>-10842265.440000113</v>
      </c>
    </row>
    <row r="48" spans="1:90" ht="12.75" customHeight="1">
      <c r="A48" s="44" t="s">
        <v>82</v>
      </c>
      <c r="B48" s="59">
        <v>1056</v>
      </c>
      <c r="C48" s="60" t="s">
        <v>373</v>
      </c>
      <c r="D48" s="61">
        <v>-366507.13</v>
      </c>
      <c r="E48" s="61">
        <v>1689.2399999999907</v>
      </c>
      <c r="F48" s="61">
        <v>185951.16</v>
      </c>
      <c r="G48" s="61">
        <v>-184261.92</v>
      </c>
      <c r="H48" s="61">
        <v>0</v>
      </c>
      <c r="I48" s="61">
        <v>16613.630000000005</v>
      </c>
      <c r="J48" s="61">
        <v>16613.630000000005</v>
      </c>
      <c r="K48" s="61">
        <v>-493776.16</v>
      </c>
      <c r="L48" s="61">
        <v>510389.79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61">
        <v>-384810</v>
      </c>
      <c r="T48" s="61">
        <v>-384810</v>
      </c>
      <c r="U48" s="61">
        <v>-384810</v>
      </c>
      <c r="V48" s="61">
        <v>0</v>
      </c>
      <c r="W48" s="61">
        <v>0</v>
      </c>
      <c r="X48" s="61">
        <v>0</v>
      </c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61">
        <v>0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0</v>
      </c>
      <c r="AN48" s="61">
        <v>0</v>
      </c>
      <c r="AO48" s="61">
        <v>0</v>
      </c>
      <c r="AP48" s="61">
        <v>0</v>
      </c>
      <c r="AQ48" s="61">
        <v>0</v>
      </c>
      <c r="AR48" s="61">
        <v>0</v>
      </c>
      <c r="AS48" s="61">
        <v>-6677960.6800000006</v>
      </c>
      <c r="AT48" s="61">
        <v>-57802.44</v>
      </c>
      <c r="AU48" s="61">
        <v>-57802.44</v>
      </c>
      <c r="AV48" s="61">
        <v>0</v>
      </c>
      <c r="AW48" s="61">
        <v>-880355.17999999993</v>
      </c>
      <c r="AX48" s="61">
        <v>-880355.17999999993</v>
      </c>
      <c r="AY48" s="61">
        <v>-1580586.47</v>
      </c>
      <c r="AZ48" s="61">
        <v>-872516.47</v>
      </c>
      <c r="BA48" s="61">
        <v>-803422</v>
      </c>
      <c r="BB48" s="61">
        <v>0</v>
      </c>
      <c r="BC48" s="61">
        <v>95352</v>
      </c>
      <c r="BD48" s="61">
        <v>700231.29</v>
      </c>
      <c r="BE48" s="61">
        <v>0</v>
      </c>
      <c r="BF48" s="61">
        <v>0</v>
      </c>
      <c r="BG48" s="61">
        <v>0</v>
      </c>
      <c r="BH48" s="61">
        <v>0</v>
      </c>
      <c r="BI48" s="61">
        <v>0</v>
      </c>
      <c r="BJ48" s="61">
        <v>0</v>
      </c>
      <c r="BK48" s="61">
        <v>0</v>
      </c>
      <c r="BL48" s="61">
        <v>0</v>
      </c>
      <c r="BM48" s="61">
        <v>0</v>
      </c>
      <c r="BN48" s="61">
        <v>0</v>
      </c>
      <c r="BO48" s="61">
        <v>-1060</v>
      </c>
      <c r="BP48" s="61">
        <v>-1060</v>
      </c>
      <c r="BQ48" s="61">
        <v>0</v>
      </c>
      <c r="BR48" s="61">
        <v>0</v>
      </c>
      <c r="BS48" s="61">
        <v>-5738743.0600000005</v>
      </c>
      <c r="BT48" s="61">
        <v>-24768.22</v>
      </c>
      <c r="BU48" s="61">
        <v>-2049100.61</v>
      </c>
      <c r="BV48" s="61">
        <v>-2751024.46</v>
      </c>
      <c r="BW48" s="61">
        <v>0</v>
      </c>
      <c r="BX48" s="61">
        <v>-6806.2</v>
      </c>
      <c r="BY48" s="61">
        <v>-907043.57</v>
      </c>
      <c r="BZ48" s="61">
        <v>0</v>
      </c>
      <c r="CA48" s="61">
        <v>0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-7044467.8100000005</v>
      </c>
    </row>
    <row r="49" spans="1:90" ht="12.75" customHeight="1">
      <c r="A49" s="44" t="s">
        <v>84</v>
      </c>
      <c r="B49" s="59">
        <v>1057</v>
      </c>
      <c r="C49" s="60" t="s">
        <v>373</v>
      </c>
      <c r="D49" s="61">
        <v>95080428.270000026</v>
      </c>
      <c r="E49" s="61">
        <v>70977124.299999997</v>
      </c>
      <c r="F49" s="61">
        <v>72748849.700000003</v>
      </c>
      <c r="G49" s="61">
        <v>-1771725.4</v>
      </c>
      <c r="H49" s="61">
        <v>0</v>
      </c>
      <c r="I49" s="61">
        <v>-9122483.1799999774</v>
      </c>
      <c r="J49" s="61">
        <v>-9122483.1799999774</v>
      </c>
      <c r="K49" s="61">
        <v>-161921596.28999999</v>
      </c>
      <c r="L49" s="61">
        <v>152799113.11000001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26209673.609999999</v>
      </c>
      <c r="AA49" s="61">
        <v>25322955.460000001</v>
      </c>
      <c r="AB49" s="61">
        <v>0</v>
      </c>
      <c r="AC49" s="61">
        <v>0</v>
      </c>
      <c r="AD49" s="61">
        <v>886718.15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142500</v>
      </c>
      <c r="AK49" s="61">
        <v>142500</v>
      </c>
      <c r="AL49" s="61">
        <v>0</v>
      </c>
      <c r="AM49" s="61">
        <v>6873613.54</v>
      </c>
      <c r="AN49" s="61">
        <v>4145244.1</v>
      </c>
      <c r="AO49" s="61">
        <v>0</v>
      </c>
      <c r="AP49" s="61">
        <v>2715636</v>
      </c>
      <c r="AQ49" s="61">
        <v>0</v>
      </c>
      <c r="AR49" s="61">
        <v>12733.44</v>
      </c>
      <c r="AS49" s="61">
        <v>-87093732.99000001</v>
      </c>
      <c r="AT49" s="61">
        <v>-31457639.789999995</v>
      </c>
      <c r="AU49" s="61">
        <v>-31457639.789999995</v>
      </c>
      <c r="AV49" s="61">
        <v>0</v>
      </c>
      <c r="AW49" s="61">
        <v>-11694590.010000005</v>
      </c>
      <c r="AX49" s="61">
        <v>-11694590.010000005</v>
      </c>
      <c r="AY49" s="61">
        <v>-86340148.890000001</v>
      </c>
      <c r="AZ49" s="61">
        <v>-70531237.75</v>
      </c>
      <c r="BA49" s="61">
        <v>-15808911.140000001</v>
      </c>
      <c r="BB49" s="61">
        <v>0</v>
      </c>
      <c r="BC49" s="61">
        <v>0</v>
      </c>
      <c r="BD49" s="61">
        <v>74645558.879999995</v>
      </c>
      <c r="BE49" s="61">
        <v>0</v>
      </c>
      <c r="BF49" s="61">
        <v>0</v>
      </c>
      <c r="BG49" s="61">
        <v>0</v>
      </c>
      <c r="BH49" s="61">
        <v>0</v>
      </c>
      <c r="BI49" s="61">
        <v>0</v>
      </c>
      <c r="BJ49" s="61">
        <v>0</v>
      </c>
      <c r="BK49" s="61">
        <v>0</v>
      </c>
      <c r="BL49" s="61">
        <v>0</v>
      </c>
      <c r="BM49" s="61">
        <v>0</v>
      </c>
      <c r="BN49" s="61">
        <v>0</v>
      </c>
      <c r="BO49" s="61">
        <v>-310192.64000000001</v>
      </c>
      <c r="BP49" s="61">
        <v>-310192.64000000001</v>
      </c>
      <c r="BQ49" s="61">
        <v>0</v>
      </c>
      <c r="BR49" s="61">
        <v>0</v>
      </c>
      <c r="BS49" s="61">
        <v>-39249064.740000002</v>
      </c>
      <c r="BT49" s="61">
        <v>-18033343.609999999</v>
      </c>
      <c r="BU49" s="61">
        <v>-16311912.83</v>
      </c>
      <c r="BV49" s="61">
        <v>-159480.70000000001</v>
      </c>
      <c r="BW49" s="61">
        <v>0</v>
      </c>
      <c r="BX49" s="61">
        <v>-588.74</v>
      </c>
      <c r="BY49" s="61">
        <v>-4133869.38</v>
      </c>
      <c r="BZ49" s="61">
        <v>0</v>
      </c>
      <c r="CA49" s="61">
        <v>-609869.48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-4382245.8100000005</v>
      </c>
      <c r="CJ49" s="61">
        <v>-4382245.8100000005</v>
      </c>
      <c r="CK49" s="61">
        <v>0</v>
      </c>
      <c r="CL49" s="61">
        <v>7986695.2800000161</v>
      </c>
    </row>
    <row r="50" spans="1:90" ht="12.75" customHeight="1">
      <c r="A50" s="44" t="s">
        <v>86</v>
      </c>
      <c r="B50" s="59">
        <v>1058</v>
      </c>
      <c r="C50" s="60" t="s">
        <v>373</v>
      </c>
      <c r="D50" s="61">
        <v>40586867.899999984</v>
      </c>
      <c r="E50" s="61">
        <v>43533694.93</v>
      </c>
      <c r="F50" s="61">
        <v>43533694.93</v>
      </c>
      <c r="G50" s="61">
        <v>0</v>
      </c>
      <c r="H50" s="61">
        <v>0</v>
      </c>
      <c r="I50" s="61">
        <v>-9745227.8000000119</v>
      </c>
      <c r="J50" s="61">
        <v>-9745227.8000000119</v>
      </c>
      <c r="K50" s="61">
        <v>-85410289.870000005</v>
      </c>
      <c r="L50" s="61">
        <v>75665062.069999993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4064501.29</v>
      </c>
      <c r="AA50" s="61">
        <v>3150011.3200000003</v>
      </c>
      <c r="AB50" s="61">
        <v>0</v>
      </c>
      <c r="AC50" s="61">
        <v>0</v>
      </c>
      <c r="AD50" s="61">
        <v>914489.97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2733899.48</v>
      </c>
      <c r="AN50" s="61">
        <v>2733899.48</v>
      </c>
      <c r="AO50" s="61">
        <v>0</v>
      </c>
      <c r="AP50" s="61">
        <v>0</v>
      </c>
      <c r="AQ50" s="61">
        <v>0</v>
      </c>
      <c r="AR50" s="61">
        <v>0</v>
      </c>
      <c r="AS50" s="61">
        <v>-62841679.219999999</v>
      </c>
      <c r="AT50" s="61">
        <v>-23616291.52</v>
      </c>
      <c r="AU50" s="61">
        <v>-23616291.52</v>
      </c>
      <c r="AV50" s="61">
        <v>0</v>
      </c>
      <c r="AW50" s="61">
        <v>-1513120.4699999988</v>
      </c>
      <c r="AX50" s="61">
        <v>-1513120.4699999988</v>
      </c>
      <c r="AY50" s="61">
        <v>-22110257.52</v>
      </c>
      <c r="AZ50" s="61">
        <v>-23614209.84</v>
      </c>
      <c r="BA50" s="61">
        <v>0</v>
      </c>
      <c r="BB50" s="61">
        <v>0</v>
      </c>
      <c r="BC50" s="61">
        <v>1503952.32</v>
      </c>
      <c r="BD50" s="61">
        <v>20597137.050000001</v>
      </c>
      <c r="BE50" s="61">
        <v>0</v>
      </c>
      <c r="BF50" s="61">
        <v>0</v>
      </c>
      <c r="BG50" s="61">
        <v>0</v>
      </c>
      <c r="BH50" s="61">
        <v>0</v>
      </c>
      <c r="BI50" s="61">
        <v>0</v>
      </c>
      <c r="BJ50" s="61">
        <v>0</v>
      </c>
      <c r="BK50" s="61">
        <v>0</v>
      </c>
      <c r="BL50" s="61">
        <v>0</v>
      </c>
      <c r="BM50" s="61">
        <v>0</v>
      </c>
      <c r="BN50" s="61">
        <v>0</v>
      </c>
      <c r="BO50" s="61">
        <v>-257170.77000000002</v>
      </c>
      <c r="BP50" s="61">
        <v>-257170.77000000002</v>
      </c>
      <c r="BQ50" s="61">
        <v>0</v>
      </c>
      <c r="BR50" s="61">
        <v>0</v>
      </c>
      <c r="BS50" s="61">
        <v>-34955147.200000003</v>
      </c>
      <c r="BT50" s="61">
        <v>-4034830.79</v>
      </c>
      <c r="BU50" s="61">
        <v>-9519147.3000000007</v>
      </c>
      <c r="BV50" s="61">
        <v>-6413319.9100000001</v>
      </c>
      <c r="BW50" s="61">
        <v>0</v>
      </c>
      <c r="BX50" s="61">
        <v>-14157961.390000001</v>
      </c>
      <c r="BY50" s="61">
        <v>-829887.81</v>
      </c>
      <c r="BZ50" s="61">
        <v>0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-2499949.2599999998</v>
      </c>
      <c r="CJ50" s="61">
        <v>-2499949.2599999998</v>
      </c>
      <c r="CK50" s="61">
        <v>0</v>
      </c>
      <c r="CL50" s="61">
        <v>-22254811.320000015</v>
      </c>
    </row>
    <row r="51" spans="1:90" ht="12.75" customHeight="1">
      <c r="A51" s="44" t="s">
        <v>88</v>
      </c>
      <c r="B51" s="59">
        <v>1059</v>
      </c>
      <c r="C51" s="60" t="s">
        <v>373</v>
      </c>
      <c r="D51" s="61">
        <v>0</v>
      </c>
      <c r="E51" s="61">
        <v>0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0</v>
      </c>
      <c r="AT51" s="61">
        <v>0</v>
      </c>
      <c r="AU51" s="61">
        <v>0</v>
      </c>
      <c r="AV51" s="61">
        <v>0</v>
      </c>
      <c r="AW51" s="61">
        <v>0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61">
        <v>0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0</v>
      </c>
      <c r="BT51" s="61">
        <v>0</v>
      </c>
      <c r="BU51" s="61">
        <v>0</v>
      </c>
      <c r="BV51" s="61">
        <v>0</v>
      </c>
      <c r="BW51" s="61">
        <v>0</v>
      </c>
      <c r="BX51" s="61">
        <v>0</v>
      </c>
      <c r="BY51" s="61">
        <v>0</v>
      </c>
      <c r="BZ51" s="61">
        <v>0</v>
      </c>
      <c r="CA51" s="61">
        <v>0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0</v>
      </c>
    </row>
    <row r="52" spans="1:90" ht="12.75" customHeight="1">
      <c r="A52" s="44" t="s">
        <v>90</v>
      </c>
      <c r="B52" s="59">
        <v>1060</v>
      </c>
      <c r="C52" s="60" t="s">
        <v>373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</row>
    <row r="53" spans="1:90" ht="12.75" customHeight="1">
      <c r="A53" s="44" t="s">
        <v>92</v>
      </c>
      <c r="B53" s="59">
        <v>1061</v>
      </c>
      <c r="C53" s="60" t="s">
        <v>373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</row>
    <row r="54" spans="1:90" ht="12.75" customHeight="1">
      <c r="A54" s="44" t="s">
        <v>94</v>
      </c>
      <c r="B54" s="59">
        <v>2001</v>
      </c>
      <c r="C54" s="60" t="s">
        <v>373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</row>
    <row r="55" spans="1:90" ht="12.75" customHeight="1">
      <c r="A55" s="44" t="s">
        <v>96</v>
      </c>
      <c r="B55" s="59">
        <v>2002</v>
      </c>
      <c r="C55" s="60" t="s">
        <v>374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0</v>
      </c>
      <c r="BX55" s="61">
        <v>0</v>
      </c>
      <c r="BY55" s="61">
        <v>0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</row>
    <row r="56" spans="1:90" ht="12.75" customHeight="1">
      <c r="A56" s="44" t="s">
        <v>98</v>
      </c>
      <c r="B56" s="59">
        <v>2005</v>
      </c>
      <c r="C56" s="60" t="s">
        <v>374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0</v>
      </c>
      <c r="BP56" s="61">
        <v>0</v>
      </c>
      <c r="BQ56" s="61">
        <v>0</v>
      </c>
      <c r="BR56" s="61">
        <v>0</v>
      </c>
      <c r="BS56" s="61">
        <v>0</v>
      </c>
      <c r="BT56" s="61">
        <v>0</v>
      </c>
      <c r="BU56" s="61">
        <v>0</v>
      </c>
      <c r="BV56" s="61">
        <v>0</v>
      </c>
      <c r="BW56" s="61">
        <v>0</v>
      </c>
      <c r="BX56" s="61">
        <v>0</v>
      </c>
      <c r="BY56" s="61">
        <v>0</v>
      </c>
      <c r="BZ56" s="61">
        <v>0</v>
      </c>
      <c r="CA56" s="61">
        <v>0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0</v>
      </c>
      <c r="CJ56" s="61">
        <v>0</v>
      </c>
      <c r="CK56" s="61">
        <v>0</v>
      </c>
      <c r="CL56" s="61">
        <v>0</v>
      </c>
    </row>
    <row r="57" spans="1:90" ht="12.75" customHeight="1">
      <c r="A57" s="44" t="s">
        <v>100</v>
      </c>
      <c r="B57" s="59">
        <v>2006</v>
      </c>
      <c r="C57" s="60" t="s">
        <v>375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61">
        <v>0</v>
      </c>
      <c r="BJ57" s="61">
        <v>0</v>
      </c>
      <c r="BK57" s="61">
        <v>0</v>
      </c>
      <c r="BL57" s="61">
        <v>0</v>
      </c>
      <c r="BM57" s="61">
        <v>0</v>
      </c>
      <c r="BN57" s="61">
        <v>0</v>
      </c>
      <c r="BO57" s="61">
        <v>0</v>
      </c>
      <c r="BP57" s="61">
        <v>0</v>
      </c>
      <c r="BQ57" s="61">
        <v>0</v>
      </c>
      <c r="BR57" s="61">
        <v>0</v>
      </c>
      <c r="BS57" s="61">
        <v>0</v>
      </c>
      <c r="BT57" s="61">
        <v>0</v>
      </c>
      <c r="BU57" s="61">
        <v>0</v>
      </c>
      <c r="BV57" s="61">
        <v>0</v>
      </c>
      <c r="BW57" s="61">
        <v>0</v>
      </c>
      <c r="BX57" s="61">
        <v>0</v>
      </c>
      <c r="BY57" s="61">
        <v>0</v>
      </c>
      <c r="BZ57" s="61">
        <v>0</v>
      </c>
      <c r="CA57" s="61">
        <v>0</v>
      </c>
      <c r="CB57" s="61">
        <v>0</v>
      </c>
      <c r="CC57" s="61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</row>
    <row r="58" spans="1:90" ht="12.75" customHeight="1">
      <c r="A58" s="44" t="s">
        <v>102</v>
      </c>
      <c r="B58" s="59">
        <v>2007</v>
      </c>
      <c r="C58" s="60" t="s">
        <v>374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0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</row>
    <row r="59" spans="1:90" ht="12.75" customHeight="1">
      <c r="A59" s="44" t="s">
        <v>104</v>
      </c>
      <c r="B59" s="59">
        <v>2008</v>
      </c>
      <c r="C59" s="60" t="s">
        <v>374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</row>
    <row r="60" spans="1:90" ht="12.75" customHeight="1">
      <c r="A60" s="44" t="s">
        <v>106</v>
      </c>
      <c r="B60" s="59">
        <v>3001</v>
      </c>
      <c r="C60" s="60" t="s">
        <v>375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61">
        <v>0</v>
      </c>
      <c r="CA60" s="61">
        <v>0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0</v>
      </c>
    </row>
    <row r="61" spans="1:90" ht="12.75" customHeight="1">
      <c r="A61" s="44" t="s">
        <v>108</v>
      </c>
      <c r="B61" s="59">
        <v>3002</v>
      </c>
      <c r="C61" s="60" t="s">
        <v>375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0</v>
      </c>
      <c r="BH61" s="61">
        <v>0</v>
      </c>
      <c r="BI61" s="61">
        <v>0</v>
      </c>
      <c r="BJ61" s="61">
        <v>0</v>
      </c>
      <c r="BK61" s="61">
        <v>0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0</v>
      </c>
    </row>
    <row r="62" spans="1:90" ht="12.75" customHeight="1">
      <c r="A62" s="44" t="s">
        <v>110</v>
      </c>
      <c r="B62" s="59">
        <v>3003</v>
      </c>
      <c r="C62" s="60" t="s">
        <v>375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0</v>
      </c>
      <c r="BY62" s="61">
        <v>0</v>
      </c>
      <c r="BZ62" s="61">
        <v>0</v>
      </c>
      <c r="CA62" s="61">
        <v>0</v>
      </c>
      <c r="CB62" s="61">
        <v>0</v>
      </c>
      <c r="CC62" s="61">
        <v>0</v>
      </c>
      <c r="CD62" s="61">
        <v>0</v>
      </c>
      <c r="CE62" s="61">
        <v>0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0</v>
      </c>
    </row>
    <row r="63" spans="1:90" ht="12.75" customHeight="1">
      <c r="A63" s="44" t="s">
        <v>112</v>
      </c>
      <c r="B63" s="59">
        <v>3004</v>
      </c>
      <c r="C63" s="60" t="s">
        <v>375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0</v>
      </c>
      <c r="BF63" s="61">
        <v>0</v>
      </c>
      <c r="BG63" s="61">
        <v>0</v>
      </c>
      <c r="BH63" s="61">
        <v>0</v>
      </c>
      <c r="BI63" s="61">
        <v>0</v>
      </c>
      <c r="BJ63" s="61">
        <v>0</v>
      </c>
      <c r="BK63" s="61">
        <v>0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0</v>
      </c>
      <c r="BY63" s="61">
        <v>0</v>
      </c>
      <c r="BZ63" s="61">
        <v>0</v>
      </c>
      <c r="CA63" s="61">
        <v>0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</row>
    <row r="64" spans="1:90" ht="12.75" customHeight="1">
      <c r="A64" s="44" t="s">
        <v>114</v>
      </c>
      <c r="B64" s="59">
        <v>3005</v>
      </c>
      <c r="C64" s="60" t="s">
        <v>375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</row>
    <row r="65" spans="1:90" ht="12.75" customHeight="1">
      <c r="A65" s="44" t="s">
        <v>115</v>
      </c>
      <c r="B65" s="59">
        <v>3006</v>
      </c>
      <c r="C65" s="60" t="s">
        <v>375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61">
        <v>0</v>
      </c>
      <c r="BE65" s="61">
        <v>0</v>
      </c>
      <c r="BF65" s="61">
        <v>0</v>
      </c>
      <c r="BG65" s="61">
        <v>0</v>
      </c>
      <c r="BH65" s="61">
        <v>0</v>
      </c>
      <c r="BI65" s="61">
        <v>0</v>
      </c>
      <c r="BJ65" s="61">
        <v>0</v>
      </c>
      <c r="BK65" s="61">
        <v>0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0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61">
        <v>0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0</v>
      </c>
      <c r="CJ65" s="61">
        <v>0</v>
      </c>
      <c r="CK65" s="61">
        <v>0</v>
      </c>
      <c r="CL65" s="61">
        <v>0</v>
      </c>
    </row>
    <row r="66" spans="1:90" ht="12.75" customHeight="1">
      <c r="A66" s="44" t="s">
        <v>116</v>
      </c>
      <c r="B66" s="59">
        <v>3007</v>
      </c>
      <c r="C66" s="60" t="s">
        <v>375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0</v>
      </c>
    </row>
    <row r="67" spans="1:90" ht="12.75" customHeight="1">
      <c r="A67" s="44" t="s">
        <v>117</v>
      </c>
      <c r="B67" s="59">
        <v>3008</v>
      </c>
      <c r="C67" s="60" t="s">
        <v>375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0</v>
      </c>
      <c r="BH67" s="61">
        <v>0</v>
      </c>
      <c r="BI67" s="61">
        <v>0</v>
      </c>
      <c r="BJ67" s="61">
        <v>0</v>
      </c>
      <c r="BK67" s="61">
        <v>0</v>
      </c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0</v>
      </c>
      <c r="BW67" s="61">
        <v>0</v>
      </c>
      <c r="BX67" s="61">
        <v>0</v>
      </c>
      <c r="BY67" s="61">
        <v>0</v>
      </c>
      <c r="BZ67" s="61">
        <v>0</v>
      </c>
      <c r="CA67" s="61">
        <v>0</v>
      </c>
      <c r="CB67" s="61">
        <v>0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0</v>
      </c>
    </row>
    <row r="68" spans="1:90" ht="12.75" customHeight="1">
      <c r="A68" s="44" t="s">
        <v>118</v>
      </c>
      <c r="B68" s="59">
        <v>3009</v>
      </c>
      <c r="C68" s="60" t="s">
        <v>375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61">
        <v>0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0</v>
      </c>
      <c r="BR68" s="61">
        <v>0</v>
      </c>
      <c r="BS68" s="61">
        <v>0</v>
      </c>
      <c r="BT68" s="61">
        <v>0</v>
      </c>
      <c r="BU68" s="61">
        <v>0</v>
      </c>
      <c r="BV68" s="61">
        <v>0</v>
      </c>
      <c r="BW68" s="61">
        <v>0</v>
      </c>
      <c r="BX68" s="61">
        <v>0</v>
      </c>
      <c r="BY68" s="61">
        <v>0</v>
      </c>
      <c r="BZ68" s="61">
        <v>0</v>
      </c>
      <c r="CA68" s="61">
        <v>0</v>
      </c>
      <c r="CB68" s="61">
        <v>0</v>
      </c>
      <c r="CC68" s="61">
        <v>0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</row>
    <row r="69" spans="1:90" ht="12.75" customHeight="1">
      <c r="A69" s="44" t="s">
        <v>119</v>
      </c>
      <c r="B69" s="59">
        <v>3011</v>
      </c>
      <c r="C69" s="60" t="s">
        <v>375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61">
        <v>0</v>
      </c>
      <c r="BE69" s="61">
        <v>0</v>
      </c>
      <c r="BF69" s="61">
        <v>0</v>
      </c>
      <c r="BG69" s="61">
        <v>0</v>
      </c>
      <c r="BH69" s="61">
        <v>0</v>
      </c>
      <c r="BI69" s="61">
        <v>0</v>
      </c>
      <c r="BJ69" s="61">
        <v>0</v>
      </c>
      <c r="BK69" s="61">
        <v>0</v>
      </c>
      <c r="BL69" s="61">
        <v>0</v>
      </c>
      <c r="BM69" s="61">
        <v>0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0</v>
      </c>
      <c r="BT69" s="61">
        <v>0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0</v>
      </c>
      <c r="CA69" s="61">
        <v>0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</row>
    <row r="70" spans="1:90" ht="12.75" customHeight="1">
      <c r="A70" s="44" t="s">
        <v>120</v>
      </c>
      <c r="B70" s="59">
        <v>3012</v>
      </c>
      <c r="C70" s="60" t="s">
        <v>375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0</v>
      </c>
      <c r="AT70" s="61">
        <v>0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61">
        <v>0</v>
      </c>
      <c r="BE70" s="61">
        <v>0</v>
      </c>
      <c r="BF70" s="61">
        <v>0</v>
      </c>
      <c r="BG70" s="61">
        <v>0</v>
      </c>
      <c r="BH70" s="61">
        <v>0</v>
      </c>
      <c r="BI70" s="61">
        <v>0</v>
      </c>
      <c r="BJ70" s="61">
        <v>0</v>
      </c>
      <c r="BK70" s="61">
        <v>0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0</v>
      </c>
      <c r="BT70" s="61">
        <v>0</v>
      </c>
      <c r="BU70" s="61">
        <v>0</v>
      </c>
      <c r="BV70" s="61">
        <v>0</v>
      </c>
      <c r="BW70" s="61">
        <v>0</v>
      </c>
      <c r="BX70" s="61">
        <v>0</v>
      </c>
      <c r="BY70" s="61">
        <v>0</v>
      </c>
      <c r="BZ70" s="61">
        <v>0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</row>
    <row r="71" spans="1:90" ht="12.75" customHeight="1">
      <c r="A71" s="44" t="s">
        <v>121</v>
      </c>
      <c r="B71" s="59">
        <v>3016</v>
      </c>
      <c r="C71" s="60" t="s">
        <v>375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61">
        <v>0</v>
      </c>
      <c r="AV71" s="61">
        <v>0</v>
      </c>
      <c r="AW71" s="61">
        <v>0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61">
        <v>0</v>
      </c>
      <c r="BE71" s="61">
        <v>0</v>
      </c>
      <c r="BF71" s="61">
        <v>0</v>
      </c>
      <c r="BG71" s="61">
        <v>0</v>
      </c>
      <c r="BH71" s="61">
        <v>0</v>
      </c>
      <c r="BI71" s="61">
        <v>0</v>
      </c>
      <c r="BJ71" s="61">
        <v>0</v>
      </c>
      <c r="BK71" s="61">
        <v>0</v>
      </c>
      <c r="BL71" s="61">
        <v>0</v>
      </c>
      <c r="BM71" s="61">
        <v>0</v>
      </c>
      <c r="BN71" s="61">
        <v>0</v>
      </c>
      <c r="BO71" s="61">
        <v>0</v>
      </c>
      <c r="BP71" s="61">
        <v>0</v>
      </c>
      <c r="BQ71" s="61">
        <v>0</v>
      </c>
      <c r="BR71" s="61">
        <v>0</v>
      </c>
      <c r="BS71" s="61">
        <v>0</v>
      </c>
      <c r="BT71" s="61">
        <v>0</v>
      </c>
      <c r="BU71" s="61">
        <v>0</v>
      </c>
      <c r="BV71" s="61">
        <v>0</v>
      </c>
      <c r="BW71" s="61">
        <v>0</v>
      </c>
      <c r="BX71" s="61">
        <v>0</v>
      </c>
      <c r="BY71" s="61">
        <v>0</v>
      </c>
      <c r="BZ71" s="61">
        <v>0</v>
      </c>
      <c r="CA71" s="61">
        <v>0</v>
      </c>
      <c r="CB71" s="61">
        <v>0</v>
      </c>
      <c r="CC71" s="61">
        <v>0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</row>
    <row r="72" spans="1:90" ht="12.75" customHeight="1">
      <c r="A72" s="44" t="s">
        <v>122</v>
      </c>
      <c r="B72" s="59">
        <v>3017</v>
      </c>
      <c r="C72" s="60" t="s">
        <v>375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0</v>
      </c>
      <c r="BY72" s="61">
        <v>0</v>
      </c>
      <c r="BZ72" s="61">
        <v>0</v>
      </c>
      <c r="CA72" s="61">
        <v>0</v>
      </c>
      <c r="CB72" s="61">
        <v>0</v>
      </c>
      <c r="CC72" s="61">
        <v>0</v>
      </c>
      <c r="CD72" s="61">
        <v>0</v>
      </c>
      <c r="CE72" s="61">
        <v>0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</row>
    <row r="73" spans="1:90" ht="12.75" customHeight="1">
      <c r="A73" s="44" t="s">
        <v>123</v>
      </c>
      <c r="B73" s="59">
        <v>3018</v>
      </c>
      <c r="C73" s="60" t="s">
        <v>375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61">
        <v>0</v>
      </c>
      <c r="BE73" s="61">
        <v>0</v>
      </c>
      <c r="BF73" s="61">
        <v>0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0</v>
      </c>
      <c r="BY73" s="61">
        <v>0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0</v>
      </c>
    </row>
    <row r="74" spans="1:90" ht="13.5" customHeight="1">
      <c r="A74" s="44" t="s">
        <v>124</v>
      </c>
      <c r="B74" s="59">
        <v>4002</v>
      </c>
      <c r="C74" s="60" t="s">
        <v>376</v>
      </c>
      <c r="D74" s="61">
        <v>52664074.56000001</v>
      </c>
      <c r="E74" s="61">
        <v>50865691.420000009</v>
      </c>
      <c r="F74" s="61">
        <v>50865691.420000009</v>
      </c>
      <c r="G74" s="61">
        <v>0</v>
      </c>
      <c r="H74" s="61">
        <v>0</v>
      </c>
      <c r="I74" s="61">
        <v>-10795537.659999996</v>
      </c>
      <c r="J74" s="61">
        <v>-10795537.659999996</v>
      </c>
      <c r="K74" s="61">
        <v>-82608146.519999996</v>
      </c>
      <c r="L74" s="61">
        <v>71812608.859999999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11085044.4</v>
      </c>
      <c r="AA74" s="61">
        <v>6356062.0500000007</v>
      </c>
      <c r="AB74" s="61">
        <v>1602416.2</v>
      </c>
      <c r="AC74" s="61">
        <v>1776879.72</v>
      </c>
      <c r="AD74" s="61">
        <v>851852.26</v>
      </c>
      <c r="AE74" s="61">
        <v>0</v>
      </c>
      <c r="AF74" s="61">
        <v>0</v>
      </c>
      <c r="AG74" s="61">
        <v>0</v>
      </c>
      <c r="AH74" s="61">
        <v>497834.17</v>
      </c>
      <c r="AI74" s="61">
        <v>0</v>
      </c>
      <c r="AJ74" s="61">
        <v>1508876.4</v>
      </c>
      <c r="AK74" s="61">
        <v>1508876.4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-47633650.5</v>
      </c>
      <c r="AT74" s="61">
        <v>-19295687.16</v>
      </c>
      <c r="AU74" s="61">
        <v>-19294896.550000001</v>
      </c>
      <c r="AV74" s="61">
        <v>-790.61</v>
      </c>
      <c r="AW74" s="61">
        <v>-4410070.9799999967</v>
      </c>
      <c r="AX74" s="61">
        <v>-4427974.9099999964</v>
      </c>
      <c r="AY74" s="61">
        <v>-121235309.06999999</v>
      </c>
      <c r="AZ74" s="61">
        <v>-56059414.960000001</v>
      </c>
      <c r="BA74" s="61">
        <v>-65175894.109999999</v>
      </c>
      <c r="BB74" s="61">
        <v>0</v>
      </c>
      <c r="BC74" s="61">
        <v>0</v>
      </c>
      <c r="BD74" s="61">
        <v>116807334.16</v>
      </c>
      <c r="BE74" s="61">
        <v>17903.929999999935</v>
      </c>
      <c r="BF74" s="61">
        <v>1565989.24</v>
      </c>
      <c r="BG74" s="61">
        <v>1568338.49</v>
      </c>
      <c r="BH74" s="61">
        <v>-2349.25</v>
      </c>
      <c r="BI74" s="61">
        <v>0</v>
      </c>
      <c r="BJ74" s="61">
        <v>0</v>
      </c>
      <c r="BK74" s="61">
        <v>-1548085.31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-23927892.359999999</v>
      </c>
      <c r="BT74" s="61">
        <v>-13708908.970000001</v>
      </c>
      <c r="BU74" s="61">
        <v>-2284904.0299999998</v>
      </c>
      <c r="BV74" s="61">
        <v>-618386.07999999996</v>
      </c>
      <c r="BW74" s="61">
        <v>0</v>
      </c>
      <c r="BX74" s="61">
        <v>0</v>
      </c>
      <c r="BY74" s="61">
        <v>-132871.39000000001</v>
      </c>
      <c r="BZ74" s="61">
        <v>0</v>
      </c>
      <c r="CA74" s="61">
        <v>-7182821.8899999997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5030424.0600000098</v>
      </c>
    </row>
    <row r="75" spans="1:90" ht="13.5" customHeight="1">
      <c r="A75" s="46" t="s">
        <v>125</v>
      </c>
      <c r="B75" s="62">
        <v>4003</v>
      </c>
      <c r="C75" s="60" t="s">
        <v>376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</row>
    <row r="76" spans="1:90" ht="12.75" customHeight="1">
      <c r="A76" s="46" t="s">
        <v>126</v>
      </c>
      <c r="B76" s="62">
        <v>4004</v>
      </c>
      <c r="C76" s="60" t="s">
        <v>376</v>
      </c>
      <c r="D76" s="61">
        <v>117222869.54999998</v>
      </c>
      <c r="E76" s="61">
        <v>164348468.66999999</v>
      </c>
      <c r="F76" s="61">
        <v>184078875.47999999</v>
      </c>
      <c r="G76" s="61">
        <v>-19730406.809999999</v>
      </c>
      <c r="H76" s="61">
        <v>0</v>
      </c>
      <c r="I76" s="61">
        <v>-62004682.310000002</v>
      </c>
      <c r="J76" s="61">
        <v>-62004682.310000002</v>
      </c>
      <c r="K76" s="61">
        <v>-161860161.71000001</v>
      </c>
      <c r="L76" s="61">
        <v>99855479.400000006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14879083.190000001</v>
      </c>
      <c r="AA76" s="61">
        <v>11233769.68</v>
      </c>
      <c r="AB76" s="61">
        <v>1329527.0499999998</v>
      </c>
      <c r="AC76" s="61">
        <v>2121887.0499999998</v>
      </c>
      <c r="AD76" s="61">
        <v>193899.41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-96055312.439999968</v>
      </c>
      <c r="AT76" s="61">
        <v>-85156644.319999993</v>
      </c>
      <c r="AU76" s="61">
        <v>-85156644.319999993</v>
      </c>
      <c r="AV76" s="61">
        <v>0</v>
      </c>
      <c r="AW76" s="61">
        <v>26378119.280000016</v>
      </c>
      <c r="AX76" s="61">
        <v>26378119.280000016</v>
      </c>
      <c r="AY76" s="61">
        <v>-117349013.71000002</v>
      </c>
      <c r="AZ76" s="61">
        <v>-93251743.63000001</v>
      </c>
      <c r="BA76" s="61">
        <v>-32079416.880000003</v>
      </c>
      <c r="BB76" s="61">
        <v>0</v>
      </c>
      <c r="BC76" s="61">
        <v>7982146.8000000007</v>
      </c>
      <c r="BD76" s="61">
        <v>143727132.99000004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-71496.609999999986</v>
      </c>
      <c r="BP76" s="61">
        <v>-71496.609999999986</v>
      </c>
      <c r="BQ76" s="61">
        <v>0</v>
      </c>
      <c r="BR76" s="61">
        <v>0</v>
      </c>
      <c r="BS76" s="61">
        <v>-37205290.789999999</v>
      </c>
      <c r="BT76" s="61">
        <v>-31670609.219999999</v>
      </c>
      <c r="BU76" s="61">
        <v>-3255540.38</v>
      </c>
      <c r="BV76" s="61">
        <v>-746737.9</v>
      </c>
      <c r="BW76" s="61">
        <v>0</v>
      </c>
      <c r="BX76" s="61">
        <v>0</v>
      </c>
      <c r="BY76" s="61">
        <v>-1532403.29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21167557.110000014</v>
      </c>
    </row>
    <row r="77" spans="1:90" ht="12.75" customHeight="1">
      <c r="A77" s="46" t="s">
        <v>127</v>
      </c>
      <c r="B77" s="62">
        <v>4005</v>
      </c>
      <c r="C77" s="60" t="s">
        <v>376</v>
      </c>
      <c r="D77" s="61">
        <v>1176107.3200000003</v>
      </c>
      <c r="E77" s="61">
        <v>7715936.5100000007</v>
      </c>
      <c r="F77" s="61">
        <v>10080050.220000001</v>
      </c>
      <c r="G77" s="61">
        <v>-2364113.71</v>
      </c>
      <c r="H77" s="61">
        <v>0</v>
      </c>
      <c r="I77" s="61">
        <v>-7600597.9800000004</v>
      </c>
      <c r="J77" s="61">
        <v>-7600597.9800000004</v>
      </c>
      <c r="K77" s="61">
        <v>-7600597.9800000004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1060768.79</v>
      </c>
      <c r="AA77" s="61">
        <v>685452.37</v>
      </c>
      <c r="AB77" s="61">
        <v>0</v>
      </c>
      <c r="AC77" s="61">
        <v>197350.22</v>
      </c>
      <c r="AD77" s="61">
        <v>177966.2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-1262749.71</v>
      </c>
      <c r="AT77" s="61">
        <v>0</v>
      </c>
      <c r="AU77" s="61">
        <v>0</v>
      </c>
      <c r="AV77" s="61">
        <v>0</v>
      </c>
      <c r="AW77" s="61">
        <v>-1003579.19</v>
      </c>
      <c r="AX77" s="61">
        <v>-2548593.25</v>
      </c>
      <c r="AY77" s="61">
        <v>-342107.11</v>
      </c>
      <c r="AZ77" s="61">
        <v>-841898.63</v>
      </c>
      <c r="BA77" s="61">
        <v>476521.2</v>
      </c>
      <c r="BB77" s="61">
        <v>0</v>
      </c>
      <c r="BC77" s="61">
        <v>23270.32</v>
      </c>
      <c r="BD77" s="61">
        <v>-2206486.14</v>
      </c>
      <c r="BE77" s="61">
        <v>1545014.06</v>
      </c>
      <c r="BF77" s="61">
        <v>-295622.49000000005</v>
      </c>
      <c r="BG77" s="61">
        <v>0</v>
      </c>
      <c r="BH77" s="61">
        <v>-315730.90000000002</v>
      </c>
      <c r="BI77" s="61">
        <v>0</v>
      </c>
      <c r="BJ77" s="61">
        <v>20108.41</v>
      </c>
      <c r="BK77" s="61">
        <v>1840636.55</v>
      </c>
      <c r="BL77" s="61">
        <v>0</v>
      </c>
      <c r="BM77" s="61">
        <v>0</v>
      </c>
      <c r="BN77" s="61">
        <v>0</v>
      </c>
      <c r="BO77" s="61">
        <v>-10377.709999999999</v>
      </c>
      <c r="BP77" s="61">
        <v>-10377.709999999999</v>
      </c>
      <c r="BQ77" s="61">
        <v>0</v>
      </c>
      <c r="BR77" s="61">
        <v>0</v>
      </c>
      <c r="BS77" s="61">
        <v>-248792.80999999997</v>
      </c>
      <c r="BT77" s="61">
        <v>-113813.44999999995</v>
      </c>
      <c r="BU77" s="61">
        <v>-68498.070000000007</v>
      </c>
      <c r="BV77" s="61">
        <v>-14668.57</v>
      </c>
      <c r="BW77" s="61">
        <v>0</v>
      </c>
      <c r="BX77" s="61">
        <v>0</v>
      </c>
      <c r="BY77" s="61">
        <v>-51812.72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-86642.389999999665</v>
      </c>
    </row>
    <row r="78" spans="1:90" ht="12.75" customHeight="1">
      <c r="A78" s="47" t="s">
        <v>128</v>
      </c>
      <c r="B78" s="63">
        <v>9000</v>
      </c>
      <c r="C78" s="60" t="s">
        <v>377</v>
      </c>
      <c r="D78" s="64">
        <v>44616289957.807693</v>
      </c>
      <c r="E78" s="64">
        <v>38554898231.280014</v>
      </c>
      <c r="F78" s="64">
        <v>39814531873.990013</v>
      </c>
      <c r="G78" s="64">
        <v>-1259633642.7099998</v>
      </c>
      <c r="H78" s="64">
        <v>0</v>
      </c>
      <c r="I78" s="64">
        <v>-2842574114.6900001</v>
      </c>
      <c r="J78" s="64">
        <v>-2705926201.4100003</v>
      </c>
      <c r="K78" s="64">
        <v>-85859257288.429962</v>
      </c>
      <c r="L78" s="64">
        <v>83153331087.019989</v>
      </c>
      <c r="M78" s="64">
        <v>-136647913.27999952</v>
      </c>
      <c r="N78" s="64">
        <v>1799760562.1700006</v>
      </c>
      <c r="O78" s="64">
        <v>-1936408475.4500003</v>
      </c>
      <c r="P78" s="64">
        <v>0</v>
      </c>
      <c r="Q78" s="64">
        <v>0</v>
      </c>
      <c r="R78" s="64">
        <v>0</v>
      </c>
      <c r="S78" s="64">
        <v>61508374.039999992</v>
      </c>
      <c r="T78" s="64">
        <v>61915743.169999987</v>
      </c>
      <c r="U78" s="64">
        <v>-363483210.84000003</v>
      </c>
      <c r="V78" s="64">
        <v>425398954.01000005</v>
      </c>
      <c r="W78" s="64">
        <v>-407369.13</v>
      </c>
      <c r="X78" s="64">
        <v>70352.86</v>
      </c>
      <c r="Y78" s="64">
        <v>-477721.99</v>
      </c>
      <c r="Z78" s="64">
        <v>8446373166.4676914</v>
      </c>
      <c r="AA78" s="64">
        <v>6233573370.1874485</v>
      </c>
      <c r="AB78" s="64">
        <v>251964022.95439717</v>
      </c>
      <c r="AC78" s="64">
        <v>1332237450.10151</v>
      </c>
      <c r="AD78" s="64">
        <v>379574694.78502119</v>
      </c>
      <c r="AE78" s="64">
        <v>133715553.67395237</v>
      </c>
      <c r="AF78" s="64">
        <v>31421569.704883788</v>
      </c>
      <c r="AG78" s="64">
        <v>75505792.69710806</v>
      </c>
      <c r="AH78" s="64">
        <v>8063280.6799999997</v>
      </c>
      <c r="AI78" s="64">
        <v>317431.68336986238</v>
      </c>
      <c r="AJ78" s="64">
        <v>88241938.74000001</v>
      </c>
      <c r="AK78" s="64">
        <v>88336945.540000007</v>
      </c>
      <c r="AL78" s="64">
        <v>-95006.8</v>
      </c>
      <c r="AM78" s="64">
        <v>307842361.97000003</v>
      </c>
      <c r="AN78" s="64">
        <v>652116004.9799999</v>
      </c>
      <c r="AO78" s="64">
        <v>8358950.3200000264</v>
      </c>
      <c r="AP78" s="64">
        <v>-160596680.88</v>
      </c>
      <c r="AQ78" s="64">
        <v>-9484.4199999999728</v>
      </c>
      <c r="AR78" s="64">
        <v>-192026428.02999991</v>
      </c>
      <c r="AS78" s="64">
        <v>-38014604364.037354</v>
      </c>
      <c r="AT78" s="64">
        <v>-23517736676.854996</v>
      </c>
      <c r="AU78" s="64">
        <v>-24265471465.799999</v>
      </c>
      <c r="AV78" s="64">
        <v>747734788.94499993</v>
      </c>
      <c r="AW78" s="64">
        <v>-2083192853.1521645</v>
      </c>
      <c r="AX78" s="64">
        <v>-2114247390.7421644</v>
      </c>
      <c r="AY78" s="64">
        <v>-22837573109.252167</v>
      </c>
      <c r="AZ78" s="64">
        <v>-25288492388.37915</v>
      </c>
      <c r="BA78" s="64">
        <v>970144433.11701167</v>
      </c>
      <c r="BB78" s="64">
        <v>0</v>
      </c>
      <c r="BC78" s="64">
        <v>1480774846.0099778</v>
      </c>
      <c r="BD78" s="64">
        <v>20723325718.509995</v>
      </c>
      <c r="BE78" s="64">
        <v>31054537.589999989</v>
      </c>
      <c r="BF78" s="64">
        <v>658649679.11999989</v>
      </c>
      <c r="BG78" s="64">
        <v>661795456.0926522</v>
      </c>
      <c r="BH78" s="64">
        <v>87074991.597347856</v>
      </c>
      <c r="BI78" s="64">
        <v>0</v>
      </c>
      <c r="BJ78" s="64">
        <v>-90220768.569999993</v>
      </c>
      <c r="BK78" s="64">
        <v>-627595141.52999997</v>
      </c>
      <c r="BL78" s="64">
        <v>9187621.4600000009</v>
      </c>
      <c r="BM78" s="64">
        <v>9187621.4600000009</v>
      </c>
      <c r="BN78" s="64">
        <v>0</v>
      </c>
      <c r="BO78" s="64">
        <v>-103093506.53999999</v>
      </c>
      <c r="BP78" s="64">
        <v>-103093506.53999999</v>
      </c>
      <c r="BQ78" s="64">
        <v>0</v>
      </c>
      <c r="BR78" s="64">
        <v>0</v>
      </c>
      <c r="BS78" s="64">
        <v>-9999874760.5774593</v>
      </c>
      <c r="BT78" s="64">
        <v>-5703768585.681736</v>
      </c>
      <c r="BU78" s="64">
        <v>-2452608763.3191786</v>
      </c>
      <c r="BV78" s="64">
        <v>-684825896.27877676</v>
      </c>
      <c r="BW78" s="64">
        <v>-104948.45</v>
      </c>
      <c r="BX78" s="64">
        <v>-287746253.7936759</v>
      </c>
      <c r="BY78" s="64">
        <v>-283912008.00623733</v>
      </c>
      <c r="BZ78" s="64">
        <v>82228028.810000107</v>
      </c>
      <c r="CA78" s="64">
        <v>-669136333.85786033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-2319894188.3727269</v>
      </c>
      <c r="CJ78" s="64">
        <v>-2319894188.3727269</v>
      </c>
      <c r="CK78" s="64">
        <v>0</v>
      </c>
      <c r="CL78" s="64">
        <v>6601685593.7703438</v>
      </c>
    </row>
    <row r="79" spans="1:90" ht="12.75" customHeight="1">
      <c r="A79" s="47" t="s">
        <v>129</v>
      </c>
      <c r="B79" s="63">
        <v>9001</v>
      </c>
      <c r="C79" s="60" t="s">
        <v>378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</v>
      </c>
      <c r="BI79" s="64">
        <v>0</v>
      </c>
      <c r="BJ79" s="64">
        <v>0</v>
      </c>
      <c r="BK79" s="64">
        <v>0</v>
      </c>
      <c r="BL79" s="64">
        <v>0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0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</row>
    <row r="80" spans="1:90" ht="12.75" customHeight="1">
      <c r="A80" s="47" t="s">
        <v>131</v>
      </c>
      <c r="B80" s="63">
        <v>9002</v>
      </c>
      <c r="C80" s="60" t="s">
        <v>379</v>
      </c>
      <c r="D80" s="64">
        <v>171063051.42999998</v>
      </c>
      <c r="E80" s="64">
        <v>222930096.59999999</v>
      </c>
      <c r="F80" s="64">
        <v>245024617.12</v>
      </c>
      <c r="G80" s="64">
        <v>-22094520.52</v>
      </c>
      <c r="H80" s="64">
        <v>0</v>
      </c>
      <c r="I80" s="64">
        <v>-80400817.950000003</v>
      </c>
      <c r="J80" s="64">
        <v>-80400817.950000003</v>
      </c>
      <c r="K80" s="64">
        <v>-252068906.21000001</v>
      </c>
      <c r="L80" s="64">
        <v>171668088.25999999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27024896.380000003</v>
      </c>
      <c r="AA80" s="64">
        <v>18275284.100000001</v>
      </c>
      <c r="AB80" s="64">
        <v>2931943.25</v>
      </c>
      <c r="AC80" s="64">
        <v>4096116.9899999998</v>
      </c>
      <c r="AD80" s="64">
        <v>1223717.8700000001</v>
      </c>
      <c r="AE80" s="64">
        <v>0</v>
      </c>
      <c r="AF80" s="64">
        <v>0</v>
      </c>
      <c r="AG80" s="64">
        <v>0</v>
      </c>
      <c r="AH80" s="64">
        <v>497834.17</v>
      </c>
      <c r="AI80" s="64">
        <v>0</v>
      </c>
      <c r="AJ80" s="64">
        <v>1508876.4</v>
      </c>
      <c r="AK80" s="64">
        <v>1508876.4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-144951712.64999998</v>
      </c>
      <c r="AT80" s="64">
        <v>-104452331.47999999</v>
      </c>
      <c r="AU80" s="64">
        <v>-104451540.86999999</v>
      </c>
      <c r="AV80" s="64">
        <v>-790.61</v>
      </c>
      <c r="AW80" s="64">
        <v>20964469.110000018</v>
      </c>
      <c r="AX80" s="64">
        <v>19401551.12000002</v>
      </c>
      <c r="AY80" s="64">
        <v>-238926429.89000005</v>
      </c>
      <c r="AZ80" s="64">
        <v>-150153057.22</v>
      </c>
      <c r="BA80" s="64">
        <v>-96778789.790000007</v>
      </c>
      <c r="BB80" s="64">
        <v>0</v>
      </c>
      <c r="BC80" s="64">
        <v>8005417.120000001</v>
      </c>
      <c r="BD80" s="64">
        <v>258327981.01000005</v>
      </c>
      <c r="BE80" s="64">
        <v>1562917.99</v>
      </c>
      <c r="BF80" s="64">
        <v>1270366.75</v>
      </c>
      <c r="BG80" s="64">
        <v>1568338.49</v>
      </c>
      <c r="BH80" s="64">
        <v>-318080.15000000002</v>
      </c>
      <c r="BI80" s="64">
        <v>0</v>
      </c>
      <c r="BJ80" s="64">
        <v>20108.41</v>
      </c>
      <c r="BK80" s="64">
        <v>292551.24</v>
      </c>
      <c r="BL80" s="64">
        <v>0</v>
      </c>
      <c r="BM80" s="64">
        <v>0</v>
      </c>
      <c r="BN80" s="64">
        <v>0</v>
      </c>
      <c r="BO80" s="64">
        <v>-81874.319999999978</v>
      </c>
      <c r="BP80" s="64">
        <v>-81874.319999999978</v>
      </c>
      <c r="BQ80" s="64">
        <v>0</v>
      </c>
      <c r="BR80" s="64">
        <v>0</v>
      </c>
      <c r="BS80" s="64">
        <v>-61381975.960000001</v>
      </c>
      <c r="BT80" s="64">
        <v>-45493331.640000001</v>
      </c>
      <c r="BU80" s="64">
        <v>-5608942.4800000004</v>
      </c>
      <c r="BV80" s="64">
        <v>-1379792.55</v>
      </c>
      <c r="BW80" s="64">
        <v>0</v>
      </c>
      <c r="BX80" s="64">
        <v>0</v>
      </c>
      <c r="BY80" s="64">
        <v>-1717087.4000000001</v>
      </c>
      <c r="BZ80" s="64">
        <v>0</v>
      </c>
      <c r="CA80" s="64">
        <v>-7182821.8899999997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26111338.780000024</v>
      </c>
    </row>
    <row r="81" spans="1:90">
      <c r="A81" s="47" t="s">
        <v>133</v>
      </c>
      <c r="B81" s="63">
        <v>9003</v>
      </c>
      <c r="C81" s="60" t="s">
        <v>380</v>
      </c>
      <c r="D81" s="64">
        <v>44616289957.807693</v>
      </c>
      <c r="E81" s="64">
        <v>38554898231.280014</v>
      </c>
      <c r="F81" s="64">
        <v>39814531873.990013</v>
      </c>
      <c r="G81" s="64">
        <v>-1259633642.7099998</v>
      </c>
      <c r="H81" s="64">
        <v>0</v>
      </c>
      <c r="I81" s="64">
        <v>-2842574114.6900001</v>
      </c>
      <c r="J81" s="64">
        <v>-2705926201.4100003</v>
      </c>
      <c r="K81" s="64">
        <v>-85859257288.429962</v>
      </c>
      <c r="L81" s="64">
        <v>83153331087.019989</v>
      </c>
      <c r="M81" s="64">
        <v>-136647913.27999952</v>
      </c>
      <c r="N81" s="64">
        <v>1799760562.1700006</v>
      </c>
      <c r="O81" s="64">
        <v>-1936408475.4500003</v>
      </c>
      <c r="P81" s="64">
        <v>0</v>
      </c>
      <c r="Q81" s="64">
        <v>0</v>
      </c>
      <c r="R81" s="64">
        <v>0</v>
      </c>
      <c r="S81" s="64">
        <v>61508374.039999992</v>
      </c>
      <c r="T81" s="64">
        <v>61915743.169999987</v>
      </c>
      <c r="U81" s="64">
        <v>-363483210.84000003</v>
      </c>
      <c r="V81" s="64">
        <v>425398954.01000005</v>
      </c>
      <c r="W81" s="64">
        <v>-407369.13</v>
      </c>
      <c r="X81" s="64">
        <v>70352.86</v>
      </c>
      <c r="Y81" s="64">
        <v>-477721.99</v>
      </c>
      <c r="Z81" s="64">
        <v>8446373166.4676914</v>
      </c>
      <c r="AA81" s="64">
        <v>6233573370.1874485</v>
      </c>
      <c r="AB81" s="64">
        <v>251964022.95439717</v>
      </c>
      <c r="AC81" s="64">
        <v>1332237450.10151</v>
      </c>
      <c r="AD81" s="64">
        <v>379574694.78502119</v>
      </c>
      <c r="AE81" s="64">
        <v>133715553.67395237</v>
      </c>
      <c r="AF81" s="64">
        <v>31421569.704883788</v>
      </c>
      <c r="AG81" s="64">
        <v>75505792.69710806</v>
      </c>
      <c r="AH81" s="64">
        <v>8063280.6799999997</v>
      </c>
      <c r="AI81" s="64">
        <v>317431.68336986238</v>
      </c>
      <c r="AJ81" s="64">
        <v>88241938.74000001</v>
      </c>
      <c r="AK81" s="64">
        <v>88336945.540000007</v>
      </c>
      <c r="AL81" s="64">
        <v>-95006.8</v>
      </c>
      <c r="AM81" s="64">
        <v>307842361.97000003</v>
      </c>
      <c r="AN81" s="64">
        <v>652116004.9799999</v>
      </c>
      <c r="AO81" s="64">
        <v>8358950.3200000264</v>
      </c>
      <c r="AP81" s="64">
        <v>-160596680.88</v>
      </c>
      <c r="AQ81" s="64">
        <v>-9484.4199999999728</v>
      </c>
      <c r="AR81" s="64">
        <v>-192026428.02999991</v>
      </c>
      <c r="AS81" s="64">
        <v>-38014604364.037354</v>
      </c>
      <c r="AT81" s="64">
        <v>-23517736676.854996</v>
      </c>
      <c r="AU81" s="64">
        <v>-24265471465.799999</v>
      </c>
      <c r="AV81" s="64">
        <v>747734788.94499993</v>
      </c>
      <c r="AW81" s="64">
        <v>-2083192853.1521645</v>
      </c>
      <c r="AX81" s="64">
        <v>-2114247390.7421644</v>
      </c>
      <c r="AY81" s="64">
        <v>-22837573109.252167</v>
      </c>
      <c r="AZ81" s="64">
        <v>-25288492388.37915</v>
      </c>
      <c r="BA81" s="64">
        <v>970144433.11701167</v>
      </c>
      <c r="BB81" s="64">
        <v>0</v>
      </c>
      <c r="BC81" s="64">
        <v>1480774846.0099778</v>
      </c>
      <c r="BD81" s="64">
        <v>20723325718.509995</v>
      </c>
      <c r="BE81" s="64">
        <v>31054537.589999989</v>
      </c>
      <c r="BF81" s="64">
        <v>658649679.11999989</v>
      </c>
      <c r="BG81" s="64">
        <v>661795456.0926522</v>
      </c>
      <c r="BH81" s="64">
        <v>87074991.597347856</v>
      </c>
      <c r="BI81" s="64">
        <v>0</v>
      </c>
      <c r="BJ81" s="64">
        <v>-90220768.569999993</v>
      </c>
      <c r="BK81" s="64">
        <v>-627595141.52999997</v>
      </c>
      <c r="BL81" s="64">
        <v>9187621.4600000009</v>
      </c>
      <c r="BM81" s="64">
        <v>9187621.4600000009</v>
      </c>
      <c r="BN81" s="64">
        <v>0</v>
      </c>
      <c r="BO81" s="64">
        <v>-103093506.53999999</v>
      </c>
      <c r="BP81" s="64">
        <v>-103093506.53999999</v>
      </c>
      <c r="BQ81" s="64">
        <v>0</v>
      </c>
      <c r="BR81" s="64">
        <v>0</v>
      </c>
      <c r="BS81" s="64">
        <v>-9999874760.5774593</v>
      </c>
      <c r="BT81" s="64">
        <v>-5703768585.681736</v>
      </c>
      <c r="BU81" s="64">
        <v>-2452608763.3191786</v>
      </c>
      <c r="BV81" s="64">
        <v>-684825896.27877676</v>
      </c>
      <c r="BW81" s="64">
        <v>-104948.45</v>
      </c>
      <c r="BX81" s="64">
        <v>-287746253.7936759</v>
      </c>
      <c r="BY81" s="64">
        <v>-283912008.00623733</v>
      </c>
      <c r="BZ81" s="64">
        <v>82228028.810000107</v>
      </c>
      <c r="CA81" s="64">
        <v>-669136333.85786033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-2319894188.3727269</v>
      </c>
      <c r="CJ81" s="64">
        <v>-2319894188.3727269</v>
      </c>
      <c r="CK81" s="64">
        <v>0</v>
      </c>
      <c r="CL81" s="64">
        <v>6601685593.7703438</v>
      </c>
    </row>
    <row r="82" spans="1:90" ht="12.75" customHeight="1">
      <c r="A82" s="48" t="s">
        <v>135</v>
      </c>
      <c r="B82" s="65"/>
      <c r="C82" s="60" t="s">
        <v>381</v>
      </c>
      <c r="D82" s="64">
        <v>44787353009.237694</v>
      </c>
      <c r="E82" s="64">
        <v>38777828327.880013</v>
      </c>
      <c r="F82" s="64">
        <v>40059556491.110016</v>
      </c>
      <c r="G82" s="64">
        <v>-1281728163.2299998</v>
      </c>
      <c r="H82" s="64">
        <v>0</v>
      </c>
      <c r="I82" s="64">
        <v>-2922974932.6399999</v>
      </c>
      <c r="J82" s="64">
        <v>-2786327019.3600001</v>
      </c>
      <c r="K82" s="64">
        <v>-86111326194.639969</v>
      </c>
      <c r="L82" s="64">
        <v>83324999175.279984</v>
      </c>
      <c r="M82" s="64">
        <v>-136647913.27999952</v>
      </c>
      <c r="N82" s="64">
        <v>1799760562.1700006</v>
      </c>
      <c r="O82" s="64">
        <v>-1936408475.4500003</v>
      </c>
      <c r="P82" s="64">
        <v>0</v>
      </c>
      <c r="Q82" s="64">
        <v>0</v>
      </c>
      <c r="R82" s="64">
        <v>0</v>
      </c>
      <c r="S82" s="64">
        <v>61508374.039999992</v>
      </c>
      <c r="T82" s="64">
        <v>61915743.169999987</v>
      </c>
      <c r="U82" s="64">
        <v>-363483210.84000003</v>
      </c>
      <c r="V82" s="64">
        <v>425398954.01000005</v>
      </c>
      <c r="W82" s="64">
        <v>-407369.13</v>
      </c>
      <c r="X82" s="64">
        <v>70352.86</v>
      </c>
      <c r="Y82" s="64">
        <v>-477721.99</v>
      </c>
      <c r="Z82" s="64">
        <v>8473398062.8476915</v>
      </c>
      <c r="AA82" s="64">
        <v>6251848654.2874489</v>
      </c>
      <c r="AB82" s="64">
        <v>254895966.20439717</v>
      </c>
      <c r="AC82" s="64">
        <v>1336333567.0915101</v>
      </c>
      <c r="AD82" s="64">
        <v>380798412.65502119</v>
      </c>
      <c r="AE82" s="64">
        <v>133715553.67395237</v>
      </c>
      <c r="AF82" s="64">
        <v>31421569.704883788</v>
      </c>
      <c r="AG82" s="64">
        <v>75505792.69710806</v>
      </c>
      <c r="AH82" s="64">
        <v>8561114.8499999996</v>
      </c>
      <c r="AI82" s="64">
        <v>317431.68336986238</v>
      </c>
      <c r="AJ82" s="64">
        <v>89750815.140000015</v>
      </c>
      <c r="AK82" s="64">
        <v>89845821.940000013</v>
      </c>
      <c r="AL82" s="64">
        <v>-95006.8</v>
      </c>
      <c r="AM82" s="64">
        <v>307842361.97000003</v>
      </c>
      <c r="AN82" s="64">
        <v>652116004.9799999</v>
      </c>
      <c r="AO82" s="64">
        <v>8358950.3200000264</v>
      </c>
      <c r="AP82" s="64">
        <v>-160596680.88</v>
      </c>
      <c r="AQ82" s="64">
        <v>-9484.4199999999728</v>
      </c>
      <c r="AR82" s="64">
        <v>-192026428.02999991</v>
      </c>
      <c r="AS82" s="64">
        <v>-38159556076.687355</v>
      </c>
      <c r="AT82" s="64">
        <v>-23622189008.334995</v>
      </c>
      <c r="AU82" s="64">
        <v>-24369923006.669998</v>
      </c>
      <c r="AV82" s="64">
        <v>747733998.33499992</v>
      </c>
      <c r="AW82" s="64">
        <v>-2062228384.0421643</v>
      </c>
      <c r="AX82" s="64">
        <v>-2094845839.6221642</v>
      </c>
      <c r="AY82" s="64">
        <v>-23076499539.142166</v>
      </c>
      <c r="AZ82" s="64">
        <v>-25438645445.599152</v>
      </c>
      <c r="BA82" s="64">
        <v>873365643.3270117</v>
      </c>
      <c r="BB82" s="64">
        <v>0</v>
      </c>
      <c r="BC82" s="64">
        <v>1488780263.1299777</v>
      </c>
      <c r="BD82" s="64">
        <v>20981653699.519993</v>
      </c>
      <c r="BE82" s="64">
        <v>32617455.579999987</v>
      </c>
      <c r="BF82" s="64">
        <v>659920045.86999989</v>
      </c>
      <c r="BG82" s="64">
        <v>663363794.58265221</v>
      </c>
      <c r="BH82" s="64">
        <v>86756911.44734785</v>
      </c>
      <c r="BI82" s="64">
        <v>0</v>
      </c>
      <c r="BJ82" s="64">
        <v>-90200660.159999996</v>
      </c>
      <c r="BK82" s="64">
        <v>-627302590.28999996</v>
      </c>
      <c r="BL82" s="64">
        <v>9187621.4600000009</v>
      </c>
      <c r="BM82" s="64">
        <v>9187621.4600000009</v>
      </c>
      <c r="BN82" s="64">
        <v>0</v>
      </c>
      <c r="BO82" s="64">
        <v>-103175380.85999998</v>
      </c>
      <c r="BP82" s="64">
        <v>-103175380.85999998</v>
      </c>
      <c r="BQ82" s="64">
        <v>0</v>
      </c>
      <c r="BR82" s="64">
        <v>0</v>
      </c>
      <c r="BS82" s="64">
        <v>-10061256736.537458</v>
      </c>
      <c r="BT82" s="64">
        <v>-5749261917.3217363</v>
      </c>
      <c r="BU82" s="64">
        <v>-2458217705.7991786</v>
      </c>
      <c r="BV82" s="64">
        <v>-686205688.82877672</v>
      </c>
      <c r="BW82" s="64">
        <v>-104948.45</v>
      </c>
      <c r="BX82" s="64">
        <v>-287746253.7936759</v>
      </c>
      <c r="BY82" s="64">
        <v>-285629095.4062373</v>
      </c>
      <c r="BZ82" s="64">
        <v>82228028.810000107</v>
      </c>
      <c r="CA82" s="64">
        <v>-676319155.74786031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-2319894188.3727269</v>
      </c>
      <c r="CJ82" s="64">
        <v>-2319894188.3727269</v>
      </c>
      <c r="CK82" s="64">
        <v>0</v>
      </c>
      <c r="CL82" s="64">
        <v>6627796932.5503435</v>
      </c>
    </row>
    <row r="83" spans="1:90" ht="12.75" customHeight="1"/>
  </sheetData>
  <pageMargins left="0.75" right="0.75" top="1" bottom="1" header="0.5" footer="0.5"/>
  <pageSetup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BC862-A0DD-4AFF-89D1-05FF50456767}">
  <sheetPr>
    <tabColor rgb="FFFF0000"/>
  </sheetPr>
  <dimension ref="A1:CL83"/>
  <sheetViews>
    <sheetView showGridLines="0" zoomScale="80" zoomScaleNormal="80" workbookViewId="0">
      <pane xSplit="3" ySplit="6" topLeftCell="D7" activePane="bottomRight" state="frozen"/>
      <selection activeCell="D7" sqref="D7"/>
      <selection pane="topRight" activeCell="D7" sqref="D7"/>
      <selection pane="bottomLeft" activeCell="D7" sqref="D7"/>
      <selection pane="bottomRight" activeCell="D7" sqref="D7"/>
    </sheetView>
  </sheetViews>
  <sheetFormatPr defaultColWidth="9.140625" defaultRowHeight="12.75"/>
  <cols>
    <col min="1" max="1" width="58.7109375" style="5" customWidth="1"/>
    <col min="2" max="90" width="15.7109375" style="5" customWidth="1"/>
    <col min="91" max="16384" width="9.140625" style="5"/>
  </cols>
  <sheetData>
    <row r="1" spans="1:90" s="78" customFormat="1" ht="15" customHeight="1">
      <c r="A1" s="49" t="s">
        <v>284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</row>
    <row r="2" spans="1:90" s="78" customFormat="1" ht="15" customHeight="1">
      <c r="A2" s="49" t="s">
        <v>228</v>
      </c>
      <c r="B2" s="76">
        <v>717</v>
      </c>
      <c r="C2" s="76"/>
      <c r="D2" s="76"/>
      <c r="E2" s="76"/>
      <c r="F2" s="76"/>
      <c r="G2" s="76"/>
      <c r="H2" s="76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</row>
    <row r="3" spans="1:90" s="78" customFormat="1" ht="15" customHeight="1">
      <c r="A3" s="49" t="s">
        <v>528</v>
      </c>
      <c r="B3" s="76" t="s">
        <v>285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</row>
    <row r="4" spans="1:90" ht="15" customHeight="1"/>
    <row r="5" spans="1:90" ht="22.5" customHeight="1">
      <c r="D5" s="1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1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1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79" t="s">
        <v>251</v>
      </c>
    </row>
    <row r="6" spans="1:90" ht="80.099999999999994" customHeight="1">
      <c r="A6" s="57" t="s">
        <v>287</v>
      </c>
      <c r="B6" s="57" t="s">
        <v>288</v>
      </c>
      <c r="C6" s="57" t="s">
        <v>289</v>
      </c>
      <c r="D6" s="1" t="s">
        <v>290</v>
      </c>
      <c r="E6" s="53" t="s">
        <v>291</v>
      </c>
      <c r="F6" s="54" t="s">
        <v>292</v>
      </c>
      <c r="G6" s="54" t="s">
        <v>293</v>
      </c>
      <c r="H6" s="54" t="s">
        <v>294</v>
      </c>
      <c r="I6" s="53" t="s">
        <v>295</v>
      </c>
      <c r="J6" s="54" t="s">
        <v>296</v>
      </c>
      <c r="K6" s="55" t="s">
        <v>297</v>
      </c>
      <c r="L6" s="55" t="s">
        <v>298</v>
      </c>
      <c r="M6" s="54" t="s">
        <v>299</v>
      </c>
      <c r="N6" s="55" t="s">
        <v>300</v>
      </c>
      <c r="O6" s="55" t="s">
        <v>301</v>
      </c>
      <c r="P6" s="54" t="s">
        <v>302</v>
      </c>
      <c r="Q6" s="55" t="s">
        <v>303</v>
      </c>
      <c r="R6" s="55" t="s">
        <v>304</v>
      </c>
      <c r="S6" s="53" t="s">
        <v>305</v>
      </c>
      <c r="T6" s="54" t="s">
        <v>306</v>
      </c>
      <c r="U6" s="55" t="s">
        <v>307</v>
      </c>
      <c r="V6" s="55" t="s">
        <v>308</v>
      </c>
      <c r="W6" s="54" t="s">
        <v>309</v>
      </c>
      <c r="X6" s="55" t="s">
        <v>310</v>
      </c>
      <c r="Y6" s="55" t="s">
        <v>311</v>
      </c>
      <c r="Z6" s="53" t="s">
        <v>312</v>
      </c>
      <c r="AA6" s="54" t="s">
        <v>313</v>
      </c>
      <c r="AB6" s="54" t="s">
        <v>314</v>
      </c>
      <c r="AC6" s="54" t="s">
        <v>315</v>
      </c>
      <c r="AD6" s="54" t="s">
        <v>316</v>
      </c>
      <c r="AE6" s="54" t="s">
        <v>317</v>
      </c>
      <c r="AF6" s="54" t="s">
        <v>318</v>
      </c>
      <c r="AG6" s="54" t="s">
        <v>319</v>
      </c>
      <c r="AH6" s="54" t="s">
        <v>320</v>
      </c>
      <c r="AI6" s="54" t="s">
        <v>321</v>
      </c>
      <c r="AJ6" s="53" t="s">
        <v>322</v>
      </c>
      <c r="AK6" s="54" t="s">
        <v>323</v>
      </c>
      <c r="AL6" s="54" t="s">
        <v>324</v>
      </c>
      <c r="AM6" s="53" t="s">
        <v>325</v>
      </c>
      <c r="AN6" s="54" t="s">
        <v>326</v>
      </c>
      <c r="AO6" s="54" t="s">
        <v>327</v>
      </c>
      <c r="AP6" s="54" t="s">
        <v>328</v>
      </c>
      <c r="AQ6" s="54" t="s">
        <v>329</v>
      </c>
      <c r="AR6" s="54" t="s">
        <v>330</v>
      </c>
      <c r="AS6" s="1" t="s">
        <v>331</v>
      </c>
      <c r="AT6" s="53" t="s">
        <v>332</v>
      </c>
      <c r="AU6" s="54" t="s">
        <v>333</v>
      </c>
      <c r="AV6" s="54" t="s">
        <v>334</v>
      </c>
      <c r="AW6" s="53" t="s">
        <v>335</v>
      </c>
      <c r="AX6" s="54" t="s">
        <v>336</v>
      </c>
      <c r="AY6" s="55" t="s">
        <v>337</v>
      </c>
      <c r="AZ6" s="56" t="s">
        <v>338</v>
      </c>
      <c r="BA6" s="56" t="s">
        <v>339</v>
      </c>
      <c r="BB6" s="56" t="s">
        <v>340</v>
      </c>
      <c r="BC6" s="56" t="s">
        <v>341</v>
      </c>
      <c r="BD6" s="55" t="s">
        <v>342</v>
      </c>
      <c r="BE6" s="54" t="s">
        <v>343</v>
      </c>
      <c r="BF6" s="55" t="s">
        <v>344</v>
      </c>
      <c r="BG6" s="56" t="s">
        <v>338</v>
      </c>
      <c r="BH6" s="56" t="s">
        <v>339</v>
      </c>
      <c r="BI6" s="56" t="s">
        <v>340</v>
      </c>
      <c r="BJ6" s="56" t="s">
        <v>345</v>
      </c>
      <c r="BK6" s="55" t="s">
        <v>346</v>
      </c>
      <c r="BL6" s="53" t="s">
        <v>347</v>
      </c>
      <c r="BM6" s="54" t="s">
        <v>348</v>
      </c>
      <c r="BN6" s="54" t="s">
        <v>349</v>
      </c>
      <c r="BO6" s="53" t="s">
        <v>350</v>
      </c>
      <c r="BP6" s="54" t="s">
        <v>351</v>
      </c>
      <c r="BQ6" s="54" t="s">
        <v>352</v>
      </c>
      <c r="BR6" s="54" t="s">
        <v>353</v>
      </c>
      <c r="BS6" s="53" t="s">
        <v>354</v>
      </c>
      <c r="BT6" s="54" t="s">
        <v>355</v>
      </c>
      <c r="BU6" s="54" t="s">
        <v>356</v>
      </c>
      <c r="BV6" s="54" t="s">
        <v>357</v>
      </c>
      <c r="BW6" s="54" t="s">
        <v>358</v>
      </c>
      <c r="BX6" s="54" t="s">
        <v>359</v>
      </c>
      <c r="BY6" s="54" t="s">
        <v>360</v>
      </c>
      <c r="BZ6" s="54" t="s">
        <v>361</v>
      </c>
      <c r="CA6" s="54" t="s">
        <v>362</v>
      </c>
      <c r="CB6" s="53" t="s">
        <v>363</v>
      </c>
      <c r="CC6" s="54" t="s">
        <v>364</v>
      </c>
      <c r="CD6" s="55" t="s">
        <v>365</v>
      </c>
      <c r="CE6" s="55" t="s">
        <v>366</v>
      </c>
      <c r="CF6" s="54" t="s">
        <v>367</v>
      </c>
      <c r="CG6" s="1" t="s">
        <v>368</v>
      </c>
      <c r="CH6" s="55" t="s">
        <v>369</v>
      </c>
      <c r="CI6" s="53" t="s">
        <v>370</v>
      </c>
      <c r="CJ6" s="54" t="s">
        <v>371</v>
      </c>
      <c r="CK6" s="54" t="s">
        <v>372</v>
      </c>
      <c r="CL6" s="57" t="s">
        <v>250</v>
      </c>
    </row>
    <row r="7" spans="1:90" ht="12.75" customHeight="1">
      <c r="A7" s="44" t="s">
        <v>2</v>
      </c>
      <c r="B7" s="59">
        <v>1001</v>
      </c>
      <c r="C7" s="60" t="s">
        <v>373</v>
      </c>
      <c r="D7" s="61">
        <v>0</v>
      </c>
      <c r="E7" s="61">
        <v>0</v>
      </c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  <c r="M7" s="61">
        <v>0</v>
      </c>
      <c r="N7" s="61">
        <v>0</v>
      </c>
      <c r="O7" s="61">
        <v>0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0</v>
      </c>
      <c r="AA7" s="61">
        <v>0</v>
      </c>
      <c r="AB7" s="61">
        <v>0</v>
      </c>
      <c r="AC7" s="61">
        <v>0</v>
      </c>
      <c r="AD7" s="61">
        <v>0</v>
      </c>
      <c r="AE7" s="61">
        <v>0</v>
      </c>
      <c r="AF7" s="61">
        <v>0</v>
      </c>
      <c r="AG7" s="61">
        <v>0</v>
      </c>
      <c r="AH7" s="61">
        <v>0</v>
      </c>
      <c r="AI7" s="61">
        <v>0</v>
      </c>
      <c r="AJ7" s="61">
        <v>0</v>
      </c>
      <c r="AK7" s="61">
        <v>0</v>
      </c>
      <c r="AL7" s="61">
        <v>0</v>
      </c>
      <c r="AM7" s="61">
        <v>0</v>
      </c>
      <c r="AN7" s="61">
        <v>0</v>
      </c>
      <c r="AO7" s="61">
        <v>0</v>
      </c>
      <c r="AP7" s="61">
        <v>0</v>
      </c>
      <c r="AQ7" s="61">
        <v>0</v>
      </c>
      <c r="AR7" s="61">
        <v>0</v>
      </c>
      <c r="AS7" s="61">
        <v>0</v>
      </c>
      <c r="AT7" s="61">
        <v>0</v>
      </c>
      <c r="AU7" s="61">
        <v>0</v>
      </c>
      <c r="AV7" s="61">
        <v>0</v>
      </c>
      <c r="AW7" s="61">
        <v>0</v>
      </c>
      <c r="AX7" s="61">
        <v>0</v>
      </c>
      <c r="AY7" s="61">
        <v>0</v>
      </c>
      <c r="AZ7" s="61">
        <v>0</v>
      </c>
      <c r="BA7" s="61">
        <v>0</v>
      </c>
      <c r="BB7" s="61">
        <v>0</v>
      </c>
      <c r="BC7" s="61">
        <v>0</v>
      </c>
      <c r="BD7" s="61">
        <v>0</v>
      </c>
      <c r="BE7" s="61">
        <v>0</v>
      </c>
      <c r="BF7" s="61">
        <v>0</v>
      </c>
      <c r="BG7" s="61">
        <v>0</v>
      </c>
      <c r="BH7" s="61">
        <v>0</v>
      </c>
      <c r="BI7" s="61">
        <v>0</v>
      </c>
      <c r="BJ7" s="61">
        <v>0</v>
      </c>
      <c r="BK7" s="61">
        <v>0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0</v>
      </c>
      <c r="BT7" s="61">
        <v>0</v>
      </c>
      <c r="BU7" s="61">
        <v>0</v>
      </c>
      <c r="BV7" s="61">
        <v>0</v>
      </c>
      <c r="BW7" s="61">
        <v>0</v>
      </c>
      <c r="BX7" s="61">
        <v>0</v>
      </c>
      <c r="BY7" s="61">
        <v>0</v>
      </c>
      <c r="BZ7" s="61">
        <v>0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0</v>
      </c>
    </row>
    <row r="8" spans="1:90" ht="12.75" customHeight="1">
      <c r="A8" s="44" t="s">
        <v>3</v>
      </c>
      <c r="B8" s="59">
        <v>1003</v>
      </c>
      <c r="C8" s="60" t="s">
        <v>373</v>
      </c>
      <c r="D8" s="61">
        <v>1108779060.8699999</v>
      </c>
      <c r="E8" s="61">
        <v>1126920303.0200002</v>
      </c>
      <c r="F8" s="61">
        <v>1154100045.8500001</v>
      </c>
      <c r="G8" s="61">
        <v>-27179742.830000002</v>
      </c>
      <c r="H8" s="61">
        <v>0</v>
      </c>
      <c r="I8" s="61">
        <v>-280361788.96000028</v>
      </c>
      <c r="J8" s="61">
        <v>-278391536.95000029</v>
      </c>
      <c r="K8" s="61">
        <v>-2285149520.5100002</v>
      </c>
      <c r="L8" s="61">
        <v>2006757983.5599999</v>
      </c>
      <c r="M8" s="61">
        <v>-1970252.0099999998</v>
      </c>
      <c r="N8" s="61">
        <v>4708763.28</v>
      </c>
      <c r="O8" s="61">
        <v>-6679015.29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248226404.93999997</v>
      </c>
      <c r="AA8" s="61">
        <v>118333686.56999999</v>
      </c>
      <c r="AB8" s="61">
        <v>4361932.05</v>
      </c>
      <c r="AC8" s="61">
        <v>108879710.22</v>
      </c>
      <c r="AD8" s="61">
        <v>16651076.1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5012774.03</v>
      </c>
      <c r="AK8" s="61">
        <v>5012774.03</v>
      </c>
      <c r="AL8" s="61">
        <v>0</v>
      </c>
      <c r="AM8" s="61">
        <v>8981367.8399999999</v>
      </c>
      <c r="AN8" s="61">
        <v>6280058.1699999999</v>
      </c>
      <c r="AO8" s="61">
        <v>6678788.9199999999</v>
      </c>
      <c r="AP8" s="61">
        <v>0</v>
      </c>
      <c r="AQ8" s="61">
        <v>0</v>
      </c>
      <c r="AR8" s="61">
        <v>-3977479.25</v>
      </c>
      <c r="AS8" s="61">
        <v>-1114063292.0800035</v>
      </c>
      <c r="AT8" s="61">
        <v>-515543941.62</v>
      </c>
      <c r="AU8" s="61">
        <v>-526857314.22000003</v>
      </c>
      <c r="AV8" s="61">
        <v>11313372.599999998</v>
      </c>
      <c r="AW8" s="61">
        <v>-106369457.81999999</v>
      </c>
      <c r="AX8" s="61">
        <v>-91997277.129999995</v>
      </c>
      <c r="AY8" s="61">
        <v>-659834768.81000006</v>
      </c>
      <c r="AZ8" s="61">
        <v>-704761620.4000001</v>
      </c>
      <c r="BA8" s="61">
        <v>-41194435.520000003</v>
      </c>
      <c r="BB8" s="61">
        <v>0</v>
      </c>
      <c r="BC8" s="61">
        <v>86121287.109999999</v>
      </c>
      <c r="BD8" s="61">
        <v>567837491.68000007</v>
      </c>
      <c r="BE8" s="61">
        <v>-14372180.690000005</v>
      </c>
      <c r="BF8" s="61">
        <v>40896113.849999994</v>
      </c>
      <c r="BG8" s="61">
        <v>36737636.839999996</v>
      </c>
      <c r="BH8" s="61">
        <v>10068872</v>
      </c>
      <c r="BI8" s="61">
        <v>0</v>
      </c>
      <c r="BJ8" s="61">
        <v>-5910394.9900000002</v>
      </c>
      <c r="BK8" s="61">
        <v>-55268294.539999999</v>
      </c>
      <c r="BL8" s="61">
        <v>0</v>
      </c>
      <c r="BM8" s="61">
        <v>0</v>
      </c>
      <c r="BN8" s="61">
        <v>0</v>
      </c>
      <c r="BO8" s="61">
        <v>-599741.91999999876</v>
      </c>
      <c r="BP8" s="61">
        <v>-599741.91999999876</v>
      </c>
      <c r="BQ8" s="61">
        <v>0</v>
      </c>
      <c r="BR8" s="61">
        <v>0</v>
      </c>
      <c r="BS8" s="61">
        <v>-491298120.90000355</v>
      </c>
      <c r="BT8" s="61">
        <v>-154808380.53000003</v>
      </c>
      <c r="BU8" s="61">
        <v>-173636034.05000001</v>
      </c>
      <c r="BV8" s="61">
        <v>-34637910.82</v>
      </c>
      <c r="BW8" s="61">
        <v>0</v>
      </c>
      <c r="BX8" s="61">
        <v>0</v>
      </c>
      <c r="BY8" s="61">
        <v>0</v>
      </c>
      <c r="BZ8" s="61">
        <v>-41092914.810000002</v>
      </c>
      <c r="CA8" s="61">
        <v>-87122880.690003544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-252029.82</v>
      </c>
      <c r="CJ8" s="61">
        <v>-252029.82</v>
      </c>
      <c r="CK8" s="61">
        <v>0</v>
      </c>
      <c r="CL8" s="61">
        <v>-5284231.2100036144</v>
      </c>
    </row>
    <row r="9" spans="1:90" ht="12.75" customHeight="1">
      <c r="A9" s="44" t="s">
        <v>4</v>
      </c>
      <c r="B9" s="59">
        <v>1004</v>
      </c>
      <c r="C9" s="60" t="s">
        <v>373</v>
      </c>
      <c r="D9" s="61">
        <v>3009333549.2500005</v>
      </c>
      <c r="E9" s="61">
        <v>3123647176.8100004</v>
      </c>
      <c r="F9" s="61">
        <v>3209410062.6600003</v>
      </c>
      <c r="G9" s="61">
        <v>-85762885.849999994</v>
      </c>
      <c r="H9" s="61">
        <v>0</v>
      </c>
      <c r="I9" s="61">
        <v>-673197486.93000031</v>
      </c>
      <c r="J9" s="61">
        <v>-673197486.93000031</v>
      </c>
      <c r="K9" s="61">
        <v>-6199045411.1300001</v>
      </c>
      <c r="L9" s="61">
        <v>5525847924.1999998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544867963.59000003</v>
      </c>
      <c r="AA9" s="61">
        <v>516286838.13999999</v>
      </c>
      <c r="AB9" s="61">
        <v>0</v>
      </c>
      <c r="AC9" s="61">
        <v>-13410762.370000003</v>
      </c>
      <c r="AD9" s="61">
        <v>15338844.93</v>
      </c>
      <c r="AE9" s="61">
        <v>0</v>
      </c>
      <c r="AF9" s="61">
        <v>29373113.420000002</v>
      </c>
      <c r="AG9" s="61">
        <v>-2720070.53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14015895.779999997</v>
      </c>
      <c r="AN9" s="61">
        <v>14319321.939999998</v>
      </c>
      <c r="AO9" s="61">
        <v>3853.7</v>
      </c>
      <c r="AP9" s="61">
        <v>0</v>
      </c>
      <c r="AQ9" s="61">
        <v>0</v>
      </c>
      <c r="AR9" s="61">
        <v>-307279.86</v>
      </c>
      <c r="AS9" s="61">
        <v>-2575664101.2700005</v>
      </c>
      <c r="AT9" s="61">
        <v>-1438570913.99</v>
      </c>
      <c r="AU9" s="61">
        <v>-1438607278.1900001</v>
      </c>
      <c r="AV9" s="61">
        <v>36364.199999999997</v>
      </c>
      <c r="AW9" s="61">
        <v>-244325134.9000003</v>
      </c>
      <c r="AX9" s="61">
        <v>-244482306.4400003</v>
      </c>
      <c r="AY9" s="61">
        <v>-1635352190.1300004</v>
      </c>
      <c r="AZ9" s="61">
        <v>-1547406429.9900002</v>
      </c>
      <c r="BA9" s="61">
        <v>-87945760.140000001</v>
      </c>
      <c r="BB9" s="61">
        <v>0</v>
      </c>
      <c r="BC9" s="61">
        <v>0</v>
      </c>
      <c r="BD9" s="61">
        <v>1390869883.6900001</v>
      </c>
      <c r="BE9" s="61">
        <v>157171.54000000004</v>
      </c>
      <c r="BF9" s="61">
        <v>1561226.4100000001</v>
      </c>
      <c r="BG9" s="61">
        <v>609513.49000000011</v>
      </c>
      <c r="BH9" s="61">
        <v>951712.92</v>
      </c>
      <c r="BI9" s="61">
        <v>0</v>
      </c>
      <c r="BJ9" s="61">
        <v>0</v>
      </c>
      <c r="BK9" s="61">
        <v>-1404054.87</v>
      </c>
      <c r="BL9" s="61">
        <v>0</v>
      </c>
      <c r="BM9" s="61">
        <v>0</v>
      </c>
      <c r="BN9" s="61">
        <v>0</v>
      </c>
      <c r="BO9" s="61">
        <v>-1608823.6900000013</v>
      </c>
      <c r="BP9" s="61">
        <v>-1608823.6900000013</v>
      </c>
      <c r="BQ9" s="61">
        <v>0</v>
      </c>
      <c r="BR9" s="61">
        <v>0</v>
      </c>
      <c r="BS9" s="61">
        <v>-640433234.63999987</v>
      </c>
      <c r="BT9" s="61">
        <v>-386081172.14999992</v>
      </c>
      <c r="BU9" s="61">
        <v>-175868893.05000001</v>
      </c>
      <c r="BV9" s="61">
        <v>-57468883.859999999</v>
      </c>
      <c r="BW9" s="61">
        <v>0</v>
      </c>
      <c r="BX9" s="61">
        <v>-15726516.800000001</v>
      </c>
      <c r="BY9" s="61">
        <v>-11535958.119999999</v>
      </c>
      <c r="BZ9" s="61">
        <v>0</v>
      </c>
      <c r="CA9" s="61">
        <v>6248189.3399999999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-250725994.05000007</v>
      </c>
      <c r="CJ9" s="61">
        <v>-250725994.05000007</v>
      </c>
      <c r="CK9" s="61">
        <v>0</v>
      </c>
      <c r="CL9" s="61">
        <v>433669447.98000002</v>
      </c>
    </row>
    <row r="10" spans="1:90" ht="12.75" customHeight="1">
      <c r="A10" s="44" t="s">
        <v>6</v>
      </c>
      <c r="B10" s="59">
        <v>1005</v>
      </c>
      <c r="C10" s="60" t="s">
        <v>373</v>
      </c>
      <c r="D10" s="61">
        <v>6120505813.289999</v>
      </c>
      <c r="E10" s="61">
        <v>4750905735.3800001</v>
      </c>
      <c r="F10" s="61">
        <v>4831367351.0799999</v>
      </c>
      <c r="G10" s="61">
        <v>-80461615.700000003</v>
      </c>
      <c r="H10" s="61">
        <v>0</v>
      </c>
      <c r="I10" s="61">
        <v>-139308836.13000062</v>
      </c>
      <c r="J10" s="61">
        <v>-139327462.86000061</v>
      </c>
      <c r="K10" s="61">
        <v>-10829958270.27</v>
      </c>
      <c r="L10" s="61">
        <v>10690630807.41</v>
      </c>
      <c r="M10" s="61">
        <v>18626.729999996722</v>
      </c>
      <c r="N10" s="61">
        <v>30746876.079999998</v>
      </c>
      <c r="O10" s="61">
        <v>-30728249.350000001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1434285602.8600001</v>
      </c>
      <c r="AA10" s="61">
        <v>442341921.75</v>
      </c>
      <c r="AB10" s="61">
        <v>142583594.89000002</v>
      </c>
      <c r="AC10" s="61">
        <v>637108528.54999995</v>
      </c>
      <c r="AD10" s="61">
        <v>74846046.25</v>
      </c>
      <c r="AE10" s="61">
        <v>132205730.68000001</v>
      </c>
      <c r="AF10" s="61">
        <v>0</v>
      </c>
      <c r="AG10" s="61">
        <v>0</v>
      </c>
      <c r="AH10" s="61">
        <v>5199780.74</v>
      </c>
      <c r="AI10" s="61">
        <v>0</v>
      </c>
      <c r="AJ10" s="61">
        <v>17511149.16</v>
      </c>
      <c r="AK10" s="61">
        <v>17511149.16</v>
      </c>
      <c r="AL10" s="61">
        <v>0</v>
      </c>
      <c r="AM10" s="61">
        <v>57112162.019999996</v>
      </c>
      <c r="AN10" s="61">
        <v>132270955.70999999</v>
      </c>
      <c r="AO10" s="61">
        <v>-129521</v>
      </c>
      <c r="AP10" s="61">
        <v>-46776285.549999997</v>
      </c>
      <c r="AQ10" s="61">
        <v>0</v>
      </c>
      <c r="AR10" s="61">
        <v>-28252987.139999997</v>
      </c>
      <c r="AS10" s="61">
        <v>-4747935158.54</v>
      </c>
      <c r="AT10" s="61">
        <v>-2690817279.48</v>
      </c>
      <c r="AU10" s="61">
        <v>-2701179626.5300002</v>
      </c>
      <c r="AV10" s="61">
        <v>10362347.050000001</v>
      </c>
      <c r="AW10" s="61">
        <v>-541160734.71000016</v>
      </c>
      <c r="AX10" s="61">
        <v>-540816411.84000015</v>
      </c>
      <c r="AY10" s="61">
        <v>-2458737069.21</v>
      </c>
      <c r="AZ10" s="61">
        <v>-3767445652.4200001</v>
      </c>
      <c r="BA10" s="61">
        <v>1141463886.21</v>
      </c>
      <c r="BB10" s="61">
        <v>0</v>
      </c>
      <c r="BC10" s="61">
        <v>167244697</v>
      </c>
      <c r="BD10" s="61">
        <v>1917920657.3699999</v>
      </c>
      <c r="BE10" s="61">
        <v>-344322.87000000104</v>
      </c>
      <c r="BF10" s="61">
        <v>10052516.699999999</v>
      </c>
      <c r="BG10" s="61">
        <v>19317179.359999999</v>
      </c>
      <c r="BH10" s="61">
        <v>-8580884.7400000002</v>
      </c>
      <c r="BI10" s="61">
        <v>0</v>
      </c>
      <c r="BJ10" s="61">
        <v>-683777.92</v>
      </c>
      <c r="BK10" s="61">
        <v>-10396839.57</v>
      </c>
      <c r="BL10" s="61">
        <v>0</v>
      </c>
      <c r="BM10" s="61">
        <v>0</v>
      </c>
      <c r="BN10" s="61">
        <v>0</v>
      </c>
      <c r="BO10" s="61">
        <v>-15788129.380000001</v>
      </c>
      <c r="BP10" s="61">
        <v>-15788129.380000001</v>
      </c>
      <c r="BQ10" s="61">
        <v>0</v>
      </c>
      <c r="BR10" s="61">
        <v>0</v>
      </c>
      <c r="BS10" s="61">
        <v>-1152032842.48</v>
      </c>
      <c r="BT10" s="61">
        <v>-623317655.98000002</v>
      </c>
      <c r="BU10" s="61">
        <v>-372035903.50999999</v>
      </c>
      <c r="BV10" s="61">
        <v>-105048126.09</v>
      </c>
      <c r="BW10" s="61">
        <v>0</v>
      </c>
      <c r="BX10" s="61">
        <v>-13244603.77</v>
      </c>
      <c r="BY10" s="61">
        <v>-12329087.130000001</v>
      </c>
      <c r="BZ10" s="61">
        <v>-26057466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-348136172.49000001</v>
      </c>
      <c r="CJ10" s="61">
        <v>-348136172.49000001</v>
      </c>
      <c r="CK10" s="61">
        <v>0</v>
      </c>
      <c r="CL10" s="61">
        <v>1372570654.749999</v>
      </c>
    </row>
    <row r="11" spans="1:90" ht="12.75" customHeight="1">
      <c r="A11" s="44" t="s">
        <v>8</v>
      </c>
      <c r="B11" s="59">
        <v>1006</v>
      </c>
      <c r="C11" s="60" t="s">
        <v>373</v>
      </c>
      <c r="D11" s="61">
        <v>521054473.15000004</v>
      </c>
      <c r="E11" s="61">
        <v>649787586.40999997</v>
      </c>
      <c r="F11" s="61">
        <v>649787586.40999997</v>
      </c>
      <c r="G11" s="61">
        <v>0</v>
      </c>
      <c r="H11" s="61">
        <v>0</v>
      </c>
      <c r="I11" s="61">
        <v>-180902652.07999992</v>
      </c>
      <c r="J11" s="61">
        <v>-180902652.07999992</v>
      </c>
      <c r="K11" s="61">
        <v>-1207622623.1099999</v>
      </c>
      <c r="L11" s="61">
        <v>1026719971.03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40497011.920000002</v>
      </c>
      <c r="T11" s="61">
        <v>40497011.920000002</v>
      </c>
      <c r="U11" s="61">
        <v>0</v>
      </c>
      <c r="V11" s="61">
        <v>40497011.920000002</v>
      </c>
      <c r="W11" s="61">
        <v>0</v>
      </c>
      <c r="X11" s="61">
        <v>0</v>
      </c>
      <c r="Y11" s="61">
        <v>0</v>
      </c>
      <c r="Z11" s="61">
        <v>37176056.079999998</v>
      </c>
      <c r="AA11" s="61">
        <v>14835173.369999999</v>
      </c>
      <c r="AB11" s="61">
        <v>0</v>
      </c>
      <c r="AC11" s="61">
        <v>3717048.7</v>
      </c>
      <c r="AD11" s="61">
        <v>15967277.609999999</v>
      </c>
      <c r="AE11" s="61">
        <v>0</v>
      </c>
      <c r="AF11" s="61">
        <v>0</v>
      </c>
      <c r="AG11" s="61">
        <v>49206.62</v>
      </c>
      <c r="AH11" s="61">
        <v>2607349.7799999998</v>
      </c>
      <c r="AI11" s="61">
        <v>0</v>
      </c>
      <c r="AJ11" s="61">
        <v>1625000</v>
      </c>
      <c r="AK11" s="61">
        <v>1625000</v>
      </c>
      <c r="AL11" s="61">
        <v>0</v>
      </c>
      <c r="AM11" s="61">
        <v>-27128529.18</v>
      </c>
      <c r="AN11" s="61">
        <v>-18866554.690000001</v>
      </c>
      <c r="AO11" s="61">
        <v>0</v>
      </c>
      <c r="AP11" s="61">
        <v>0</v>
      </c>
      <c r="AQ11" s="61">
        <v>0</v>
      </c>
      <c r="AR11" s="61">
        <v>-8261974.4899999984</v>
      </c>
      <c r="AS11" s="61">
        <v>-382982158.58000004</v>
      </c>
      <c r="AT11" s="61">
        <v>-347145876.50999999</v>
      </c>
      <c r="AU11" s="61">
        <v>-347145876.50999999</v>
      </c>
      <c r="AV11" s="61">
        <v>0</v>
      </c>
      <c r="AW11" s="61">
        <v>97523389.009999916</v>
      </c>
      <c r="AX11" s="61">
        <v>97522016.209999919</v>
      </c>
      <c r="AY11" s="61">
        <v>-416602745.88000005</v>
      </c>
      <c r="AZ11" s="61">
        <v>-412264653.03000003</v>
      </c>
      <c r="BA11" s="61">
        <v>-22887324.940000001</v>
      </c>
      <c r="BB11" s="61">
        <v>0</v>
      </c>
      <c r="BC11" s="61">
        <v>18549232.09</v>
      </c>
      <c r="BD11" s="61">
        <v>514124762.08999997</v>
      </c>
      <c r="BE11" s="61">
        <v>1372.8000000000175</v>
      </c>
      <c r="BF11" s="61">
        <v>191461.14</v>
      </c>
      <c r="BG11" s="61">
        <v>199986</v>
      </c>
      <c r="BH11" s="61">
        <v>0</v>
      </c>
      <c r="BI11" s="61">
        <v>0</v>
      </c>
      <c r="BJ11" s="61">
        <v>-8524.86</v>
      </c>
      <c r="BK11" s="61">
        <v>-190088.34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-79050116.180000007</v>
      </c>
      <c r="BT11" s="61">
        <v>-68023531.290000007</v>
      </c>
      <c r="BU11" s="61">
        <v>-6656825.2199999997</v>
      </c>
      <c r="BV11" s="61">
        <v>-3532358.57</v>
      </c>
      <c r="BW11" s="61">
        <v>-31906.31</v>
      </c>
      <c r="BX11" s="61">
        <v>-114439.73</v>
      </c>
      <c r="BY11" s="61">
        <v>-691055.06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-54309554.899999999</v>
      </c>
      <c r="CJ11" s="61">
        <v>-54309554.899999999</v>
      </c>
      <c r="CK11" s="61">
        <v>0</v>
      </c>
      <c r="CL11" s="61">
        <v>138072314.56999999</v>
      </c>
    </row>
    <row r="12" spans="1:90" ht="12.75" customHeight="1">
      <c r="A12" s="44" t="s">
        <v>10</v>
      </c>
      <c r="B12" s="59">
        <v>1007</v>
      </c>
      <c r="C12" s="60" t="s">
        <v>373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</row>
    <row r="13" spans="1:90" ht="12.75" customHeight="1">
      <c r="A13" s="44" t="s">
        <v>12</v>
      </c>
      <c r="B13" s="59">
        <v>1008</v>
      </c>
      <c r="C13" s="60" t="s">
        <v>373</v>
      </c>
      <c r="D13" s="61">
        <v>1571333020.2211809</v>
      </c>
      <c r="E13" s="61">
        <v>1242754075.7600002</v>
      </c>
      <c r="F13" s="61">
        <v>1261830786.3800001</v>
      </c>
      <c r="G13" s="61">
        <v>-19076710.620000001</v>
      </c>
      <c r="H13" s="61">
        <v>0</v>
      </c>
      <c r="I13" s="61">
        <v>-107938050.93999958</v>
      </c>
      <c r="J13" s="61">
        <v>-107938050.93999958</v>
      </c>
      <c r="K13" s="61">
        <v>-2664369698.9699998</v>
      </c>
      <c r="L13" s="61">
        <v>2556431648.0300002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345485902.12118006</v>
      </c>
      <c r="AA13" s="61">
        <v>213478678.14165851</v>
      </c>
      <c r="AB13" s="61">
        <v>14499952.668967513</v>
      </c>
      <c r="AC13" s="61">
        <v>40162446.652174681</v>
      </c>
      <c r="AD13" s="61">
        <v>340484.55961165333</v>
      </c>
      <c r="AE13" s="61">
        <v>0</v>
      </c>
      <c r="AF13" s="61">
        <v>1011553.513747785</v>
      </c>
      <c r="AG13" s="61">
        <v>75992786.585019916</v>
      </c>
      <c r="AH13" s="61">
        <v>0</v>
      </c>
      <c r="AI13" s="61">
        <v>0</v>
      </c>
      <c r="AJ13" s="61">
        <v>8229605.1399999997</v>
      </c>
      <c r="AK13" s="61">
        <v>8229605.1399999997</v>
      </c>
      <c r="AL13" s="61">
        <v>0</v>
      </c>
      <c r="AM13" s="61">
        <v>82801488.139999986</v>
      </c>
      <c r="AN13" s="61">
        <v>52533816.899999976</v>
      </c>
      <c r="AO13" s="61">
        <v>15948.449999999953</v>
      </c>
      <c r="AP13" s="61">
        <v>16563290</v>
      </c>
      <c r="AQ13" s="61">
        <v>0</v>
      </c>
      <c r="AR13" s="61">
        <v>13688432.789999999</v>
      </c>
      <c r="AS13" s="61">
        <v>-1567775477.4120169</v>
      </c>
      <c r="AT13" s="61">
        <v>-910391120.42999995</v>
      </c>
      <c r="AU13" s="61">
        <v>-910391964.30999994</v>
      </c>
      <c r="AV13" s="61">
        <v>843.87999999999988</v>
      </c>
      <c r="AW13" s="61">
        <v>-66314736.480000019</v>
      </c>
      <c r="AX13" s="61">
        <v>-66298517.980000019</v>
      </c>
      <c r="AY13" s="61">
        <v>-733135017.13999999</v>
      </c>
      <c r="AZ13" s="61">
        <v>-812040455.45999992</v>
      </c>
      <c r="BA13" s="61">
        <v>11898694.27</v>
      </c>
      <c r="BB13" s="61">
        <v>0</v>
      </c>
      <c r="BC13" s="61">
        <v>67006744.049999997</v>
      </c>
      <c r="BD13" s="61">
        <v>666836499.15999997</v>
      </c>
      <c r="BE13" s="61">
        <v>-16218.5</v>
      </c>
      <c r="BF13" s="61">
        <v>48948.9</v>
      </c>
      <c r="BG13" s="61">
        <v>56843.57</v>
      </c>
      <c r="BH13" s="61">
        <v>-3420.86</v>
      </c>
      <c r="BI13" s="61">
        <v>0</v>
      </c>
      <c r="BJ13" s="61">
        <v>-4473.8100000000004</v>
      </c>
      <c r="BK13" s="61">
        <v>-65167.4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-493863086.31201684</v>
      </c>
      <c r="BT13" s="61">
        <v>-177937756.42999998</v>
      </c>
      <c r="BU13" s="61">
        <v>-102151953.24515618</v>
      </c>
      <c r="BV13" s="61">
        <v>-81100114.487782985</v>
      </c>
      <c r="BW13" s="61">
        <v>0</v>
      </c>
      <c r="BX13" s="61">
        <v>-13039653.111150526</v>
      </c>
      <c r="BY13" s="61">
        <v>-12794156.73771213</v>
      </c>
      <c r="BZ13" s="61">
        <v>0</v>
      </c>
      <c r="CA13" s="61">
        <v>-106839452.30021504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-97206534.189999998</v>
      </c>
      <c r="CJ13" s="61">
        <v>-97206534.189999998</v>
      </c>
      <c r="CK13" s="61">
        <v>0</v>
      </c>
      <c r="CL13" s="61">
        <v>3557542.8091640472</v>
      </c>
    </row>
    <row r="14" spans="1:90" ht="12.75" customHeight="1">
      <c r="A14" s="44" t="s">
        <v>14</v>
      </c>
      <c r="B14" s="59">
        <v>1009</v>
      </c>
      <c r="C14" s="60" t="s">
        <v>373</v>
      </c>
      <c r="D14" s="61">
        <v>4443388691.6299028</v>
      </c>
      <c r="E14" s="61">
        <v>3857694962.96</v>
      </c>
      <c r="F14" s="61">
        <v>3930376181.48</v>
      </c>
      <c r="G14" s="61">
        <v>-72681218.519999996</v>
      </c>
      <c r="H14" s="61">
        <v>0</v>
      </c>
      <c r="I14" s="61">
        <v>-163677474.41000146</v>
      </c>
      <c r="J14" s="61">
        <v>-162044006.48000145</v>
      </c>
      <c r="K14" s="61">
        <v>-8811325329.2800007</v>
      </c>
      <c r="L14" s="61">
        <v>8649281322.7999992</v>
      </c>
      <c r="M14" s="61">
        <v>-1633467.9300000002</v>
      </c>
      <c r="N14" s="61">
        <v>2303883.19</v>
      </c>
      <c r="O14" s="61">
        <v>-3937351.12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678485330.09990394</v>
      </c>
      <c r="AA14" s="61">
        <v>596388096.6168319</v>
      </c>
      <c r="AB14" s="61">
        <v>-6622853.6569920005</v>
      </c>
      <c r="AC14" s="61">
        <v>21084647.438496001</v>
      </c>
      <c r="AD14" s="61">
        <v>65497751.038880005</v>
      </c>
      <c r="AE14" s="61">
        <v>164987.5968</v>
      </c>
      <c r="AF14" s="61">
        <v>1036902.7711360001</v>
      </c>
      <c r="AG14" s="61">
        <v>673551.80217600008</v>
      </c>
      <c r="AH14" s="61">
        <v>0</v>
      </c>
      <c r="AI14" s="61">
        <v>262246.49257599999</v>
      </c>
      <c r="AJ14" s="61">
        <v>1652197.68</v>
      </c>
      <c r="AK14" s="61">
        <v>1652197.68</v>
      </c>
      <c r="AL14" s="61">
        <v>0</v>
      </c>
      <c r="AM14" s="61">
        <v>69233675.299999997</v>
      </c>
      <c r="AN14" s="61">
        <v>50233396.390000001</v>
      </c>
      <c r="AO14" s="61">
        <v>-1752.96</v>
      </c>
      <c r="AP14" s="61">
        <v>12248764</v>
      </c>
      <c r="AQ14" s="61">
        <v>0</v>
      </c>
      <c r="AR14" s="61">
        <v>6753267.8700000001</v>
      </c>
      <c r="AS14" s="61">
        <v>-3739762452.46</v>
      </c>
      <c r="AT14" s="61">
        <v>-2194045663.5599999</v>
      </c>
      <c r="AU14" s="61">
        <v>-2194199101.77</v>
      </c>
      <c r="AV14" s="61">
        <v>153438.21</v>
      </c>
      <c r="AW14" s="61">
        <v>-194771186.56000009</v>
      </c>
      <c r="AX14" s="61">
        <v>-194867624.6500001</v>
      </c>
      <c r="AY14" s="61">
        <v>-1829509726.8400002</v>
      </c>
      <c r="AZ14" s="61">
        <v>-2303764137.8600001</v>
      </c>
      <c r="BA14" s="61">
        <v>474254411.01999998</v>
      </c>
      <c r="BB14" s="61">
        <v>0</v>
      </c>
      <c r="BC14" s="61">
        <v>0</v>
      </c>
      <c r="BD14" s="61">
        <v>1634642102.1900001</v>
      </c>
      <c r="BE14" s="61">
        <v>96438.089999999851</v>
      </c>
      <c r="BF14" s="61">
        <v>5129335.29</v>
      </c>
      <c r="BG14" s="61">
        <v>5151130.46</v>
      </c>
      <c r="BH14" s="61">
        <v>-21795.17</v>
      </c>
      <c r="BI14" s="61">
        <v>0</v>
      </c>
      <c r="BJ14" s="61">
        <v>0</v>
      </c>
      <c r="BK14" s="61">
        <v>-5032897.2</v>
      </c>
      <c r="BL14" s="61">
        <v>0</v>
      </c>
      <c r="BM14" s="61">
        <v>0</v>
      </c>
      <c r="BN14" s="61">
        <v>0</v>
      </c>
      <c r="BO14" s="61">
        <v>-12246051.32</v>
      </c>
      <c r="BP14" s="61">
        <v>-12246051.32</v>
      </c>
      <c r="BQ14" s="61">
        <v>0</v>
      </c>
      <c r="BR14" s="61">
        <v>0</v>
      </c>
      <c r="BS14" s="61">
        <v>-978355061.9000001</v>
      </c>
      <c r="BT14" s="61">
        <v>-710389713.95000005</v>
      </c>
      <c r="BU14" s="61">
        <v>-174732864.69</v>
      </c>
      <c r="BV14" s="61">
        <v>-69742061.870000005</v>
      </c>
      <c r="BW14" s="61">
        <v>0</v>
      </c>
      <c r="BX14" s="61">
        <v>-11788114.18</v>
      </c>
      <c r="BY14" s="61">
        <v>-21203.97</v>
      </c>
      <c r="BZ14" s="61">
        <v>445379.31</v>
      </c>
      <c r="CA14" s="61">
        <v>-12126482.550000001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-360344489.12</v>
      </c>
      <c r="CJ14" s="61">
        <v>-360344489.12</v>
      </c>
      <c r="CK14" s="61">
        <v>0</v>
      </c>
      <c r="CL14" s="61">
        <v>703626239.1699028</v>
      </c>
    </row>
    <row r="15" spans="1:90" ht="12.75" customHeight="1">
      <c r="A15" s="44" t="s">
        <v>16</v>
      </c>
      <c r="B15" s="59">
        <v>1010</v>
      </c>
      <c r="C15" s="60" t="s">
        <v>373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</row>
    <row r="16" spans="1:90" ht="12.75" customHeight="1">
      <c r="A16" s="44" t="s">
        <v>18</v>
      </c>
      <c r="B16" s="59">
        <v>1011</v>
      </c>
      <c r="C16" s="60" t="s">
        <v>373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</row>
    <row r="17" spans="1:90" ht="12.75" customHeight="1">
      <c r="A17" s="44" t="s">
        <v>20</v>
      </c>
      <c r="B17" s="59">
        <v>1012</v>
      </c>
      <c r="C17" s="60" t="s">
        <v>373</v>
      </c>
      <c r="D17" s="61">
        <v>3244165.9522829996</v>
      </c>
      <c r="E17" s="61">
        <v>3431972.46</v>
      </c>
      <c r="F17" s="61">
        <v>3431972.46</v>
      </c>
      <c r="G17" s="61">
        <v>0</v>
      </c>
      <c r="H17" s="61">
        <v>0</v>
      </c>
      <c r="I17" s="61">
        <v>-670071.52000000048</v>
      </c>
      <c r="J17" s="61">
        <v>-670071.52000000048</v>
      </c>
      <c r="K17" s="61">
        <v>-5699450.29</v>
      </c>
      <c r="L17" s="61">
        <v>5029378.7699999996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-111757.78</v>
      </c>
      <c r="T17" s="61">
        <v>-111757.78</v>
      </c>
      <c r="U17" s="61">
        <v>-111757.78</v>
      </c>
      <c r="V17" s="61">
        <v>0</v>
      </c>
      <c r="W17" s="61">
        <v>0</v>
      </c>
      <c r="X17" s="61">
        <v>0</v>
      </c>
      <c r="Y17" s="61">
        <v>0</v>
      </c>
      <c r="Z17" s="61">
        <v>339706.38228299993</v>
      </c>
      <c r="AA17" s="61">
        <v>153853.77895199996</v>
      </c>
      <c r="AB17" s="61">
        <v>2749.546488</v>
      </c>
      <c r="AC17" s="61">
        <v>183103.056843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254316.41</v>
      </c>
      <c r="AN17" s="61">
        <v>237293.07</v>
      </c>
      <c r="AO17" s="61">
        <v>0</v>
      </c>
      <c r="AP17" s="61">
        <v>0</v>
      </c>
      <c r="AQ17" s="61">
        <v>0</v>
      </c>
      <c r="AR17" s="61">
        <v>17023.34</v>
      </c>
      <c r="AS17" s="61">
        <v>-37530936.277443349</v>
      </c>
      <c r="AT17" s="61">
        <v>-2821685.64</v>
      </c>
      <c r="AU17" s="61">
        <v>-2821685.64</v>
      </c>
      <c r="AV17" s="61">
        <v>0</v>
      </c>
      <c r="AW17" s="61">
        <v>-1263269.9300000004</v>
      </c>
      <c r="AX17" s="61">
        <v>-1263428.3000000005</v>
      </c>
      <c r="AY17" s="61">
        <v>-2945048.1000000006</v>
      </c>
      <c r="AZ17" s="61">
        <v>-2133166.14</v>
      </c>
      <c r="BA17" s="61">
        <v>-1029207.72</v>
      </c>
      <c r="BB17" s="61">
        <v>0</v>
      </c>
      <c r="BC17" s="61">
        <v>217325.76</v>
      </c>
      <c r="BD17" s="61">
        <v>1681619.8</v>
      </c>
      <c r="BE17" s="61">
        <v>158.37000000000006</v>
      </c>
      <c r="BF17" s="61">
        <v>-251.95999999999998</v>
      </c>
      <c r="BG17" s="61">
        <v>0</v>
      </c>
      <c r="BH17" s="61">
        <v>-319.39999999999998</v>
      </c>
      <c r="BI17" s="61">
        <v>0</v>
      </c>
      <c r="BJ17" s="61">
        <v>67.44</v>
      </c>
      <c r="BK17" s="61">
        <v>410.33000000000004</v>
      </c>
      <c r="BL17" s="61">
        <v>0</v>
      </c>
      <c r="BM17" s="61">
        <v>0</v>
      </c>
      <c r="BN17" s="61">
        <v>0</v>
      </c>
      <c r="BO17" s="61">
        <v>-1383.07</v>
      </c>
      <c r="BP17" s="61">
        <v>-1383.07</v>
      </c>
      <c r="BQ17" s="61">
        <v>0</v>
      </c>
      <c r="BR17" s="61">
        <v>0</v>
      </c>
      <c r="BS17" s="61">
        <v>-33444597.637443349</v>
      </c>
      <c r="BT17" s="61">
        <v>-266629.88173535513</v>
      </c>
      <c r="BU17" s="61">
        <v>-14515078.895903999</v>
      </c>
      <c r="BV17" s="61">
        <v>-13721059.588487998</v>
      </c>
      <c r="BW17" s="61">
        <v>0</v>
      </c>
      <c r="BX17" s="61">
        <v>-246558.40515599999</v>
      </c>
      <c r="BY17" s="61">
        <v>-4555534.9161599996</v>
      </c>
      <c r="BZ17" s="61">
        <v>0</v>
      </c>
      <c r="CA17" s="61">
        <v>-139735.95000000001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-34286770.325160347</v>
      </c>
    </row>
    <row r="18" spans="1:90" ht="12.75" customHeight="1">
      <c r="A18" s="44" t="s">
        <v>22</v>
      </c>
      <c r="B18" s="59">
        <v>1013</v>
      </c>
      <c r="C18" s="60" t="s">
        <v>373</v>
      </c>
      <c r="D18" s="61">
        <v>-157494.84999999998</v>
      </c>
      <c r="E18" s="61">
        <v>0</v>
      </c>
      <c r="F18" s="61">
        <v>0</v>
      </c>
      <c r="G18" s="61">
        <v>0</v>
      </c>
      <c r="H18" s="61">
        <v>0</v>
      </c>
      <c r="I18" s="61">
        <v>507.45000000000005</v>
      </c>
      <c r="J18" s="61">
        <v>507.45000000000005</v>
      </c>
      <c r="K18" s="61">
        <v>-245.25</v>
      </c>
      <c r="L18" s="61">
        <v>752.7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-158002.29999999999</v>
      </c>
      <c r="AK18" s="61">
        <v>-62995.5</v>
      </c>
      <c r="AL18" s="61">
        <v>-95006.8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2927445.54</v>
      </c>
      <c r="AT18" s="61">
        <v>70890.700000000012</v>
      </c>
      <c r="AU18" s="61">
        <v>70890.700000000012</v>
      </c>
      <c r="AV18" s="61">
        <v>0</v>
      </c>
      <c r="AW18" s="61">
        <v>3021174.05</v>
      </c>
      <c r="AX18" s="61">
        <v>3030618.8</v>
      </c>
      <c r="AY18" s="61">
        <v>-4169610.6800000006</v>
      </c>
      <c r="AZ18" s="61">
        <v>-4577391.66</v>
      </c>
      <c r="BA18" s="61">
        <v>-16342.74</v>
      </c>
      <c r="BB18" s="61">
        <v>0</v>
      </c>
      <c r="BC18" s="61">
        <v>424123.72</v>
      </c>
      <c r="BD18" s="61">
        <v>7200229.4800000004</v>
      </c>
      <c r="BE18" s="61">
        <v>-9444.75</v>
      </c>
      <c r="BF18" s="61">
        <v>286305.44</v>
      </c>
      <c r="BG18" s="61">
        <v>313473.39999999997</v>
      </c>
      <c r="BH18" s="61">
        <v>1473.58</v>
      </c>
      <c r="BI18" s="61">
        <v>0</v>
      </c>
      <c r="BJ18" s="61">
        <v>-28641.54</v>
      </c>
      <c r="BK18" s="61">
        <v>-295750.19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-164619.21</v>
      </c>
      <c r="BT18" s="61">
        <v>0</v>
      </c>
      <c r="BU18" s="61">
        <v>-16378.18</v>
      </c>
      <c r="BV18" s="61">
        <v>-3816.95</v>
      </c>
      <c r="BW18" s="61">
        <v>0</v>
      </c>
      <c r="BX18" s="61">
        <v>-408.78</v>
      </c>
      <c r="BY18" s="61">
        <v>-5305.47</v>
      </c>
      <c r="BZ18" s="61">
        <v>0</v>
      </c>
      <c r="CA18" s="61">
        <v>-138709.82999999999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2769950.69</v>
      </c>
    </row>
    <row r="19" spans="1:90" ht="12.75" customHeight="1">
      <c r="A19" s="44" t="s">
        <v>24</v>
      </c>
      <c r="B19" s="59">
        <v>1016</v>
      </c>
      <c r="C19" s="60" t="s">
        <v>373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</row>
    <row r="20" spans="1:90" ht="12.75" customHeight="1">
      <c r="A20" s="44" t="s">
        <v>26</v>
      </c>
      <c r="B20" s="59">
        <v>1017</v>
      </c>
      <c r="C20" s="60" t="s">
        <v>373</v>
      </c>
      <c r="D20" s="61">
        <v>872750205.58999991</v>
      </c>
      <c r="E20" s="61">
        <v>715816959.92999995</v>
      </c>
      <c r="F20" s="61">
        <v>725989788.15999997</v>
      </c>
      <c r="G20" s="61">
        <v>-10172828.23</v>
      </c>
      <c r="H20" s="61">
        <v>0</v>
      </c>
      <c r="I20" s="61">
        <v>68475400.779999971</v>
      </c>
      <c r="J20" s="61">
        <v>68475400.779999971</v>
      </c>
      <c r="K20" s="61">
        <v>-1767964493</v>
      </c>
      <c r="L20" s="61">
        <v>1836439893.78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97000744.879999995</v>
      </c>
      <c r="AA20" s="61">
        <v>49939826.959999993</v>
      </c>
      <c r="AB20" s="61">
        <v>0</v>
      </c>
      <c r="AC20" s="61">
        <v>47060917.920000002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3300000</v>
      </c>
      <c r="AK20" s="61">
        <v>3300000</v>
      </c>
      <c r="AL20" s="61">
        <v>0</v>
      </c>
      <c r="AM20" s="61">
        <v>-11842900</v>
      </c>
      <c r="AN20" s="61">
        <v>-1633292</v>
      </c>
      <c r="AO20" s="61">
        <v>9703</v>
      </c>
      <c r="AP20" s="61">
        <v>0</v>
      </c>
      <c r="AQ20" s="61">
        <v>0</v>
      </c>
      <c r="AR20" s="61">
        <v>-10219311</v>
      </c>
      <c r="AS20" s="61">
        <v>-859964602.36999989</v>
      </c>
      <c r="AT20" s="61">
        <v>-486728405.53999996</v>
      </c>
      <c r="AU20" s="61">
        <v>-486683024.60999995</v>
      </c>
      <c r="AV20" s="61">
        <v>-45380.929999999993</v>
      </c>
      <c r="AW20" s="61">
        <v>-26155127.35999994</v>
      </c>
      <c r="AX20" s="61">
        <v>-26680653.939999938</v>
      </c>
      <c r="AY20" s="61">
        <v>-417846577.79999995</v>
      </c>
      <c r="AZ20" s="61">
        <v>-563849715.30999994</v>
      </c>
      <c r="BA20" s="61">
        <v>146003137.50999999</v>
      </c>
      <c r="BB20" s="61">
        <v>0</v>
      </c>
      <c r="BC20" s="61">
        <v>0</v>
      </c>
      <c r="BD20" s="61">
        <v>391165923.86000001</v>
      </c>
      <c r="BE20" s="61">
        <v>525526.58000000007</v>
      </c>
      <c r="BF20" s="61">
        <v>2583789.79</v>
      </c>
      <c r="BG20" s="61">
        <v>2583789.79</v>
      </c>
      <c r="BH20" s="61">
        <v>0</v>
      </c>
      <c r="BI20" s="61">
        <v>0</v>
      </c>
      <c r="BJ20" s="61">
        <v>0</v>
      </c>
      <c r="BK20" s="61">
        <v>-2058263.21</v>
      </c>
      <c r="BL20" s="61">
        <v>0</v>
      </c>
      <c r="BM20" s="61">
        <v>0</v>
      </c>
      <c r="BN20" s="61">
        <v>0</v>
      </c>
      <c r="BO20" s="61">
        <v>1181225.67</v>
      </c>
      <c r="BP20" s="61">
        <v>1181225.67</v>
      </c>
      <c r="BQ20" s="61">
        <v>0</v>
      </c>
      <c r="BR20" s="61">
        <v>0</v>
      </c>
      <c r="BS20" s="61">
        <v>-278098604.37</v>
      </c>
      <c r="BT20" s="61">
        <v>-108133975.7</v>
      </c>
      <c r="BU20" s="61">
        <v>-117220222.81</v>
      </c>
      <c r="BV20" s="61">
        <v>-12311378.18</v>
      </c>
      <c r="BW20" s="61">
        <v>-73042.14</v>
      </c>
      <c r="BX20" s="61">
        <v>-9023102.9299999997</v>
      </c>
      <c r="BY20" s="61">
        <v>-31274132.390000001</v>
      </c>
      <c r="BZ20" s="61">
        <v>0</v>
      </c>
      <c r="CA20" s="61">
        <v>-62750.22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-70163690.769999996</v>
      </c>
      <c r="CJ20" s="61">
        <v>-70163690.769999996</v>
      </c>
      <c r="CK20" s="61">
        <v>0</v>
      </c>
      <c r="CL20" s="61">
        <v>12785603.220000029</v>
      </c>
    </row>
    <row r="21" spans="1:90" ht="12.75" customHeight="1">
      <c r="A21" s="44" t="s">
        <v>28</v>
      </c>
      <c r="B21" s="59">
        <v>1018</v>
      </c>
      <c r="C21" s="60" t="s">
        <v>373</v>
      </c>
      <c r="D21" s="61">
        <v>115416959.48000005</v>
      </c>
      <c r="E21" s="61">
        <v>168241912.91000003</v>
      </c>
      <c r="F21" s="61">
        <v>169034474.05000001</v>
      </c>
      <c r="G21" s="61">
        <v>-792561.14</v>
      </c>
      <c r="H21" s="61">
        <v>0</v>
      </c>
      <c r="I21" s="61">
        <v>-76950017.829999983</v>
      </c>
      <c r="J21" s="61">
        <v>-76950017.829999983</v>
      </c>
      <c r="K21" s="61">
        <v>-230335241.72999999</v>
      </c>
      <c r="L21" s="61">
        <v>153385223.90000001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-16475917.279999999</v>
      </c>
      <c r="T21" s="61">
        <v>-16475917.279999999</v>
      </c>
      <c r="U21" s="61">
        <v>-16475917.279999999</v>
      </c>
      <c r="V21" s="61">
        <v>0</v>
      </c>
      <c r="W21" s="61">
        <v>0</v>
      </c>
      <c r="X21" s="61">
        <v>0</v>
      </c>
      <c r="Y21" s="61">
        <v>0</v>
      </c>
      <c r="Z21" s="61">
        <v>39719442.640000001</v>
      </c>
      <c r="AA21" s="61">
        <v>26352030.379999999</v>
      </c>
      <c r="AB21" s="61">
        <v>0</v>
      </c>
      <c r="AC21" s="61">
        <v>12807551.930000002</v>
      </c>
      <c r="AD21" s="61">
        <v>559860.32999999996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881539.03999999992</v>
      </c>
      <c r="AN21" s="61">
        <v>1824559.49</v>
      </c>
      <c r="AO21" s="61">
        <v>5811.18</v>
      </c>
      <c r="AP21" s="61">
        <v>0</v>
      </c>
      <c r="AQ21" s="61">
        <v>0</v>
      </c>
      <c r="AR21" s="61">
        <v>-948831.63</v>
      </c>
      <c r="AS21" s="61">
        <v>-136565715.62</v>
      </c>
      <c r="AT21" s="61">
        <v>-81796465.650000006</v>
      </c>
      <c r="AU21" s="61">
        <v>-81796721.650000006</v>
      </c>
      <c r="AV21" s="61">
        <v>256</v>
      </c>
      <c r="AW21" s="61">
        <v>-23537711.539999992</v>
      </c>
      <c r="AX21" s="61">
        <v>-21557255.00999999</v>
      </c>
      <c r="AY21" s="61">
        <v>-94751741.699999988</v>
      </c>
      <c r="AZ21" s="61">
        <v>-109362059.27</v>
      </c>
      <c r="BA21" s="61">
        <v>8165250.0899999999</v>
      </c>
      <c r="BB21" s="61">
        <v>0</v>
      </c>
      <c r="BC21" s="61">
        <v>6445067.4800000004</v>
      </c>
      <c r="BD21" s="61">
        <v>73194486.689999998</v>
      </c>
      <c r="BE21" s="61">
        <v>-1980456.53</v>
      </c>
      <c r="BF21" s="61">
        <v>-1281727.47</v>
      </c>
      <c r="BG21" s="61">
        <v>203.29</v>
      </c>
      <c r="BH21" s="61">
        <v>-716431.06</v>
      </c>
      <c r="BI21" s="61">
        <v>0</v>
      </c>
      <c r="BJ21" s="61">
        <v>-565499.69999999995</v>
      </c>
      <c r="BK21" s="61">
        <v>-698729.06</v>
      </c>
      <c r="BL21" s="61">
        <v>0</v>
      </c>
      <c r="BM21" s="61">
        <v>0</v>
      </c>
      <c r="BN21" s="61">
        <v>0</v>
      </c>
      <c r="BO21" s="61">
        <v>-206638.86</v>
      </c>
      <c r="BP21" s="61">
        <v>-206638.86</v>
      </c>
      <c r="BQ21" s="61">
        <v>0</v>
      </c>
      <c r="BR21" s="61">
        <v>0</v>
      </c>
      <c r="BS21" s="61">
        <v>-24771737.770000003</v>
      </c>
      <c r="BT21" s="61">
        <v>-11846044.729999999</v>
      </c>
      <c r="BU21" s="61">
        <v>-9626656.8399999999</v>
      </c>
      <c r="BV21" s="61">
        <v>-3243405.19</v>
      </c>
      <c r="BW21" s="61">
        <v>0</v>
      </c>
      <c r="BX21" s="61">
        <v>-148610.94</v>
      </c>
      <c r="BY21" s="61">
        <v>92979.93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-6253161.7999999998</v>
      </c>
      <c r="CJ21" s="61">
        <v>-6253161.7999999998</v>
      </c>
      <c r="CK21" s="61">
        <v>0</v>
      </c>
      <c r="CL21" s="61">
        <v>-21148756.139999956</v>
      </c>
    </row>
    <row r="22" spans="1:90" ht="12.75" customHeight="1">
      <c r="A22" s="44" t="s">
        <v>30</v>
      </c>
      <c r="B22" s="59">
        <v>1020</v>
      </c>
      <c r="C22" s="60" t="s">
        <v>373</v>
      </c>
      <c r="D22" s="61">
        <v>5380178876.1037683</v>
      </c>
      <c r="E22" s="61">
        <v>5242458194.8600006</v>
      </c>
      <c r="F22" s="61">
        <v>5269117548.0100002</v>
      </c>
      <c r="G22" s="61">
        <v>-26659353.150000002</v>
      </c>
      <c r="H22" s="61">
        <v>0</v>
      </c>
      <c r="I22" s="61">
        <v>-1048656988.4399989</v>
      </c>
      <c r="J22" s="61">
        <v>-986376526.86999893</v>
      </c>
      <c r="K22" s="61">
        <v>-9783791349.7999992</v>
      </c>
      <c r="L22" s="61">
        <v>8797414822.9300003</v>
      </c>
      <c r="M22" s="61">
        <v>-62280461.569999993</v>
      </c>
      <c r="N22" s="61">
        <v>95165013.080000013</v>
      </c>
      <c r="O22" s="61">
        <v>-157445474.65000001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1093286734.593766</v>
      </c>
      <c r="AA22" s="61">
        <v>1131814246.1052346</v>
      </c>
      <c r="AB22" s="61">
        <v>0</v>
      </c>
      <c r="AC22" s="61">
        <v>-64254505.568517283</v>
      </c>
      <c r="AD22" s="61">
        <v>25283425.796342637</v>
      </c>
      <c r="AE22" s="61">
        <v>0</v>
      </c>
      <c r="AF22" s="61">
        <v>0</v>
      </c>
      <c r="AG22" s="61">
        <v>388383.06991213304</v>
      </c>
      <c r="AH22" s="61">
        <v>0</v>
      </c>
      <c r="AI22" s="61">
        <v>55185.190793862377</v>
      </c>
      <c r="AJ22" s="61">
        <v>0</v>
      </c>
      <c r="AK22" s="61">
        <v>0</v>
      </c>
      <c r="AL22" s="61">
        <v>0</v>
      </c>
      <c r="AM22" s="61">
        <v>93090935.090000004</v>
      </c>
      <c r="AN22" s="61">
        <v>-46917162</v>
      </c>
      <c r="AO22" s="61">
        <v>1685662.66</v>
      </c>
      <c r="AP22" s="61">
        <v>0</v>
      </c>
      <c r="AQ22" s="61">
        <v>0</v>
      </c>
      <c r="AR22" s="61">
        <v>138322434.43000001</v>
      </c>
      <c r="AS22" s="61">
        <v>-3599218138.8580742</v>
      </c>
      <c r="AT22" s="61">
        <v>-2492106224.2199998</v>
      </c>
      <c r="AU22" s="61">
        <v>-2556374585.98</v>
      </c>
      <c r="AV22" s="61">
        <v>64268361.760000005</v>
      </c>
      <c r="AW22" s="61">
        <v>-122665553.20000002</v>
      </c>
      <c r="AX22" s="61">
        <v>-116289782.98000002</v>
      </c>
      <c r="AY22" s="61">
        <v>-2381398646.8600001</v>
      </c>
      <c r="AZ22" s="61">
        <v>-2586075096.48</v>
      </c>
      <c r="BA22" s="61">
        <v>-177898994.74000001</v>
      </c>
      <c r="BB22" s="61">
        <v>0</v>
      </c>
      <c r="BC22" s="61">
        <v>382575444.36000001</v>
      </c>
      <c r="BD22" s="61">
        <v>2265108863.8800001</v>
      </c>
      <c r="BE22" s="61">
        <v>-6375770.2200000063</v>
      </c>
      <c r="BF22" s="61">
        <v>50824003.139999993</v>
      </c>
      <c r="BG22" s="61">
        <v>56238897.459999993</v>
      </c>
      <c r="BH22" s="61">
        <v>2750061.85</v>
      </c>
      <c r="BI22" s="61">
        <v>0</v>
      </c>
      <c r="BJ22" s="61">
        <v>-8164956.1699999999</v>
      </c>
      <c r="BK22" s="61">
        <v>-57199773.359999999</v>
      </c>
      <c r="BL22" s="61">
        <v>0</v>
      </c>
      <c r="BM22" s="61">
        <v>0</v>
      </c>
      <c r="BN22" s="61">
        <v>0</v>
      </c>
      <c r="BO22" s="61">
        <v>-2441231.3600000003</v>
      </c>
      <c r="BP22" s="61">
        <v>-2441231.3600000003</v>
      </c>
      <c r="BQ22" s="61">
        <v>0</v>
      </c>
      <c r="BR22" s="61">
        <v>0</v>
      </c>
      <c r="BS22" s="61">
        <v>-982005130.07807469</v>
      </c>
      <c r="BT22" s="61">
        <v>-525899877.90000021</v>
      </c>
      <c r="BU22" s="61">
        <v>-206019185.23010656</v>
      </c>
      <c r="BV22" s="61">
        <v>-7427794.0002305862</v>
      </c>
      <c r="BW22" s="61">
        <v>0</v>
      </c>
      <c r="BX22" s="61">
        <v>-13935744.063941026</v>
      </c>
      <c r="BY22" s="61">
        <v>-17694254.743796296</v>
      </c>
      <c r="BZ22" s="61">
        <v>19273293.340000004</v>
      </c>
      <c r="CA22" s="61">
        <v>-230301567.47999999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1780960737.2456942</v>
      </c>
    </row>
    <row r="23" spans="1:90" ht="12.75" customHeight="1">
      <c r="A23" s="44" t="s">
        <v>32</v>
      </c>
      <c r="B23" s="59">
        <v>1022</v>
      </c>
      <c r="C23" s="60" t="s">
        <v>373</v>
      </c>
      <c r="D23" s="61">
        <v>3145442123.1799998</v>
      </c>
      <c r="E23" s="61">
        <v>2678712343.1100006</v>
      </c>
      <c r="F23" s="61">
        <v>2764955702.1000004</v>
      </c>
      <c r="G23" s="61">
        <v>-86243358.99000001</v>
      </c>
      <c r="H23" s="61">
        <v>0</v>
      </c>
      <c r="I23" s="61">
        <v>83522589.359999165</v>
      </c>
      <c r="J23" s="61">
        <v>108167288.62999916</v>
      </c>
      <c r="K23" s="61">
        <v>-6474807076.3900003</v>
      </c>
      <c r="L23" s="61">
        <v>6582974365.0199995</v>
      </c>
      <c r="M23" s="61">
        <v>-24644699.269999996</v>
      </c>
      <c r="N23" s="61">
        <v>35594621.590000004</v>
      </c>
      <c r="O23" s="61">
        <v>-60239320.859999999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278915516.03000003</v>
      </c>
      <c r="AA23" s="61">
        <v>213924387.15000001</v>
      </c>
      <c r="AB23" s="61">
        <v>23178122.73</v>
      </c>
      <c r="AC23" s="61">
        <v>23988275.93</v>
      </c>
      <c r="AD23" s="61">
        <v>17009725.109999999</v>
      </c>
      <c r="AE23" s="61">
        <v>372947.43</v>
      </c>
      <c r="AF23" s="61">
        <v>0</v>
      </c>
      <c r="AG23" s="61">
        <v>442057.68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104291674.68000001</v>
      </c>
      <c r="AN23" s="61">
        <v>109162389.68000001</v>
      </c>
      <c r="AO23" s="61">
        <v>-1404825.93</v>
      </c>
      <c r="AP23" s="61">
        <v>3018689</v>
      </c>
      <c r="AQ23" s="61">
        <v>0</v>
      </c>
      <c r="AR23" s="61">
        <v>-6484578.0700000003</v>
      </c>
      <c r="AS23" s="61">
        <v>-2919095378.1600003</v>
      </c>
      <c r="AT23" s="61">
        <v>-2101167668.6600006</v>
      </c>
      <c r="AU23" s="61">
        <v>-2121849193.1600006</v>
      </c>
      <c r="AV23" s="61">
        <v>20681524.500000034</v>
      </c>
      <c r="AW23" s="61">
        <v>-18925241.140000138</v>
      </c>
      <c r="AX23" s="61">
        <v>-15444903.100000143</v>
      </c>
      <c r="AY23" s="61">
        <v>-1938905374.8600001</v>
      </c>
      <c r="AZ23" s="61">
        <v>-1803034612.96</v>
      </c>
      <c r="BA23" s="61">
        <v>-135870761.90000001</v>
      </c>
      <c r="BB23" s="61">
        <v>0</v>
      </c>
      <c r="BC23" s="61">
        <v>0</v>
      </c>
      <c r="BD23" s="61">
        <v>1923460471.76</v>
      </c>
      <c r="BE23" s="61">
        <v>-3480338.0399999954</v>
      </c>
      <c r="BF23" s="61">
        <v>18340059.110000003</v>
      </c>
      <c r="BG23" s="61">
        <v>18261323.250000004</v>
      </c>
      <c r="BH23" s="61">
        <v>78735.86</v>
      </c>
      <c r="BI23" s="61">
        <v>0</v>
      </c>
      <c r="BJ23" s="61">
        <v>0</v>
      </c>
      <c r="BK23" s="61">
        <v>-21820397.149999999</v>
      </c>
      <c r="BL23" s="61">
        <v>0</v>
      </c>
      <c r="BM23" s="61">
        <v>0</v>
      </c>
      <c r="BN23" s="61">
        <v>0</v>
      </c>
      <c r="BO23" s="61">
        <v>-13859060.279999999</v>
      </c>
      <c r="BP23" s="61">
        <v>-13859060.279999999</v>
      </c>
      <c r="BQ23" s="61">
        <v>0</v>
      </c>
      <c r="BR23" s="61">
        <v>0</v>
      </c>
      <c r="BS23" s="61">
        <v>-740214516.13</v>
      </c>
      <c r="BT23" s="61">
        <v>-508221417.25999993</v>
      </c>
      <c r="BU23" s="61">
        <v>-175144000.63</v>
      </c>
      <c r="BV23" s="61">
        <v>-3201444.32</v>
      </c>
      <c r="BW23" s="61">
        <v>0</v>
      </c>
      <c r="BX23" s="61">
        <v>-16773193.970000001</v>
      </c>
      <c r="BY23" s="61">
        <v>-40482333.229999997</v>
      </c>
      <c r="BZ23" s="61">
        <v>6828614.379999999</v>
      </c>
      <c r="CA23" s="61">
        <v>-3220741.1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-44928891.949999996</v>
      </c>
      <c r="CJ23" s="61">
        <v>-44928891.949999996</v>
      </c>
      <c r="CK23" s="61">
        <v>0</v>
      </c>
      <c r="CL23" s="61">
        <v>226346745.0199995</v>
      </c>
    </row>
    <row r="24" spans="1:90" ht="12.75" customHeight="1">
      <c r="A24" s="44" t="s">
        <v>34</v>
      </c>
      <c r="B24" s="59">
        <v>1025</v>
      </c>
      <c r="C24" s="60" t="s">
        <v>373</v>
      </c>
      <c r="D24" s="61">
        <v>293784266.47000009</v>
      </c>
      <c r="E24" s="61">
        <v>340862396</v>
      </c>
      <c r="F24" s="61">
        <v>502246309.13</v>
      </c>
      <c r="G24" s="61">
        <v>-161383913.13</v>
      </c>
      <c r="H24" s="61">
        <v>0</v>
      </c>
      <c r="I24" s="61">
        <v>-82185323.079999924</v>
      </c>
      <c r="J24" s="61">
        <v>-116991760.31999993</v>
      </c>
      <c r="K24" s="61">
        <v>-1009400609.17</v>
      </c>
      <c r="L24" s="61">
        <v>892408848.85000002</v>
      </c>
      <c r="M24" s="61">
        <v>34806437.24000001</v>
      </c>
      <c r="N24" s="61">
        <v>289550725.43000001</v>
      </c>
      <c r="O24" s="61">
        <v>-254744288.19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40089113.910000004</v>
      </c>
      <c r="AA24" s="61">
        <v>29279373.760000002</v>
      </c>
      <c r="AB24" s="61">
        <v>0</v>
      </c>
      <c r="AC24" s="61">
        <v>10809740.15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-4981920.3600000003</v>
      </c>
      <c r="AN24" s="61">
        <v>-313924.7</v>
      </c>
      <c r="AO24" s="61">
        <v>-95881.46</v>
      </c>
      <c r="AP24" s="61">
        <v>0</v>
      </c>
      <c r="AQ24" s="61">
        <v>0</v>
      </c>
      <c r="AR24" s="61">
        <v>-4572114.2</v>
      </c>
      <c r="AS24" s="61">
        <v>-350528569.95999998</v>
      </c>
      <c r="AT24" s="61">
        <v>-185698120.81999999</v>
      </c>
      <c r="AU24" s="61">
        <v>-285497456.12</v>
      </c>
      <c r="AV24" s="61">
        <v>99799335.299999997</v>
      </c>
      <c r="AW24" s="61">
        <v>-39470124.75999999</v>
      </c>
      <c r="AX24" s="61">
        <v>-61628741.839999974</v>
      </c>
      <c r="AY24" s="61">
        <v>-245242931.84999999</v>
      </c>
      <c r="AZ24" s="61">
        <v>-216349791.96000001</v>
      </c>
      <c r="BA24" s="61">
        <v>-102213434.42</v>
      </c>
      <c r="BB24" s="61">
        <v>0</v>
      </c>
      <c r="BC24" s="61">
        <v>73320294.530000001</v>
      </c>
      <c r="BD24" s="61">
        <v>183614190.01000002</v>
      </c>
      <c r="BE24" s="61">
        <v>22158617.079999983</v>
      </c>
      <c r="BF24" s="61">
        <v>82925734.709999993</v>
      </c>
      <c r="BG24" s="61">
        <v>72514505.120000005</v>
      </c>
      <c r="BH24" s="61">
        <v>35128232.509999998</v>
      </c>
      <c r="BI24" s="61">
        <v>0</v>
      </c>
      <c r="BJ24" s="61">
        <v>-24717002.920000002</v>
      </c>
      <c r="BK24" s="61">
        <v>-60767117.63000001</v>
      </c>
      <c r="BL24" s="61">
        <v>0</v>
      </c>
      <c r="BM24" s="61">
        <v>0</v>
      </c>
      <c r="BN24" s="61">
        <v>0</v>
      </c>
      <c r="BO24" s="61">
        <v>-115274.71000000002</v>
      </c>
      <c r="BP24" s="61">
        <v>-115274.71000000002</v>
      </c>
      <c r="BQ24" s="61">
        <v>0</v>
      </c>
      <c r="BR24" s="61">
        <v>0</v>
      </c>
      <c r="BS24" s="61">
        <v>-125245049.67</v>
      </c>
      <c r="BT24" s="61">
        <v>-68403645.210000008</v>
      </c>
      <c r="BU24" s="61">
        <v>-16243954.300000001</v>
      </c>
      <c r="BV24" s="61">
        <v>-3820548.44</v>
      </c>
      <c r="BW24" s="61">
        <v>0</v>
      </c>
      <c r="BX24" s="61">
        <v>-2451473.44</v>
      </c>
      <c r="BY24" s="61">
        <v>-3794302.39</v>
      </c>
      <c r="BZ24" s="61">
        <v>18412129.829999998</v>
      </c>
      <c r="CA24" s="61">
        <v>-48943255.719999999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-56744303.48999989</v>
      </c>
    </row>
    <row r="25" spans="1:90" ht="12.75" customHeight="1">
      <c r="A25" s="44" t="s">
        <v>36</v>
      </c>
      <c r="B25" s="59">
        <v>1027</v>
      </c>
      <c r="C25" s="60" t="s">
        <v>373</v>
      </c>
      <c r="D25" s="61">
        <v>411212495.99999988</v>
      </c>
      <c r="E25" s="61">
        <v>69892405.659999996</v>
      </c>
      <c r="F25" s="61">
        <v>204951625.88999999</v>
      </c>
      <c r="G25" s="61">
        <v>-135059220.22999999</v>
      </c>
      <c r="H25" s="61">
        <v>0</v>
      </c>
      <c r="I25" s="61">
        <v>373646461.57999986</v>
      </c>
      <c r="J25" s="61">
        <v>312662775.14999986</v>
      </c>
      <c r="K25" s="61">
        <v>-682879336.87000012</v>
      </c>
      <c r="L25" s="61">
        <v>995542112.01999998</v>
      </c>
      <c r="M25" s="61">
        <v>60983686.429999992</v>
      </c>
      <c r="N25" s="61">
        <v>161211559.69</v>
      </c>
      <c r="O25" s="61">
        <v>-100227873.26000001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0</v>
      </c>
      <c r="AA25" s="61">
        <v>0</v>
      </c>
      <c r="AB25" s="61">
        <v>0</v>
      </c>
      <c r="AC25" s="61">
        <v>0</v>
      </c>
      <c r="AD25" s="61">
        <v>0</v>
      </c>
      <c r="AE25" s="61">
        <v>0</v>
      </c>
      <c r="AF25" s="61">
        <v>0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-32326371.24000001</v>
      </c>
      <c r="AN25" s="61">
        <v>5928069.8999999911</v>
      </c>
      <c r="AO25" s="61">
        <v>-1252659.17</v>
      </c>
      <c r="AP25" s="61">
        <v>0</v>
      </c>
      <c r="AQ25" s="61">
        <v>0</v>
      </c>
      <c r="AR25" s="61">
        <v>-37001781.969999999</v>
      </c>
      <c r="AS25" s="61">
        <v>-562571609.83686948</v>
      </c>
      <c r="AT25" s="61">
        <v>-464277082.99499953</v>
      </c>
      <c r="AU25" s="61">
        <v>-490601140.3999995</v>
      </c>
      <c r="AV25" s="61">
        <v>26324057.405000001</v>
      </c>
      <c r="AW25" s="61">
        <v>176453639.72000206</v>
      </c>
      <c r="AX25" s="61">
        <v>168166684.23000205</v>
      </c>
      <c r="AY25" s="61">
        <v>-342249635.80999792</v>
      </c>
      <c r="AZ25" s="61">
        <v>-370298369.14999789</v>
      </c>
      <c r="BA25" s="61">
        <v>-19909796.43</v>
      </c>
      <c r="BB25" s="61">
        <v>0</v>
      </c>
      <c r="BC25" s="61">
        <v>47958529.769999996</v>
      </c>
      <c r="BD25" s="61">
        <v>510416320.03999996</v>
      </c>
      <c r="BE25" s="61">
        <v>8286955.4899999984</v>
      </c>
      <c r="BF25" s="61">
        <v>21170477.959999997</v>
      </c>
      <c r="BG25" s="61">
        <v>25921083.029999997</v>
      </c>
      <c r="BH25" s="61">
        <v>-1784042.3900000001</v>
      </c>
      <c r="BI25" s="61">
        <v>0</v>
      </c>
      <c r="BJ25" s="61">
        <v>-2966562.6799999997</v>
      </c>
      <c r="BK25" s="61">
        <v>-12883522.469999999</v>
      </c>
      <c r="BL25" s="61">
        <v>0</v>
      </c>
      <c r="BM25" s="61">
        <v>0</v>
      </c>
      <c r="BN25" s="61">
        <v>0</v>
      </c>
      <c r="BO25" s="61">
        <v>-792310.3</v>
      </c>
      <c r="BP25" s="61">
        <v>-792310.3</v>
      </c>
      <c r="BQ25" s="61">
        <v>0</v>
      </c>
      <c r="BR25" s="61">
        <v>0</v>
      </c>
      <c r="BS25" s="61">
        <v>-203064589.93187198</v>
      </c>
      <c r="BT25" s="61">
        <v>-78618568.560000002</v>
      </c>
      <c r="BU25" s="61">
        <v>-52135962.245486386</v>
      </c>
      <c r="BV25" s="61">
        <v>-23008259.13927244</v>
      </c>
      <c r="BW25" s="61">
        <v>0</v>
      </c>
      <c r="BX25" s="61">
        <v>-51908146.308764741</v>
      </c>
      <c r="BY25" s="61">
        <v>-4115187.9883484002</v>
      </c>
      <c r="BZ25" s="61">
        <v>7571927.1000000089</v>
      </c>
      <c r="CA25" s="61">
        <v>-850392.79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-70891266.329999998</v>
      </c>
      <c r="CJ25" s="61">
        <v>-70891266.329999998</v>
      </c>
      <c r="CK25" s="61">
        <v>0</v>
      </c>
      <c r="CL25" s="61">
        <v>-151359113.8368696</v>
      </c>
    </row>
    <row r="26" spans="1:90" ht="12.75" customHeight="1">
      <c r="A26" s="44" t="s">
        <v>38</v>
      </c>
      <c r="B26" s="59">
        <v>1028</v>
      </c>
      <c r="C26" s="60" t="s">
        <v>373</v>
      </c>
      <c r="D26" s="61">
        <v>582397986.74000001</v>
      </c>
      <c r="E26" s="61">
        <v>539858150.25</v>
      </c>
      <c r="F26" s="61">
        <v>541088594.69000006</v>
      </c>
      <c r="G26" s="61">
        <v>-1230444.44</v>
      </c>
      <c r="H26" s="61">
        <v>0</v>
      </c>
      <c r="I26" s="61">
        <v>-72775643.310000062</v>
      </c>
      <c r="J26" s="61">
        <v>-72775643.310000062</v>
      </c>
      <c r="K26" s="61">
        <v>-1117941609.6400001</v>
      </c>
      <c r="L26" s="61">
        <v>1045165966.33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126267554.10000001</v>
      </c>
      <c r="AA26" s="61">
        <v>144677099.86000001</v>
      </c>
      <c r="AB26" s="61">
        <v>0</v>
      </c>
      <c r="AC26" s="61">
        <v>-19089423.230000004</v>
      </c>
      <c r="AD26" s="61">
        <v>0</v>
      </c>
      <c r="AE26" s="61">
        <v>0</v>
      </c>
      <c r="AF26" s="61">
        <v>0</v>
      </c>
      <c r="AG26" s="61">
        <v>679877.47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-10952074.300000001</v>
      </c>
      <c r="AN26" s="61">
        <v>-8283001.3499999996</v>
      </c>
      <c r="AO26" s="61">
        <v>-2963.06</v>
      </c>
      <c r="AP26" s="61">
        <v>-250000</v>
      </c>
      <c r="AQ26" s="61">
        <v>0</v>
      </c>
      <c r="AR26" s="61">
        <v>-2416109.89</v>
      </c>
      <c r="AS26" s="61">
        <v>-449248527.91999996</v>
      </c>
      <c r="AT26" s="61">
        <v>-281933171.81999999</v>
      </c>
      <c r="AU26" s="61">
        <v>-281933427.23000002</v>
      </c>
      <c r="AV26" s="61">
        <v>255.41</v>
      </c>
      <c r="AW26" s="61">
        <v>-47447725.909999974</v>
      </c>
      <c r="AX26" s="61">
        <v>-47453427.059999973</v>
      </c>
      <c r="AY26" s="61">
        <v>-273757989.07999998</v>
      </c>
      <c r="AZ26" s="61">
        <v>-264355535.19999999</v>
      </c>
      <c r="BA26" s="61">
        <v>-9402453.8800000008</v>
      </c>
      <c r="BB26" s="61">
        <v>0</v>
      </c>
      <c r="BC26" s="61">
        <v>0</v>
      </c>
      <c r="BD26" s="61">
        <v>226304562.02000001</v>
      </c>
      <c r="BE26" s="61">
        <v>5701.1500000000233</v>
      </c>
      <c r="BF26" s="61">
        <v>316543.88</v>
      </c>
      <c r="BG26" s="61">
        <v>317160.63</v>
      </c>
      <c r="BH26" s="61">
        <v>-616.75</v>
      </c>
      <c r="BI26" s="61">
        <v>0</v>
      </c>
      <c r="BJ26" s="61">
        <v>0</v>
      </c>
      <c r="BK26" s="61">
        <v>-310842.73</v>
      </c>
      <c r="BL26" s="61">
        <v>9298991.1600000001</v>
      </c>
      <c r="BM26" s="61">
        <v>9298991.1600000001</v>
      </c>
      <c r="BN26" s="61">
        <v>0</v>
      </c>
      <c r="BO26" s="61">
        <v>-761781.1799999997</v>
      </c>
      <c r="BP26" s="61">
        <v>-761781.1799999997</v>
      </c>
      <c r="BQ26" s="61">
        <v>0</v>
      </c>
      <c r="BR26" s="61">
        <v>0</v>
      </c>
      <c r="BS26" s="61">
        <v>-105380457.82000002</v>
      </c>
      <c r="BT26" s="61">
        <v>-71233314.830000013</v>
      </c>
      <c r="BU26" s="61">
        <v>-23376840.149999999</v>
      </c>
      <c r="BV26" s="61">
        <v>-4255029</v>
      </c>
      <c r="BW26" s="61">
        <v>0</v>
      </c>
      <c r="BX26" s="61">
        <v>-1910328.93</v>
      </c>
      <c r="BY26" s="61">
        <v>-3991720.66</v>
      </c>
      <c r="BZ26" s="61">
        <v>0</v>
      </c>
      <c r="CA26" s="61">
        <v>-613224.25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-23024382.350000001</v>
      </c>
      <c r="CJ26" s="61">
        <v>-23024382.350000001</v>
      </c>
      <c r="CK26" s="61">
        <v>0</v>
      </c>
      <c r="CL26" s="61">
        <v>133149458.82000005</v>
      </c>
    </row>
    <row r="27" spans="1:90" ht="12.75" customHeight="1">
      <c r="A27" s="44" t="s">
        <v>40</v>
      </c>
      <c r="B27" s="59">
        <v>1030</v>
      </c>
      <c r="C27" s="60" t="s">
        <v>373</v>
      </c>
      <c r="D27" s="61">
        <v>1825236180.5800002</v>
      </c>
      <c r="E27" s="61">
        <v>1428941846.1000001</v>
      </c>
      <c r="F27" s="61">
        <v>1450626808.47</v>
      </c>
      <c r="G27" s="61">
        <v>-21684962.370000001</v>
      </c>
      <c r="H27" s="61">
        <v>0</v>
      </c>
      <c r="I27" s="61">
        <v>113421751.86000013</v>
      </c>
      <c r="J27" s="61">
        <v>113421751.86000013</v>
      </c>
      <c r="K27" s="61">
        <v>-3340310630.9200001</v>
      </c>
      <c r="L27" s="61">
        <v>3453732382.7800002</v>
      </c>
      <c r="M27" s="61">
        <v>0</v>
      </c>
      <c r="N27" s="61">
        <v>0</v>
      </c>
      <c r="O27" s="61">
        <v>0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255418508.88</v>
      </c>
      <c r="AA27" s="61">
        <v>57348074.699999996</v>
      </c>
      <c r="AB27" s="61">
        <v>45040809.780000001</v>
      </c>
      <c r="AC27" s="61">
        <v>153029624.40000001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12051000</v>
      </c>
      <c r="AK27" s="61">
        <v>12051000</v>
      </c>
      <c r="AL27" s="61">
        <v>0</v>
      </c>
      <c r="AM27" s="61">
        <v>15403073.739999998</v>
      </c>
      <c r="AN27" s="61">
        <v>17938532.289999999</v>
      </c>
      <c r="AO27" s="61">
        <v>-3036132.07</v>
      </c>
      <c r="AP27" s="61">
        <v>0</v>
      </c>
      <c r="AQ27" s="61">
        <v>0</v>
      </c>
      <c r="AR27" s="61">
        <v>500673.52</v>
      </c>
      <c r="AS27" s="61">
        <v>-1639917009.77</v>
      </c>
      <c r="AT27" s="61">
        <v>-1050955716.8100001</v>
      </c>
      <c r="AU27" s="61">
        <v>-1057066015.8000001</v>
      </c>
      <c r="AV27" s="61">
        <v>6110298.9900000002</v>
      </c>
      <c r="AW27" s="61">
        <v>-52151213.770000093</v>
      </c>
      <c r="AX27" s="61">
        <v>-52278754.650000095</v>
      </c>
      <c r="AY27" s="61">
        <v>-1033141663.5500001</v>
      </c>
      <c r="AZ27" s="61">
        <v>-957214178.7700001</v>
      </c>
      <c r="BA27" s="61">
        <v>-75927484.780000001</v>
      </c>
      <c r="BB27" s="61">
        <v>0</v>
      </c>
      <c r="BC27" s="61">
        <v>0</v>
      </c>
      <c r="BD27" s="61">
        <v>980862908.89999998</v>
      </c>
      <c r="BE27" s="61">
        <v>127540.87999999989</v>
      </c>
      <c r="BF27" s="61">
        <v>2685841.65</v>
      </c>
      <c r="BG27" s="61">
        <v>2642200.59</v>
      </c>
      <c r="BH27" s="61">
        <v>43641.06</v>
      </c>
      <c r="BI27" s="61">
        <v>0</v>
      </c>
      <c r="BJ27" s="61">
        <v>0</v>
      </c>
      <c r="BK27" s="61">
        <v>-2558300.77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-427055946.3499999</v>
      </c>
      <c r="BT27" s="61">
        <v>-277944039.20999992</v>
      </c>
      <c r="BU27" s="61">
        <v>-98683163.359999999</v>
      </c>
      <c r="BV27" s="61">
        <v>-18855182.25</v>
      </c>
      <c r="BW27" s="61">
        <v>0</v>
      </c>
      <c r="BX27" s="61">
        <v>-20076904.960000001</v>
      </c>
      <c r="BY27" s="61">
        <v>-11496656.57</v>
      </c>
      <c r="BZ27" s="61">
        <v>0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-109754132.84</v>
      </c>
      <c r="CJ27" s="61">
        <v>-109754132.84</v>
      </c>
      <c r="CK27" s="61">
        <v>0</v>
      </c>
      <c r="CL27" s="61">
        <v>185319170.81000018</v>
      </c>
    </row>
    <row r="28" spans="1:90" ht="12.75" customHeight="1">
      <c r="A28" s="44" t="s">
        <v>42</v>
      </c>
      <c r="B28" s="59">
        <v>1031</v>
      </c>
      <c r="C28" s="60" t="s">
        <v>373</v>
      </c>
      <c r="D28" s="61">
        <v>196131791.99999997</v>
      </c>
      <c r="E28" s="61">
        <v>172121033.15000001</v>
      </c>
      <c r="F28" s="61">
        <v>176081166.56</v>
      </c>
      <c r="G28" s="61">
        <v>-3960133.41</v>
      </c>
      <c r="H28" s="61">
        <v>0</v>
      </c>
      <c r="I28" s="61">
        <v>-14687134.310000002</v>
      </c>
      <c r="J28" s="61">
        <v>-14687134.310000002</v>
      </c>
      <c r="K28" s="61">
        <v>-365342933</v>
      </c>
      <c r="L28" s="61">
        <v>350655798.69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24777858.299999997</v>
      </c>
      <c r="AA28" s="61">
        <v>7001371.3099999996</v>
      </c>
      <c r="AB28" s="61">
        <v>0</v>
      </c>
      <c r="AC28" s="61">
        <v>0</v>
      </c>
      <c r="AD28" s="61">
        <v>17776486.989999998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13920034.859999996</v>
      </c>
      <c r="AN28" s="61">
        <v>20235391.299999997</v>
      </c>
      <c r="AO28" s="61">
        <v>0</v>
      </c>
      <c r="AP28" s="61">
        <v>0</v>
      </c>
      <c r="AQ28" s="61">
        <v>0</v>
      </c>
      <c r="AR28" s="61">
        <v>-6315356.4400000013</v>
      </c>
      <c r="AS28" s="61">
        <v>-221663325.53999999</v>
      </c>
      <c r="AT28" s="61">
        <v>-139310909.23000002</v>
      </c>
      <c r="AU28" s="61">
        <v>-139310909.23000002</v>
      </c>
      <c r="AV28" s="61">
        <v>0</v>
      </c>
      <c r="AW28" s="61">
        <v>-10270193.629999997</v>
      </c>
      <c r="AX28" s="61">
        <v>-10246580.189999998</v>
      </c>
      <c r="AY28" s="61">
        <v>-189518947.28</v>
      </c>
      <c r="AZ28" s="61">
        <v>-201828961.28</v>
      </c>
      <c r="BA28" s="61">
        <v>-28322926</v>
      </c>
      <c r="BB28" s="61">
        <v>0</v>
      </c>
      <c r="BC28" s="61">
        <v>40632940</v>
      </c>
      <c r="BD28" s="61">
        <v>179272367.09</v>
      </c>
      <c r="BE28" s="61">
        <v>-23613.440000000002</v>
      </c>
      <c r="BF28" s="61">
        <v>235309.32</v>
      </c>
      <c r="BG28" s="61">
        <v>285760.32</v>
      </c>
      <c r="BH28" s="61">
        <v>0</v>
      </c>
      <c r="BI28" s="61">
        <v>0</v>
      </c>
      <c r="BJ28" s="61">
        <v>-50451</v>
      </c>
      <c r="BK28" s="61">
        <v>-258922.76</v>
      </c>
      <c r="BL28" s="61">
        <v>0</v>
      </c>
      <c r="BM28" s="61">
        <v>0</v>
      </c>
      <c r="BN28" s="61">
        <v>0</v>
      </c>
      <c r="BO28" s="61">
        <v>-838691.23</v>
      </c>
      <c r="BP28" s="61">
        <v>-838691.23</v>
      </c>
      <c r="BQ28" s="61">
        <v>0</v>
      </c>
      <c r="BR28" s="61">
        <v>0</v>
      </c>
      <c r="BS28" s="61">
        <v>-51456161.789999992</v>
      </c>
      <c r="BT28" s="61">
        <v>-29104943.159999996</v>
      </c>
      <c r="BU28" s="61">
        <v>-14058218.890000001</v>
      </c>
      <c r="BV28" s="61">
        <v>-4867957.93</v>
      </c>
      <c r="BW28" s="61">
        <v>0</v>
      </c>
      <c r="BX28" s="61">
        <v>-67971.37</v>
      </c>
      <c r="BY28" s="61">
        <v>-3357070.44</v>
      </c>
      <c r="BZ28" s="61">
        <v>0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-19787369.66</v>
      </c>
      <c r="CJ28" s="61">
        <v>-19787369.66</v>
      </c>
      <c r="CK28" s="61">
        <v>0</v>
      </c>
      <c r="CL28" s="61">
        <v>-25531533.540000021</v>
      </c>
    </row>
    <row r="29" spans="1:90" ht="12.75" customHeight="1">
      <c r="A29" s="44" t="s">
        <v>44</v>
      </c>
      <c r="B29" s="59">
        <v>1032</v>
      </c>
      <c r="C29" s="60" t="s">
        <v>373</v>
      </c>
      <c r="D29" s="61">
        <v>1776727079.4167271</v>
      </c>
      <c r="E29" s="61">
        <v>1286697105.2199991</v>
      </c>
      <c r="F29" s="61">
        <v>1641146030.799999</v>
      </c>
      <c r="G29" s="61">
        <v>-354448925.57999986</v>
      </c>
      <c r="H29" s="61">
        <v>0</v>
      </c>
      <c r="I29" s="61">
        <v>62099842.08000052</v>
      </c>
      <c r="J29" s="61">
        <v>4049384.4000000954</v>
      </c>
      <c r="K29" s="61">
        <v>-3833323914.6300001</v>
      </c>
      <c r="L29" s="61">
        <v>3837373299.0300002</v>
      </c>
      <c r="M29" s="61">
        <v>58050457.680000424</v>
      </c>
      <c r="N29" s="61">
        <v>712421646.26000035</v>
      </c>
      <c r="O29" s="61">
        <v>-654371188.57999992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405829816.17672724</v>
      </c>
      <c r="AA29" s="61">
        <v>405829816.17672724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24195015.040000007</v>
      </c>
      <c r="AK29" s="61">
        <v>24195015.040000007</v>
      </c>
      <c r="AL29" s="61">
        <v>0</v>
      </c>
      <c r="AM29" s="61">
        <v>-2094699.0999999554</v>
      </c>
      <c r="AN29" s="61">
        <v>-3247377.0199999791</v>
      </c>
      <c r="AO29" s="61">
        <v>199203.83000002382</v>
      </c>
      <c r="AP29" s="61">
        <v>122635.23999999982</v>
      </c>
      <c r="AQ29" s="61">
        <v>-14484.419999999973</v>
      </c>
      <c r="AR29" s="61">
        <v>845323.27</v>
      </c>
      <c r="AS29" s="61">
        <v>-1512510468.0981951</v>
      </c>
      <c r="AT29" s="61">
        <v>-886596410.86000001</v>
      </c>
      <c r="AU29" s="61">
        <v>-1108448738.8799999</v>
      </c>
      <c r="AV29" s="61">
        <v>221852328.01999983</v>
      </c>
      <c r="AW29" s="61">
        <v>-60857815.88999927</v>
      </c>
      <c r="AX29" s="61">
        <v>-79615531.599999309</v>
      </c>
      <c r="AY29" s="61">
        <v>-785676085.75999939</v>
      </c>
      <c r="AZ29" s="61">
        <v>-904793843.55999947</v>
      </c>
      <c r="BA29" s="61">
        <v>-2952542.3</v>
      </c>
      <c r="BB29" s="61">
        <v>0</v>
      </c>
      <c r="BC29" s="61">
        <v>122070300.09999999</v>
      </c>
      <c r="BD29" s="61">
        <v>706060554.16000009</v>
      </c>
      <c r="BE29" s="61">
        <v>18757715.710000038</v>
      </c>
      <c r="BF29" s="61">
        <v>154567301.27000004</v>
      </c>
      <c r="BG29" s="61">
        <v>179466188.11000004</v>
      </c>
      <c r="BH29" s="61">
        <v>-883803.28</v>
      </c>
      <c r="BI29" s="61">
        <v>0</v>
      </c>
      <c r="BJ29" s="61">
        <v>-24015083.559999999</v>
      </c>
      <c r="BK29" s="61">
        <v>-135809585.56</v>
      </c>
      <c r="BL29" s="61">
        <v>0</v>
      </c>
      <c r="BM29" s="61">
        <v>0</v>
      </c>
      <c r="BN29" s="61">
        <v>0</v>
      </c>
      <c r="BO29" s="61">
        <v>-4019629.76</v>
      </c>
      <c r="BP29" s="61">
        <v>-4019629.76</v>
      </c>
      <c r="BQ29" s="61">
        <v>0</v>
      </c>
      <c r="BR29" s="61">
        <v>0</v>
      </c>
      <c r="BS29" s="61">
        <v>-419473966.96819586</v>
      </c>
      <c r="BT29" s="61">
        <v>-266973173.45000041</v>
      </c>
      <c r="BU29" s="61">
        <v>-98042237.366367131</v>
      </c>
      <c r="BV29" s="61">
        <v>-12295397.481562018</v>
      </c>
      <c r="BW29" s="61">
        <v>0</v>
      </c>
      <c r="BX29" s="61">
        <v>-15217818.161190027</v>
      </c>
      <c r="BY29" s="61">
        <v>-24528906.798535638</v>
      </c>
      <c r="BZ29" s="61">
        <v>-3169830.0099998922</v>
      </c>
      <c r="CA29" s="61">
        <v>753396.29945924645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-141562644.61999995</v>
      </c>
      <c r="CJ29" s="61">
        <v>-141562644.61999995</v>
      </c>
      <c r="CK29" s="61">
        <v>0</v>
      </c>
      <c r="CL29" s="61">
        <v>264216611.31853199</v>
      </c>
    </row>
    <row r="30" spans="1:90" ht="12.75" customHeight="1">
      <c r="A30" s="44" t="s">
        <v>46</v>
      </c>
      <c r="B30" s="59">
        <v>1034</v>
      </c>
      <c r="C30" s="60" t="s">
        <v>373</v>
      </c>
      <c r="D30" s="61">
        <v>59050720.732298717</v>
      </c>
      <c r="E30" s="61">
        <v>37409519.549999997</v>
      </c>
      <c r="F30" s="61">
        <v>42678678.619999997</v>
      </c>
      <c r="G30" s="61">
        <v>-5269159.07</v>
      </c>
      <c r="H30" s="61">
        <v>0</v>
      </c>
      <c r="I30" s="61">
        <v>7234643.4399999976</v>
      </c>
      <c r="J30" s="61">
        <v>7234643.4399999976</v>
      </c>
      <c r="K30" s="61">
        <v>-113472705.69</v>
      </c>
      <c r="L30" s="61">
        <v>120707349.13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14870472.152298715</v>
      </c>
      <c r="AA30" s="61">
        <v>8135992.41064288</v>
      </c>
      <c r="AB30" s="61">
        <v>6734479.7416558359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-463914.41</v>
      </c>
      <c r="AN30" s="61">
        <v>-463914.41</v>
      </c>
      <c r="AO30" s="61">
        <v>0</v>
      </c>
      <c r="AP30" s="61">
        <v>0</v>
      </c>
      <c r="AQ30" s="61">
        <v>0</v>
      </c>
      <c r="AR30" s="61">
        <v>0</v>
      </c>
      <c r="AS30" s="61">
        <v>-40346710.440061718</v>
      </c>
      <c r="AT30" s="61">
        <v>-23585869.039999999</v>
      </c>
      <c r="AU30" s="61">
        <v>-23585869.039999999</v>
      </c>
      <c r="AV30" s="61">
        <v>0</v>
      </c>
      <c r="AW30" s="61">
        <v>-2523777.1899999976</v>
      </c>
      <c r="AX30" s="61">
        <v>-2523777.1899999976</v>
      </c>
      <c r="AY30" s="61">
        <v>-20950609.599999998</v>
      </c>
      <c r="AZ30" s="61">
        <v>-38782573.339999996</v>
      </c>
      <c r="BA30" s="61">
        <v>16589889.470000001</v>
      </c>
      <c r="BB30" s="61">
        <v>0</v>
      </c>
      <c r="BC30" s="61">
        <v>1242074.27</v>
      </c>
      <c r="BD30" s="61">
        <v>18426832.41</v>
      </c>
      <c r="BE30" s="61">
        <v>0</v>
      </c>
      <c r="BF30" s="61">
        <v>0</v>
      </c>
      <c r="BG30" s="61">
        <v>0</v>
      </c>
      <c r="BH30" s="61">
        <v>0</v>
      </c>
      <c r="BI30" s="61">
        <v>0</v>
      </c>
      <c r="BJ30" s="61">
        <v>0</v>
      </c>
      <c r="BK30" s="61">
        <v>0</v>
      </c>
      <c r="BL30" s="61">
        <v>0</v>
      </c>
      <c r="BM30" s="61">
        <v>0</v>
      </c>
      <c r="BN30" s="61">
        <v>0</v>
      </c>
      <c r="BO30" s="61">
        <v>-218976.18</v>
      </c>
      <c r="BP30" s="61">
        <v>-218976.18</v>
      </c>
      <c r="BQ30" s="61">
        <v>0</v>
      </c>
      <c r="BR30" s="61">
        <v>0</v>
      </c>
      <c r="BS30" s="61">
        <v>-14018088.03006172</v>
      </c>
      <c r="BT30" s="61">
        <v>-4739288.9400000004</v>
      </c>
      <c r="BU30" s="61">
        <v>-2771074.7844027807</v>
      </c>
      <c r="BV30" s="61">
        <v>-1278153.3184683814</v>
      </c>
      <c r="BW30" s="61">
        <v>0</v>
      </c>
      <c r="BX30" s="61">
        <v>-247678.28817712193</v>
      </c>
      <c r="BY30" s="61">
        <v>-148136.02901343547</v>
      </c>
      <c r="BZ30" s="61">
        <v>0</v>
      </c>
      <c r="CA30" s="61">
        <v>-4833756.67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18704010.292236999</v>
      </c>
    </row>
    <row r="31" spans="1:90" ht="12.75" customHeight="1">
      <c r="A31" s="44" t="s">
        <v>48</v>
      </c>
      <c r="B31" s="59">
        <v>1035</v>
      </c>
      <c r="C31" s="60" t="s">
        <v>373</v>
      </c>
      <c r="D31" s="61">
        <v>5036717638.0302229</v>
      </c>
      <c r="E31" s="61">
        <v>3775481639.5699997</v>
      </c>
      <c r="F31" s="61">
        <v>3813173755.5999999</v>
      </c>
      <c r="G31" s="61">
        <v>-37692116.030000001</v>
      </c>
      <c r="H31" s="61">
        <v>0</v>
      </c>
      <c r="I31" s="61">
        <v>-279881.84999961854</v>
      </c>
      <c r="J31" s="61">
        <v>-277250.14999961853</v>
      </c>
      <c r="K31" s="61">
        <v>-8831195241.5900002</v>
      </c>
      <c r="L31" s="61">
        <v>8830917991.4400005</v>
      </c>
      <c r="M31" s="61">
        <v>-2631.7</v>
      </c>
      <c r="N31" s="61">
        <v>482.48</v>
      </c>
      <c r="O31" s="61">
        <v>-3114.18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1457881267.3002226</v>
      </c>
      <c r="AA31" s="61">
        <v>1457881267.3002226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-196365386.98999998</v>
      </c>
      <c r="AN31" s="61">
        <v>-45868654.289999999</v>
      </c>
      <c r="AO31" s="61">
        <v>2676.88</v>
      </c>
      <c r="AP31" s="61">
        <v>-135598448.56999999</v>
      </c>
      <c r="AQ31" s="61">
        <v>5000</v>
      </c>
      <c r="AR31" s="61">
        <v>-14905961.01</v>
      </c>
      <c r="AS31" s="61">
        <v>-3308402066.0671148</v>
      </c>
      <c r="AT31" s="61">
        <v>-2076928678.0799997</v>
      </c>
      <c r="AU31" s="61">
        <v>-2076920544.0699997</v>
      </c>
      <c r="AV31" s="61">
        <v>-8134.01</v>
      </c>
      <c r="AW31" s="61">
        <v>-218093391.29999995</v>
      </c>
      <c r="AX31" s="61">
        <v>-218094616.05999994</v>
      </c>
      <c r="AY31" s="61">
        <v>-2612733215.5999999</v>
      </c>
      <c r="AZ31" s="61">
        <v>-2183624551.2999997</v>
      </c>
      <c r="BA31" s="61">
        <v>-429108664.30000001</v>
      </c>
      <c r="BB31" s="61">
        <v>0</v>
      </c>
      <c r="BC31" s="61">
        <v>0</v>
      </c>
      <c r="BD31" s="61">
        <v>2394638599.54</v>
      </c>
      <c r="BE31" s="61">
        <v>1224.7599999999948</v>
      </c>
      <c r="BF31" s="61">
        <v>75824.86</v>
      </c>
      <c r="BG31" s="61">
        <v>75824.86</v>
      </c>
      <c r="BH31" s="61">
        <v>0</v>
      </c>
      <c r="BI31" s="61">
        <v>0</v>
      </c>
      <c r="BJ31" s="61">
        <v>0</v>
      </c>
      <c r="BK31" s="61">
        <v>-74600.100000000006</v>
      </c>
      <c r="BL31" s="61">
        <v>-79566</v>
      </c>
      <c r="BM31" s="61">
        <v>-79566</v>
      </c>
      <c r="BN31" s="61">
        <v>0</v>
      </c>
      <c r="BO31" s="61">
        <v>-12714715.07</v>
      </c>
      <c r="BP31" s="61">
        <v>-12714715.07</v>
      </c>
      <c r="BQ31" s="61">
        <v>0</v>
      </c>
      <c r="BR31" s="61">
        <v>0</v>
      </c>
      <c r="BS31" s="61">
        <v>-775758787.69711506</v>
      </c>
      <c r="BT31" s="61">
        <v>-556381130.40999997</v>
      </c>
      <c r="BU31" s="61">
        <v>-137205291.11049905</v>
      </c>
      <c r="BV31" s="61">
        <v>-64625576.159863293</v>
      </c>
      <c r="BW31" s="61">
        <v>0</v>
      </c>
      <c r="BX31" s="61">
        <v>-17546792.476752892</v>
      </c>
      <c r="BY31" s="61">
        <v>0</v>
      </c>
      <c r="BZ31" s="61">
        <v>2.46</v>
      </c>
      <c r="CA31" s="61">
        <v>0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-224826927.91999999</v>
      </c>
      <c r="CJ31" s="61">
        <v>-224826927.91999999</v>
      </c>
      <c r="CK31" s="61">
        <v>0</v>
      </c>
      <c r="CL31" s="61">
        <v>1728315571.9631081</v>
      </c>
    </row>
    <row r="32" spans="1:90" ht="12.75" customHeight="1">
      <c r="A32" s="44" t="s">
        <v>50</v>
      </c>
      <c r="B32" s="59">
        <v>1036</v>
      </c>
      <c r="C32" s="60" t="s">
        <v>373</v>
      </c>
      <c r="D32" s="61">
        <v>1044209571.1032931</v>
      </c>
      <c r="E32" s="61">
        <v>1068749679.08</v>
      </c>
      <c r="F32" s="61">
        <v>1134689278.24</v>
      </c>
      <c r="G32" s="61">
        <v>-65939599.159999996</v>
      </c>
      <c r="H32" s="61">
        <v>0</v>
      </c>
      <c r="I32" s="61">
        <v>-229051302.23999983</v>
      </c>
      <c r="J32" s="61">
        <v>-194195902.66999984</v>
      </c>
      <c r="K32" s="61">
        <v>-2283353658.5599999</v>
      </c>
      <c r="L32" s="61">
        <v>2089157755.8900001</v>
      </c>
      <c r="M32" s="61">
        <v>-34855399.569999993</v>
      </c>
      <c r="N32" s="61">
        <v>204269725.63</v>
      </c>
      <c r="O32" s="61">
        <v>-239125125.19999999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201993801.16329288</v>
      </c>
      <c r="AA32" s="61">
        <v>103109716.4360843</v>
      </c>
      <c r="AB32" s="61">
        <v>0</v>
      </c>
      <c r="AC32" s="61">
        <v>-7692644.9505017288</v>
      </c>
      <c r="AD32" s="61">
        <v>105604841.71055795</v>
      </c>
      <c r="AE32" s="61">
        <v>971887.96715235512</v>
      </c>
      <c r="AF32" s="61">
        <v>0</v>
      </c>
      <c r="AG32" s="61">
        <v>0</v>
      </c>
      <c r="AH32" s="61">
        <v>0</v>
      </c>
      <c r="AI32" s="61">
        <v>0</v>
      </c>
      <c r="AJ32" s="61">
        <v>0</v>
      </c>
      <c r="AK32" s="61">
        <v>0</v>
      </c>
      <c r="AL32" s="61">
        <v>0</v>
      </c>
      <c r="AM32" s="61">
        <v>2517393.1000000015</v>
      </c>
      <c r="AN32" s="61">
        <v>-1095830.3799999999</v>
      </c>
      <c r="AO32" s="61">
        <v>1406613.53</v>
      </c>
      <c r="AP32" s="61">
        <v>0</v>
      </c>
      <c r="AQ32" s="61">
        <v>0</v>
      </c>
      <c r="AR32" s="61">
        <v>2206609.9500000011</v>
      </c>
      <c r="AS32" s="61">
        <v>-1139415811.1165295</v>
      </c>
      <c r="AT32" s="61">
        <v>-691085193.62999976</v>
      </c>
      <c r="AU32" s="61">
        <v>-812769582.33999979</v>
      </c>
      <c r="AV32" s="61">
        <v>121684388.70999999</v>
      </c>
      <c r="AW32" s="61">
        <v>-107750209.63</v>
      </c>
      <c r="AX32" s="61">
        <v>-128450717.82999998</v>
      </c>
      <c r="AY32" s="61">
        <v>-663817569.38</v>
      </c>
      <c r="AZ32" s="61">
        <v>-535460629.72999996</v>
      </c>
      <c r="BA32" s="61">
        <v>-202246416.25999999</v>
      </c>
      <c r="BB32" s="61">
        <v>0</v>
      </c>
      <c r="BC32" s="61">
        <v>73889476.609999999</v>
      </c>
      <c r="BD32" s="61">
        <v>535366851.55000001</v>
      </c>
      <c r="BE32" s="61">
        <v>20700508.199999988</v>
      </c>
      <c r="BF32" s="61">
        <v>122192725.27999999</v>
      </c>
      <c r="BG32" s="61">
        <v>101361805.38999999</v>
      </c>
      <c r="BH32" s="61">
        <v>34432181.630000003</v>
      </c>
      <c r="BI32" s="61">
        <v>0</v>
      </c>
      <c r="BJ32" s="61">
        <v>-13601261.74</v>
      </c>
      <c r="BK32" s="61">
        <v>-101492217.08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-184387577.88380247</v>
      </c>
      <c r="BT32" s="61">
        <v>-153847098.22999999</v>
      </c>
      <c r="BU32" s="61">
        <v>-42155166.77207844</v>
      </c>
      <c r="BV32" s="61">
        <v>-35966240.479323566</v>
      </c>
      <c r="BW32" s="61">
        <v>0</v>
      </c>
      <c r="BX32" s="61">
        <v>-4309072.1828424567</v>
      </c>
      <c r="BY32" s="61">
        <v>-6319979.8095580274</v>
      </c>
      <c r="BZ32" s="61">
        <v>62634434.280000001</v>
      </c>
      <c r="CA32" s="61">
        <v>-4424454.6900000004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-156192829.97272742</v>
      </c>
      <c r="CJ32" s="61">
        <v>-156192829.97272742</v>
      </c>
      <c r="CK32" s="61">
        <v>0</v>
      </c>
      <c r="CL32" s="61">
        <v>-95206240.013236403</v>
      </c>
    </row>
    <row r="33" spans="1:90" ht="12.75" customHeight="1">
      <c r="A33" s="44" t="s">
        <v>52</v>
      </c>
      <c r="B33" s="59">
        <v>1037</v>
      </c>
      <c r="C33" s="60" t="s">
        <v>373</v>
      </c>
      <c r="D33" s="61">
        <v>564688137.03950298</v>
      </c>
      <c r="E33" s="61">
        <v>328087000.19</v>
      </c>
      <c r="F33" s="61">
        <v>328087000.19</v>
      </c>
      <c r="G33" s="61">
        <v>0</v>
      </c>
      <c r="H33" s="61">
        <v>0</v>
      </c>
      <c r="I33" s="61">
        <v>-25476519.639999986</v>
      </c>
      <c r="J33" s="61">
        <v>-25476519.639999986</v>
      </c>
      <c r="K33" s="61">
        <v>-704937445.53999996</v>
      </c>
      <c r="L33" s="61">
        <v>679460925.89999998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251009376.71950299</v>
      </c>
      <c r="AA33" s="61">
        <v>251009376.71950299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1000000</v>
      </c>
      <c r="AK33" s="61">
        <v>1000000</v>
      </c>
      <c r="AL33" s="61">
        <v>0</v>
      </c>
      <c r="AM33" s="61">
        <v>10068279.770000005</v>
      </c>
      <c r="AN33" s="61">
        <v>9295445.400000006</v>
      </c>
      <c r="AO33" s="61">
        <v>0</v>
      </c>
      <c r="AP33" s="61">
        <v>0</v>
      </c>
      <c r="AQ33" s="61">
        <v>0</v>
      </c>
      <c r="AR33" s="61">
        <v>772834.37</v>
      </c>
      <c r="AS33" s="61">
        <v>-336280044.18907332</v>
      </c>
      <c r="AT33" s="61">
        <v>-192948030.92000002</v>
      </c>
      <c r="AU33" s="61">
        <v>-192948331.06</v>
      </c>
      <c r="AV33" s="61">
        <v>300.14</v>
      </c>
      <c r="AW33" s="61">
        <v>-22667636.29000001</v>
      </c>
      <c r="AX33" s="61">
        <v>-22720235.350000009</v>
      </c>
      <c r="AY33" s="61">
        <v>-145887441.56</v>
      </c>
      <c r="AZ33" s="61">
        <v>-98573776.510000005</v>
      </c>
      <c r="BA33" s="61">
        <v>-72910075.129999995</v>
      </c>
      <c r="BB33" s="61">
        <v>0</v>
      </c>
      <c r="BC33" s="61">
        <v>25596410.079999998</v>
      </c>
      <c r="BD33" s="61">
        <v>123167206.20999999</v>
      </c>
      <c r="BE33" s="61">
        <v>52599.06</v>
      </c>
      <c r="BF33" s="61">
        <v>170749.69</v>
      </c>
      <c r="BG33" s="61">
        <v>37782.770000000004</v>
      </c>
      <c r="BH33" s="61">
        <v>204901.23</v>
      </c>
      <c r="BI33" s="61">
        <v>0</v>
      </c>
      <c r="BJ33" s="61">
        <v>-71934.31</v>
      </c>
      <c r="BK33" s="61">
        <v>-118150.63</v>
      </c>
      <c r="BL33" s="61">
        <v>0</v>
      </c>
      <c r="BM33" s="61">
        <v>0</v>
      </c>
      <c r="BN33" s="61">
        <v>0</v>
      </c>
      <c r="BO33" s="61">
        <v>-365304.3</v>
      </c>
      <c r="BP33" s="61">
        <v>-365304.3</v>
      </c>
      <c r="BQ33" s="61">
        <v>0</v>
      </c>
      <c r="BR33" s="61">
        <v>0</v>
      </c>
      <c r="BS33" s="61">
        <v>-86973330.249073267</v>
      </c>
      <c r="BT33" s="61">
        <v>-47022235.519999996</v>
      </c>
      <c r="BU33" s="61">
        <v>-27043762.007638257</v>
      </c>
      <c r="BV33" s="61">
        <v>-9866334.2684658077</v>
      </c>
      <c r="BW33" s="61">
        <v>0</v>
      </c>
      <c r="BX33" s="61">
        <v>-1129314.9762009676</v>
      </c>
      <c r="BY33" s="61">
        <v>-1911683.4767682357</v>
      </c>
      <c r="BZ33" s="61">
        <v>0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-33325742.43</v>
      </c>
      <c r="CJ33" s="61">
        <v>-33325742.43</v>
      </c>
      <c r="CK33" s="61">
        <v>0</v>
      </c>
      <c r="CL33" s="61">
        <v>228408092.85042965</v>
      </c>
    </row>
    <row r="34" spans="1:90" ht="12.75" customHeight="1">
      <c r="A34" s="44" t="s">
        <v>54</v>
      </c>
      <c r="B34" s="59">
        <v>1038</v>
      </c>
      <c r="C34" s="60" t="s">
        <v>373</v>
      </c>
      <c r="D34" s="61">
        <v>54738372.324556023</v>
      </c>
      <c r="E34" s="61">
        <v>52325292.520000011</v>
      </c>
      <c r="F34" s="61">
        <v>70313972.270000011</v>
      </c>
      <c r="G34" s="61">
        <v>-17988679.75</v>
      </c>
      <c r="H34" s="61">
        <v>0</v>
      </c>
      <c r="I34" s="61">
        <v>2228862.5999999996</v>
      </c>
      <c r="J34" s="61">
        <v>-9417042.5</v>
      </c>
      <c r="K34" s="61">
        <v>-151393530.61000001</v>
      </c>
      <c r="L34" s="61">
        <v>141976488.11000001</v>
      </c>
      <c r="M34" s="61">
        <v>11645905.1</v>
      </c>
      <c r="N34" s="61">
        <v>13859528.76</v>
      </c>
      <c r="O34" s="61">
        <v>-2213623.66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1102491.0445560068</v>
      </c>
      <c r="AA34" s="61">
        <v>1095159.223348801</v>
      </c>
      <c r="AB34" s="61">
        <v>0</v>
      </c>
      <c r="AC34" s="61">
        <v>7331.8212072058814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-918273.83999999589</v>
      </c>
      <c r="AN34" s="61">
        <v>-1062560.679999996</v>
      </c>
      <c r="AO34" s="61">
        <v>144286.84000000003</v>
      </c>
      <c r="AP34" s="61">
        <v>0</v>
      </c>
      <c r="AQ34" s="61">
        <v>0</v>
      </c>
      <c r="AR34" s="61">
        <v>0</v>
      </c>
      <c r="AS34" s="61">
        <v>-66856466.302840829</v>
      </c>
      <c r="AT34" s="61">
        <v>-44169929.530000001</v>
      </c>
      <c r="AU34" s="61">
        <v>-44325806.07</v>
      </c>
      <c r="AV34" s="61">
        <v>155876.53999999998</v>
      </c>
      <c r="AW34" s="61">
        <v>-1185785.169999992</v>
      </c>
      <c r="AX34" s="61">
        <v>-1405674.859999992</v>
      </c>
      <c r="AY34" s="61">
        <v>-37591524.169999987</v>
      </c>
      <c r="AZ34" s="61">
        <v>-45559631.499155842</v>
      </c>
      <c r="BA34" s="61">
        <v>7968107.3291558512</v>
      </c>
      <c r="BB34" s="61">
        <v>0</v>
      </c>
      <c r="BC34" s="61">
        <v>0</v>
      </c>
      <c r="BD34" s="61">
        <v>36185849.309999995</v>
      </c>
      <c r="BE34" s="61">
        <v>219889.68999999994</v>
      </c>
      <c r="BF34" s="61">
        <v>864180.08</v>
      </c>
      <c r="BG34" s="61">
        <v>895852.83265215345</v>
      </c>
      <c r="BH34" s="61">
        <v>-31672.752652153544</v>
      </c>
      <c r="BI34" s="61">
        <v>0</v>
      </c>
      <c r="BJ34" s="61">
        <v>0</v>
      </c>
      <c r="BK34" s="61">
        <v>-644290.39</v>
      </c>
      <c r="BL34" s="61">
        <v>0</v>
      </c>
      <c r="BM34" s="61">
        <v>0</v>
      </c>
      <c r="BN34" s="61">
        <v>0</v>
      </c>
      <c r="BO34" s="61">
        <v>0</v>
      </c>
      <c r="BP34" s="61">
        <v>0</v>
      </c>
      <c r="BQ34" s="61">
        <v>0</v>
      </c>
      <c r="BR34" s="61">
        <v>0</v>
      </c>
      <c r="BS34" s="61">
        <v>-14663526.022840839</v>
      </c>
      <c r="BT34" s="61">
        <v>-10398010.430000007</v>
      </c>
      <c r="BU34" s="61">
        <v>-3961433.3095903401</v>
      </c>
      <c r="BV34" s="61">
        <v>-1012519.5577671186</v>
      </c>
      <c r="BW34" s="61">
        <v>0</v>
      </c>
      <c r="BX34" s="61">
        <v>-1627.8421135818853</v>
      </c>
      <c r="BY34" s="61">
        <v>-263250.56430835451</v>
      </c>
      <c r="BZ34" s="61">
        <v>1003427.9699999995</v>
      </c>
      <c r="CA34" s="61">
        <v>-30112.289061434902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-6837225.5800000001</v>
      </c>
      <c r="CJ34" s="61">
        <v>-6837225.5800000001</v>
      </c>
      <c r="CK34" s="61">
        <v>0</v>
      </c>
      <c r="CL34" s="61">
        <v>-12118093.978284806</v>
      </c>
    </row>
    <row r="35" spans="1:90" ht="12.75" customHeight="1">
      <c r="A35" s="44" t="s">
        <v>56</v>
      </c>
      <c r="B35" s="59">
        <v>1039</v>
      </c>
      <c r="C35" s="60" t="s">
        <v>373</v>
      </c>
      <c r="D35" s="61">
        <v>223554766.63000005</v>
      </c>
      <c r="E35" s="61">
        <v>184645481.05000001</v>
      </c>
      <c r="F35" s="61">
        <v>185926260.90000001</v>
      </c>
      <c r="G35" s="61">
        <v>-1280779.8500000001</v>
      </c>
      <c r="H35" s="61">
        <v>0</v>
      </c>
      <c r="I35" s="61">
        <v>26755522.640000045</v>
      </c>
      <c r="J35" s="61">
        <v>26755522.640000045</v>
      </c>
      <c r="K35" s="61">
        <v>-401336691.82999998</v>
      </c>
      <c r="L35" s="61">
        <v>428092214.47000003</v>
      </c>
      <c r="M35" s="61">
        <v>0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13260298.5</v>
      </c>
      <c r="AA35" s="61">
        <v>13260298.5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-1106535.5599999998</v>
      </c>
      <c r="AN35" s="61">
        <v>1155937.55</v>
      </c>
      <c r="AO35" s="61">
        <v>0</v>
      </c>
      <c r="AP35" s="61">
        <v>0</v>
      </c>
      <c r="AQ35" s="61">
        <v>0</v>
      </c>
      <c r="AR35" s="61">
        <v>-2262473.11</v>
      </c>
      <c r="AS35" s="61">
        <v>-249421479.8536</v>
      </c>
      <c r="AT35" s="61">
        <v>-174115183.06999999</v>
      </c>
      <c r="AU35" s="61">
        <v>-174188289.94</v>
      </c>
      <c r="AV35" s="61">
        <v>73106.87</v>
      </c>
      <c r="AW35" s="61">
        <v>2307039.9099999871</v>
      </c>
      <c r="AX35" s="61">
        <v>2408334.6699999869</v>
      </c>
      <c r="AY35" s="61">
        <v>-199252969.15000001</v>
      </c>
      <c r="AZ35" s="61">
        <v>-236822275.15000001</v>
      </c>
      <c r="BA35" s="61">
        <v>-2520631</v>
      </c>
      <c r="BB35" s="61">
        <v>0</v>
      </c>
      <c r="BC35" s="61">
        <v>40089937</v>
      </c>
      <c r="BD35" s="61">
        <v>201661303.81999999</v>
      </c>
      <c r="BE35" s="61">
        <v>-101294.75999999978</v>
      </c>
      <c r="BF35" s="61">
        <v>3203681.95</v>
      </c>
      <c r="BG35" s="61">
        <v>3848266.95</v>
      </c>
      <c r="BH35" s="61">
        <v>0</v>
      </c>
      <c r="BI35" s="61">
        <v>0</v>
      </c>
      <c r="BJ35" s="61">
        <v>-644585</v>
      </c>
      <c r="BK35" s="61">
        <v>-3304976.71</v>
      </c>
      <c r="BL35" s="61">
        <v>0</v>
      </c>
      <c r="BM35" s="61">
        <v>0</v>
      </c>
      <c r="BN35" s="61">
        <v>0</v>
      </c>
      <c r="BO35" s="61">
        <v>-603294.0700000003</v>
      </c>
      <c r="BP35" s="61">
        <v>-603294.0700000003</v>
      </c>
      <c r="BQ35" s="61">
        <v>0</v>
      </c>
      <c r="BR35" s="61">
        <v>0</v>
      </c>
      <c r="BS35" s="61">
        <v>-58508073.473599993</v>
      </c>
      <c r="BT35" s="61">
        <v>-34860080.679999992</v>
      </c>
      <c r="BU35" s="61">
        <v>-13853786.961000003</v>
      </c>
      <c r="BV35" s="61">
        <v>-8266980.1690000007</v>
      </c>
      <c r="BW35" s="61">
        <v>0</v>
      </c>
      <c r="BX35" s="61">
        <v>-1527225.6636000001</v>
      </c>
      <c r="BY35" s="61">
        <v>0</v>
      </c>
      <c r="BZ35" s="61">
        <v>0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-18501969.149999999</v>
      </c>
      <c r="CJ35" s="61">
        <v>-18501969.149999999</v>
      </c>
      <c r="CK35" s="61">
        <v>0</v>
      </c>
      <c r="CL35" s="61">
        <v>-25866713.223599941</v>
      </c>
    </row>
    <row r="36" spans="1:90" ht="12.75" customHeight="1">
      <c r="A36" s="44" t="s">
        <v>58</v>
      </c>
      <c r="B36" s="59">
        <v>1040</v>
      </c>
      <c r="C36" s="60" t="s">
        <v>373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0</v>
      </c>
    </row>
    <row r="37" spans="1:90" ht="12.75" customHeight="1">
      <c r="A37" s="44" t="s">
        <v>60</v>
      </c>
      <c r="B37" s="59">
        <v>1043</v>
      </c>
      <c r="C37" s="60" t="s">
        <v>373</v>
      </c>
      <c r="D37" s="61">
        <v>1242842641.2392082</v>
      </c>
      <c r="E37" s="61">
        <v>1154749506.9300001</v>
      </c>
      <c r="F37" s="61">
        <v>1168879528.0700002</v>
      </c>
      <c r="G37" s="61">
        <v>-14130021.140000002</v>
      </c>
      <c r="H37" s="61">
        <v>0</v>
      </c>
      <c r="I37" s="61">
        <v>-13880870.239999447</v>
      </c>
      <c r="J37" s="61">
        <v>-13915064.329999447</v>
      </c>
      <c r="K37" s="61">
        <v>-2756250077.5899992</v>
      </c>
      <c r="L37" s="61">
        <v>2742335013.2599998</v>
      </c>
      <c r="M37" s="61">
        <v>34194.089999999851</v>
      </c>
      <c r="N37" s="61">
        <v>2602531.92</v>
      </c>
      <c r="O37" s="61">
        <v>-2568337.83</v>
      </c>
      <c r="P37" s="61">
        <v>0</v>
      </c>
      <c r="Q37" s="61">
        <v>0</v>
      </c>
      <c r="R37" s="61">
        <v>0</v>
      </c>
      <c r="S37" s="61">
        <v>-316326.84000000003</v>
      </c>
      <c r="T37" s="61">
        <v>0</v>
      </c>
      <c r="U37" s="61">
        <v>0</v>
      </c>
      <c r="V37" s="61">
        <v>0</v>
      </c>
      <c r="W37" s="61">
        <v>-316326.84000000003</v>
      </c>
      <c r="X37" s="61">
        <v>0</v>
      </c>
      <c r="Y37" s="61">
        <v>-316326.84000000003</v>
      </c>
      <c r="Z37" s="61">
        <v>34391023.969207585</v>
      </c>
      <c r="AA37" s="61">
        <v>34391023.969207585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5850000</v>
      </c>
      <c r="AK37" s="61">
        <v>5850000</v>
      </c>
      <c r="AL37" s="61">
        <v>0</v>
      </c>
      <c r="AM37" s="61">
        <v>62049307.420000002</v>
      </c>
      <c r="AN37" s="61">
        <v>57292851.300000012</v>
      </c>
      <c r="AO37" s="61">
        <v>0</v>
      </c>
      <c r="AP37" s="61">
        <v>0</v>
      </c>
      <c r="AQ37" s="61">
        <v>0</v>
      </c>
      <c r="AR37" s="61">
        <v>4756456.1199999899</v>
      </c>
      <c r="AS37" s="61">
        <v>-1621424214.6159258</v>
      </c>
      <c r="AT37" s="61">
        <v>-1020418296.46</v>
      </c>
      <c r="AU37" s="61">
        <v>-1020442657.96</v>
      </c>
      <c r="AV37" s="61">
        <v>24361.5</v>
      </c>
      <c r="AW37" s="61">
        <v>-148195491.07000032</v>
      </c>
      <c r="AX37" s="61">
        <v>-148207645.41000032</v>
      </c>
      <c r="AY37" s="61">
        <v>-245627477.45000029</v>
      </c>
      <c r="AZ37" s="61">
        <v>-1043370016.1600002</v>
      </c>
      <c r="BA37" s="61">
        <v>778062438.83999991</v>
      </c>
      <c r="BB37" s="61">
        <v>0</v>
      </c>
      <c r="BC37" s="61">
        <v>19680099.870000001</v>
      </c>
      <c r="BD37" s="61">
        <v>97419832.039999962</v>
      </c>
      <c r="BE37" s="61">
        <v>12154.339999999967</v>
      </c>
      <c r="BF37" s="61">
        <v>327562.25</v>
      </c>
      <c r="BG37" s="61">
        <v>353807.11</v>
      </c>
      <c r="BH37" s="61">
        <v>0</v>
      </c>
      <c r="BI37" s="61">
        <v>0</v>
      </c>
      <c r="BJ37" s="61">
        <v>-26244.859999999997</v>
      </c>
      <c r="BK37" s="61">
        <v>-315407.91000000003</v>
      </c>
      <c r="BL37" s="61">
        <v>-31803.700000000186</v>
      </c>
      <c r="BM37" s="61">
        <v>-31803.700000000186</v>
      </c>
      <c r="BN37" s="61">
        <v>0</v>
      </c>
      <c r="BO37" s="61">
        <v>-3617420.55</v>
      </c>
      <c r="BP37" s="61">
        <v>-3617420.55</v>
      </c>
      <c r="BQ37" s="61">
        <v>0</v>
      </c>
      <c r="BR37" s="61">
        <v>0</v>
      </c>
      <c r="BS37" s="61">
        <v>-449161202.83592522</v>
      </c>
      <c r="BT37" s="61">
        <v>-135554596.89000002</v>
      </c>
      <c r="BU37" s="61">
        <v>-162297344.29887164</v>
      </c>
      <c r="BV37" s="61">
        <v>-6550494.6863878891</v>
      </c>
      <c r="BW37" s="61">
        <v>0</v>
      </c>
      <c r="BX37" s="61">
        <v>-14200197.225707667</v>
      </c>
      <c r="BY37" s="61">
        <v>-38809994.430745736</v>
      </c>
      <c r="BZ37" s="61">
        <v>56932.700000000012</v>
      </c>
      <c r="CA37" s="61">
        <v>-91805508.004212305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-378581573.37671757</v>
      </c>
    </row>
    <row r="38" spans="1:90" ht="12.75" customHeight="1">
      <c r="A38" s="44" t="s">
        <v>62</v>
      </c>
      <c r="B38" s="59">
        <v>1044</v>
      </c>
      <c r="C38" s="60" t="s">
        <v>373</v>
      </c>
      <c r="D38" s="61">
        <v>670977194.5999999</v>
      </c>
      <c r="E38" s="61">
        <v>534368446.36999995</v>
      </c>
      <c r="F38" s="61">
        <v>540237994.03999996</v>
      </c>
      <c r="G38" s="61">
        <v>-5869547.6699999999</v>
      </c>
      <c r="H38" s="61">
        <v>0</v>
      </c>
      <c r="I38" s="61">
        <v>-62282998.200000048</v>
      </c>
      <c r="J38" s="61">
        <v>-62282998.200000048</v>
      </c>
      <c r="K38" s="61">
        <v>-1139938612.3199999</v>
      </c>
      <c r="L38" s="61">
        <v>1077655614.1199999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175767068.74000001</v>
      </c>
      <c r="AA38" s="61">
        <v>163245912.19</v>
      </c>
      <c r="AB38" s="61">
        <v>6515408.8700000001</v>
      </c>
      <c r="AC38" s="61">
        <v>8718990.6799999997</v>
      </c>
      <c r="AD38" s="61">
        <v>-2713243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1789463.19</v>
      </c>
      <c r="AK38" s="61">
        <v>1789463.19</v>
      </c>
      <c r="AL38" s="61">
        <v>0</v>
      </c>
      <c r="AM38" s="61">
        <v>21335214.5</v>
      </c>
      <c r="AN38" s="61">
        <v>26971184.170000002</v>
      </c>
      <c r="AO38" s="61">
        <v>63696.41</v>
      </c>
      <c r="AP38" s="61">
        <v>0</v>
      </c>
      <c r="AQ38" s="61">
        <v>0</v>
      </c>
      <c r="AR38" s="61">
        <v>-5699666.0800000001</v>
      </c>
      <c r="AS38" s="61">
        <v>-569130044.4799999</v>
      </c>
      <c r="AT38" s="61">
        <v>-363549760.73999989</v>
      </c>
      <c r="AU38" s="61">
        <v>-363662674.20999992</v>
      </c>
      <c r="AV38" s="61">
        <v>112913.47</v>
      </c>
      <c r="AW38" s="61">
        <v>-16351603.970000023</v>
      </c>
      <c r="AX38" s="61">
        <v>-16120594.570000023</v>
      </c>
      <c r="AY38" s="61">
        <v>-231933749.37000003</v>
      </c>
      <c r="AZ38" s="61">
        <v>-163173665.30000001</v>
      </c>
      <c r="BA38" s="61">
        <v>-93499271.549999997</v>
      </c>
      <c r="BB38" s="61">
        <v>0</v>
      </c>
      <c r="BC38" s="61">
        <v>24739187.48</v>
      </c>
      <c r="BD38" s="61">
        <v>215813154.80000001</v>
      </c>
      <c r="BE38" s="61">
        <v>-231009.39999999994</v>
      </c>
      <c r="BF38" s="61">
        <v>119171.94000000003</v>
      </c>
      <c r="BG38" s="61">
        <v>109688.98000000001</v>
      </c>
      <c r="BH38" s="61">
        <v>22194.42</v>
      </c>
      <c r="BI38" s="61">
        <v>0</v>
      </c>
      <c r="BJ38" s="61">
        <v>-12711.46</v>
      </c>
      <c r="BK38" s="61">
        <v>-350181.33999999997</v>
      </c>
      <c r="BL38" s="61">
        <v>0</v>
      </c>
      <c r="BM38" s="61">
        <v>0</v>
      </c>
      <c r="BN38" s="61">
        <v>0</v>
      </c>
      <c r="BO38" s="61">
        <v>-25283466.700000003</v>
      </c>
      <c r="BP38" s="61">
        <v>-25283466.700000003</v>
      </c>
      <c r="BQ38" s="61">
        <v>0</v>
      </c>
      <c r="BR38" s="61">
        <v>0</v>
      </c>
      <c r="BS38" s="61">
        <v>-92208529.829999998</v>
      </c>
      <c r="BT38" s="61">
        <v>-71656759.49000001</v>
      </c>
      <c r="BU38" s="61">
        <v>-12827876.52</v>
      </c>
      <c r="BV38" s="61">
        <v>-2024005.14</v>
      </c>
      <c r="BW38" s="61">
        <v>0</v>
      </c>
      <c r="BX38" s="61">
        <v>-436531.63</v>
      </c>
      <c r="BY38" s="61">
        <v>-904227.61</v>
      </c>
      <c r="BZ38" s="61">
        <v>0</v>
      </c>
      <c r="CA38" s="61">
        <v>-4359129.4400000004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-71736683.239999995</v>
      </c>
      <c r="CJ38" s="61">
        <v>-71736683.239999995</v>
      </c>
      <c r="CK38" s="61">
        <v>0</v>
      </c>
      <c r="CL38" s="61">
        <v>101847150.12</v>
      </c>
    </row>
    <row r="39" spans="1:90" ht="12.75" customHeight="1">
      <c r="A39" s="44" t="s">
        <v>64</v>
      </c>
      <c r="B39" s="59">
        <v>1045</v>
      </c>
      <c r="C39" s="60" t="s">
        <v>373</v>
      </c>
      <c r="D39" s="61">
        <v>1041814062.3</v>
      </c>
      <c r="E39" s="61">
        <v>832787834.30999994</v>
      </c>
      <c r="F39" s="61">
        <v>841210442.39999998</v>
      </c>
      <c r="G39" s="61">
        <v>-8422608.0899999999</v>
      </c>
      <c r="H39" s="61">
        <v>0</v>
      </c>
      <c r="I39" s="61">
        <v>-29586681.389999963</v>
      </c>
      <c r="J39" s="61">
        <v>-29202379.789999962</v>
      </c>
      <c r="K39" s="61">
        <v>-1832468851.78</v>
      </c>
      <c r="L39" s="61">
        <v>1803266471.99</v>
      </c>
      <c r="M39" s="61">
        <v>-384301.6</v>
      </c>
      <c r="N39" s="61">
        <v>403164.03</v>
      </c>
      <c r="O39" s="61">
        <v>-787465.63</v>
      </c>
      <c r="P39" s="61">
        <v>0</v>
      </c>
      <c r="Q39" s="61">
        <v>0</v>
      </c>
      <c r="R39" s="61">
        <v>0</v>
      </c>
      <c r="S39" s="61">
        <v>49728602.099999987</v>
      </c>
      <c r="T39" s="61">
        <v>49819644.389999986</v>
      </c>
      <c r="U39" s="61">
        <v>-319769144.23000002</v>
      </c>
      <c r="V39" s="61">
        <v>369588788.62</v>
      </c>
      <c r="W39" s="61">
        <v>-91042.29</v>
      </c>
      <c r="X39" s="61">
        <v>70352.86</v>
      </c>
      <c r="Y39" s="61">
        <v>-161395.15</v>
      </c>
      <c r="Z39" s="61">
        <v>158954356.61000001</v>
      </c>
      <c r="AA39" s="61">
        <v>83625790.670000002</v>
      </c>
      <c r="AB39" s="61">
        <v>14461838.359999999</v>
      </c>
      <c r="AC39" s="61">
        <v>59938353.490000002</v>
      </c>
      <c r="AD39" s="61">
        <v>928374.09</v>
      </c>
      <c r="AE39" s="61">
        <v>0</v>
      </c>
      <c r="AF39" s="61">
        <v>0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29929950.670000002</v>
      </c>
      <c r="AN39" s="61">
        <v>60172076</v>
      </c>
      <c r="AO39" s="61">
        <v>-12600</v>
      </c>
      <c r="AP39" s="61">
        <v>0</v>
      </c>
      <c r="AQ39" s="61">
        <v>0</v>
      </c>
      <c r="AR39" s="61">
        <v>-30229525.329999998</v>
      </c>
      <c r="AS39" s="61">
        <v>-937659553.90999997</v>
      </c>
      <c r="AT39" s="61">
        <v>-737173680.54000008</v>
      </c>
      <c r="AU39" s="61">
        <v>-737183226.18000007</v>
      </c>
      <c r="AV39" s="61">
        <v>9545.6400000000012</v>
      </c>
      <c r="AW39" s="61">
        <v>-35355018.499999963</v>
      </c>
      <c r="AX39" s="61">
        <v>-35242495.039999962</v>
      </c>
      <c r="AY39" s="61">
        <v>-585742510.79999995</v>
      </c>
      <c r="AZ39" s="61">
        <v>-612177065.28999996</v>
      </c>
      <c r="BA39" s="61">
        <v>-13407984.98</v>
      </c>
      <c r="BB39" s="61">
        <v>0</v>
      </c>
      <c r="BC39" s="61">
        <v>39842539.469999999</v>
      </c>
      <c r="BD39" s="61">
        <v>550500015.75999999</v>
      </c>
      <c r="BE39" s="61">
        <v>-112523.46</v>
      </c>
      <c r="BF39" s="61">
        <v>-121392.56000000001</v>
      </c>
      <c r="BG39" s="61">
        <v>20044.2</v>
      </c>
      <c r="BH39" s="61">
        <v>71738.75</v>
      </c>
      <c r="BI39" s="61">
        <v>0</v>
      </c>
      <c r="BJ39" s="61">
        <v>-213175.51</v>
      </c>
      <c r="BK39" s="61">
        <v>8869.1</v>
      </c>
      <c r="BL39" s="61">
        <v>0</v>
      </c>
      <c r="BM39" s="61">
        <v>0</v>
      </c>
      <c r="BN39" s="61">
        <v>0</v>
      </c>
      <c r="BO39" s="61">
        <v>-480848.17</v>
      </c>
      <c r="BP39" s="61">
        <v>-480848.17</v>
      </c>
      <c r="BQ39" s="61">
        <v>0</v>
      </c>
      <c r="BR39" s="61">
        <v>0</v>
      </c>
      <c r="BS39" s="61">
        <v>-156395650.92999992</v>
      </c>
      <c r="BT39" s="61">
        <v>-134065018.58999993</v>
      </c>
      <c r="BU39" s="61">
        <v>-6779390.7800000003</v>
      </c>
      <c r="BV39" s="61">
        <v>-10146865.970000001</v>
      </c>
      <c r="BW39" s="61">
        <v>0</v>
      </c>
      <c r="BX39" s="61">
        <v>-1185879.2</v>
      </c>
      <c r="BY39" s="61">
        <v>-4218468.08</v>
      </c>
      <c r="BZ39" s="61">
        <v>0</v>
      </c>
      <c r="CA39" s="61">
        <v>-28.31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-8254355.7699999996</v>
      </c>
      <c r="CJ39" s="61">
        <v>-8254355.7699999996</v>
      </c>
      <c r="CK39" s="61">
        <v>0</v>
      </c>
      <c r="CL39" s="61">
        <v>104154508.38999999</v>
      </c>
    </row>
    <row r="40" spans="1:90" ht="12.75" customHeight="1">
      <c r="A40" s="44" t="s">
        <v>66</v>
      </c>
      <c r="B40" s="59">
        <v>1046</v>
      </c>
      <c r="C40" s="60" t="s">
        <v>373</v>
      </c>
      <c r="D40" s="61">
        <v>176507966.76999998</v>
      </c>
      <c r="E40" s="61">
        <v>190940191.94</v>
      </c>
      <c r="F40" s="61">
        <v>197643814.03999999</v>
      </c>
      <c r="G40" s="61">
        <v>-6703622.0999999996</v>
      </c>
      <c r="H40" s="61">
        <v>0</v>
      </c>
      <c r="I40" s="61">
        <v>-40802999.680000007</v>
      </c>
      <c r="J40" s="61">
        <v>-40802999.680000007</v>
      </c>
      <c r="K40" s="61">
        <v>-352369872.06</v>
      </c>
      <c r="L40" s="61">
        <v>311566872.38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30946939.009999998</v>
      </c>
      <c r="AA40" s="61">
        <v>19669159.359999999</v>
      </c>
      <c r="AB40" s="61">
        <v>0</v>
      </c>
      <c r="AC40" s="61">
        <v>11277779.649999999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-4576164.5</v>
      </c>
      <c r="AN40" s="61">
        <v>-4576164.5</v>
      </c>
      <c r="AO40" s="61">
        <v>0</v>
      </c>
      <c r="AP40" s="61">
        <v>0</v>
      </c>
      <c r="AQ40" s="61">
        <v>0</v>
      </c>
      <c r="AR40" s="61">
        <v>0</v>
      </c>
      <c r="AS40" s="61">
        <v>-195093841.93000001</v>
      </c>
      <c r="AT40" s="61">
        <v>-104514284.24000001</v>
      </c>
      <c r="AU40" s="61">
        <v>-104514284.24000001</v>
      </c>
      <c r="AV40" s="61">
        <v>0</v>
      </c>
      <c r="AW40" s="61">
        <v>4042702.3800000143</v>
      </c>
      <c r="AX40" s="61">
        <v>4439984.6100000143</v>
      </c>
      <c r="AY40" s="61">
        <v>-190143991.96000001</v>
      </c>
      <c r="AZ40" s="61">
        <v>-146719646.18000001</v>
      </c>
      <c r="BA40" s="61">
        <v>-107473828.73999999</v>
      </c>
      <c r="BB40" s="61">
        <v>0</v>
      </c>
      <c r="BC40" s="61">
        <v>64049482.960000001</v>
      </c>
      <c r="BD40" s="61">
        <v>194583976.57000002</v>
      </c>
      <c r="BE40" s="61">
        <v>-397282.23</v>
      </c>
      <c r="BF40" s="61">
        <v>-44099.72</v>
      </c>
      <c r="BG40" s="61">
        <v>-44099.72</v>
      </c>
      <c r="BH40" s="61">
        <v>0</v>
      </c>
      <c r="BI40" s="61">
        <v>0</v>
      </c>
      <c r="BJ40" s="61">
        <v>0</v>
      </c>
      <c r="BK40" s="61">
        <v>-353182.51</v>
      </c>
      <c r="BL40" s="61">
        <v>0</v>
      </c>
      <c r="BM40" s="61">
        <v>0</v>
      </c>
      <c r="BN40" s="61">
        <v>0</v>
      </c>
      <c r="BO40" s="61">
        <v>-284462.75</v>
      </c>
      <c r="BP40" s="61">
        <v>-284462.75</v>
      </c>
      <c r="BQ40" s="61">
        <v>0</v>
      </c>
      <c r="BR40" s="61">
        <v>0</v>
      </c>
      <c r="BS40" s="61">
        <v>-85456628.549999997</v>
      </c>
      <c r="BT40" s="61">
        <v>-23751496.520000003</v>
      </c>
      <c r="BU40" s="61">
        <v>-34049182.509999998</v>
      </c>
      <c r="BV40" s="61">
        <v>-23549407.609999999</v>
      </c>
      <c r="BW40" s="61">
        <v>0</v>
      </c>
      <c r="BX40" s="61">
        <v>-807452.47999999975</v>
      </c>
      <c r="BY40" s="61">
        <v>-2406527.2400000002</v>
      </c>
      <c r="BZ40" s="61">
        <v>0</v>
      </c>
      <c r="CA40" s="61">
        <v>-892562.19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-8881168.7700000014</v>
      </c>
      <c r="CJ40" s="61">
        <v>-8881168.7700000014</v>
      </c>
      <c r="CK40" s="61">
        <v>0</v>
      </c>
      <c r="CL40" s="61">
        <v>-18585875.160000026</v>
      </c>
    </row>
    <row r="41" spans="1:90" ht="12.75" customHeight="1">
      <c r="A41" s="44" t="s">
        <v>68</v>
      </c>
      <c r="B41" s="59">
        <v>1048</v>
      </c>
      <c r="C41" s="60" t="s">
        <v>373</v>
      </c>
      <c r="D41" s="61">
        <v>601234681.86019301</v>
      </c>
      <c r="E41" s="61">
        <v>953408293.71000564</v>
      </c>
      <c r="F41" s="61">
        <v>934911999.17000568</v>
      </c>
      <c r="G41" s="61">
        <v>18496294.539999999</v>
      </c>
      <c r="H41" s="61">
        <v>0</v>
      </c>
      <c r="I41" s="61">
        <v>-481023748.48999989</v>
      </c>
      <c r="J41" s="61">
        <v>-304607741.58999991</v>
      </c>
      <c r="K41" s="61">
        <v>-1622002344.3399999</v>
      </c>
      <c r="L41" s="61">
        <v>1317394602.75</v>
      </c>
      <c r="M41" s="61">
        <v>-176416006.89999998</v>
      </c>
      <c r="N41" s="61">
        <v>246922040.75</v>
      </c>
      <c r="O41" s="61">
        <v>-423338047.64999998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71276319.900187239</v>
      </c>
      <c r="AA41" s="61">
        <v>71276319.900187239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325000</v>
      </c>
      <c r="AK41" s="61">
        <v>325000</v>
      </c>
      <c r="AL41" s="61">
        <v>0</v>
      </c>
      <c r="AM41" s="61">
        <v>57248816.739999995</v>
      </c>
      <c r="AN41" s="61">
        <v>49179182.310000002</v>
      </c>
      <c r="AO41" s="61">
        <v>-14985970.85</v>
      </c>
      <c r="AP41" s="61">
        <v>0</v>
      </c>
      <c r="AQ41" s="61">
        <v>0</v>
      </c>
      <c r="AR41" s="61">
        <v>23055605.279999997</v>
      </c>
      <c r="AS41" s="61">
        <v>-637927937</v>
      </c>
      <c r="AT41" s="61">
        <v>-271450198.09000003</v>
      </c>
      <c r="AU41" s="61">
        <v>-436396733.77000004</v>
      </c>
      <c r="AV41" s="61">
        <v>164946535.68000001</v>
      </c>
      <c r="AW41" s="61">
        <v>-80047363.519999981</v>
      </c>
      <c r="AX41" s="61">
        <v>-71555267.039999962</v>
      </c>
      <c r="AY41" s="61">
        <v>-434174422.13999999</v>
      </c>
      <c r="AZ41" s="61">
        <v>-417379562.44</v>
      </c>
      <c r="BA41" s="61">
        <v>-42987207.25</v>
      </c>
      <c r="BB41" s="61">
        <v>0</v>
      </c>
      <c r="BC41" s="61">
        <v>26192347.550000001</v>
      </c>
      <c r="BD41" s="61">
        <v>362619155.10000002</v>
      </c>
      <c r="BE41" s="61">
        <v>-8492096.4800000191</v>
      </c>
      <c r="BF41" s="61">
        <v>140071096.47999999</v>
      </c>
      <c r="BG41" s="61">
        <v>133374321.04999998</v>
      </c>
      <c r="BH41" s="61">
        <v>15146814.65</v>
      </c>
      <c r="BI41" s="61">
        <v>0</v>
      </c>
      <c r="BJ41" s="61">
        <v>-8450039.2200000007</v>
      </c>
      <c r="BK41" s="61">
        <v>-148563192.96000001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-286430375.38999999</v>
      </c>
      <c r="BT41" s="61">
        <v>-107535363.51999998</v>
      </c>
      <c r="BU41" s="61">
        <v>-76494009.659999996</v>
      </c>
      <c r="BV41" s="61">
        <v>-26107801.309999999</v>
      </c>
      <c r="BW41" s="61">
        <v>0</v>
      </c>
      <c r="BX41" s="61">
        <v>-32496448.010000002</v>
      </c>
      <c r="BY41" s="61">
        <v>-10096156.68</v>
      </c>
      <c r="BZ41" s="61">
        <v>36322098.25999999</v>
      </c>
      <c r="CA41" s="61">
        <v>-70022694.469999999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-36693255.139806986</v>
      </c>
    </row>
    <row r="42" spans="1:90" ht="12.75" customHeight="1">
      <c r="A42" s="44" t="s">
        <v>70</v>
      </c>
      <c r="B42" s="59">
        <v>1049</v>
      </c>
      <c r="C42" s="60" t="s">
        <v>373</v>
      </c>
      <c r="D42" s="61">
        <v>508904566.61456239</v>
      </c>
      <c r="E42" s="61">
        <v>412931335.15000027</v>
      </c>
      <c r="F42" s="61">
        <v>416654382.24000025</v>
      </c>
      <c r="G42" s="61">
        <v>-3723047.09</v>
      </c>
      <c r="H42" s="61">
        <v>0</v>
      </c>
      <c r="I42" s="61">
        <v>136745759.25</v>
      </c>
      <c r="J42" s="61">
        <v>136745759.25</v>
      </c>
      <c r="K42" s="61">
        <v>-1292000265.9300003</v>
      </c>
      <c r="L42" s="61">
        <v>1428746025.1800003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-11302241.08</v>
      </c>
      <c r="T42" s="61">
        <v>-11302241.08</v>
      </c>
      <c r="U42" s="61">
        <v>-20902958.550000001</v>
      </c>
      <c r="V42" s="61">
        <v>9600717.4700000007</v>
      </c>
      <c r="W42" s="61">
        <v>0</v>
      </c>
      <c r="X42" s="61">
        <v>0</v>
      </c>
      <c r="Y42" s="61">
        <v>0</v>
      </c>
      <c r="Z42" s="61">
        <v>2913588.0445620613</v>
      </c>
      <c r="AA42" s="61">
        <v>1105994.8288469932</v>
      </c>
      <c r="AB42" s="61">
        <v>1207987.9742778195</v>
      </c>
      <c r="AC42" s="61">
        <v>596118.23180830805</v>
      </c>
      <c r="AD42" s="61">
        <v>3487.0096289409694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952396.80000000028</v>
      </c>
      <c r="AK42" s="61">
        <v>952396.80000000028</v>
      </c>
      <c r="AL42" s="61">
        <v>0</v>
      </c>
      <c r="AM42" s="61">
        <v>-33336271.549999952</v>
      </c>
      <c r="AN42" s="61">
        <v>-29481289.440000057</v>
      </c>
      <c r="AO42" s="61">
        <v>0</v>
      </c>
      <c r="AP42" s="61">
        <v>0</v>
      </c>
      <c r="AQ42" s="61">
        <v>0</v>
      </c>
      <c r="AR42" s="61">
        <v>-3854982.1099998951</v>
      </c>
      <c r="AS42" s="61">
        <v>-671899295.19835365</v>
      </c>
      <c r="AT42" s="61">
        <v>-409953160.67000008</v>
      </c>
      <c r="AU42" s="61">
        <v>-409953160.67000008</v>
      </c>
      <c r="AV42" s="61">
        <v>0</v>
      </c>
      <c r="AW42" s="61">
        <v>-72894440.410000265</v>
      </c>
      <c r="AX42" s="61">
        <v>-72894440.410000265</v>
      </c>
      <c r="AY42" s="61">
        <v>-426696927.83000034</v>
      </c>
      <c r="AZ42" s="61">
        <v>-454903612.03000033</v>
      </c>
      <c r="BA42" s="61">
        <v>-817484.06000000238</v>
      </c>
      <c r="BB42" s="61">
        <v>0</v>
      </c>
      <c r="BC42" s="61">
        <v>29024168.25999999</v>
      </c>
      <c r="BD42" s="61">
        <v>353802487.42000008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-132033195.63835329</v>
      </c>
      <c r="BT42" s="61">
        <v>-96457447.369999886</v>
      </c>
      <c r="BU42" s="61">
        <v>-19012054.567513768</v>
      </c>
      <c r="BV42" s="61">
        <v>-13937803.923257992</v>
      </c>
      <c r="BW42" s="61">
        <v>0</v>
      </c>
      <c r="BX42" s="61">
        <v>-1558687.5965783645</v>
      </c>
      <c r="BY42" s="61">
        <v>-1067202.1810032914</v>
      </c>
      <c r="BZ42" s="61">
        <v>0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-57018498.480000019</v>
      </c>
      <c r="CJ42" s="61">
        <v>-57018498.480000019</v>
      </c>
      <c r="CK42" s="61">
        <v>0</v>
      </c>
      <c r="CL42" s="61">
        <v>-162994728.58379126</v>
      </c>
    </row>
    <row r="43" spans="1:90" ht="12.75" customHeight="1">
      <c r="A43" s="44" t="s">
        <v>72</v>
      </c>
      <c r="B43" s="59">
        <v>1051</v>
      </c>
      <c r="C43" s="60" t="s">
        <v>373</v>
      </c>
      <c r="D43" s="61">
        <v>1384977.0999999999</v>
      </c>
      <c r="E43" s="61">
        <v>-107706.82</v>
      </c>
      <c r="F43" s="61">
        <v>-107706.82</v>
      </c>
      <c r="G43" s="61">
        <v>0</v>
      </c>
      <c r="H43" s="61">
        <v>0</v>
      </c>
      <c r="I43" s="61">
        <v>1771585.21</v>
      </c>
      <c r="J43" s="61">
        <v>1771585.21</v>
      </c>
      <c r="K43" s="61">
        <v>-30908.78</v>
      </c>
      <c r="L43" s="61">
        <v>1802493.99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-278901.28999999998</v>
      </c>
      <c r="AN43" s="61">
        <v>-278901.28999999998</v>
      </c>
      <c r="AO43" s="61">
        <v>0</v>
      </c>
      <c r="AP43" s="61">
        <v>0</v>
      </c>
      <c r="AQ43" s="61">
        <v>0</v>
      </c>
      <c r="AR43" s="61">
        <v>0</v>
      </c>
      <c r="AS43" s="61">
        <v>-504541.28232680983</v>
      </c>
      <c r="AT43" s="61">
        <v>-4343073.93</v>
      </c>
      <c r="AU43" s="61">
        <v>-4343073.93</v>
      </c>
      <c r="AV43" s="61">
        <v>0</v>
      </c>
      <c r="AW43" s="61">
        <v>8700441.5300000012</v>
      </c>
      <c r="AX43" s="61">
        <v>8700441.5300000012</v>
      </c>
      <c r="AY43" s="61">
        <v>-4420399.4799999995</v>
      </c>
      <c r="AZ43" s="61">
        <v>-4420399.4799999995</v>
      </c>
      <c r="BA43" s="61">
        <v>0</v>
      </c>
      <c r="BB43" s="61">
        <v>0</v>
      </c>
      <c r="BC43" s="61">
        <v>0</v>
      </c>
      <c r="BD43" s="61">
        <v>13120841.01</v>
      </c>
      <c r="BE43" s="61">
        <v>0</v>
      </c>
      <c r="BF43" s="61">
        <v>0</v>
      </c>
      <c r="BG43" s="61">
        <v>0</v>
      </c>
      <c r="BH43" s="61">
        <v>0</v>
      </c>
      <c r="BI43" s="61">
        <v>0</v>
      </c>
      <c r="BJ43" s="61">
        <v>0</v>
      </c>
      <c r="BK43" s="61">
        <v>0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-4510212.6423268113</v>
      </c>
      <c r="BT43" s="61">
        <v>-221943.96</v>
      </c>
      <c r="BU43" s="61">
        <v>-2743749.2346287314</v>
      </c>
      <c r="BV43" s="61">
        <v>-1410345.8303399913</v>
      </c>
      <c r="BW43" s="61">
        <v>0</v>
      </c>
      <c r="BX43" s="61">
        <v>-13345.025418388084</v>
      </c>
      <c r="BY43" s="61">
        <v>-120828.59193970077</v>
      </c>
      <c r="BZ43" s="61">
        <v>0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-351696.24</v>
      </c>
      <c r="CJ43" s="61">
        <v>-351696.24</v>
      </c>
      <c r="CK43" s="61">
        <v>0</v>
      </c>
      <c r="CL43" s="61">
        <v>880435.81767319003</v>
      </c>
    </row>
    <row r="44" spans="1:90" ht="12.75" customHeight="1">
      <c r="A44" s="44" t="s">
        <v>74</v>
      </c>
      <c r="B44" s="59">
        <v>1052</v>
      </c>
      <c r="C44" s="60" t="s">
        <v>373</v>
      </c>
      <c r="D44" s="61">
        <v>6637779.9600000009</v>
      </c>
      <c r="E44" s="61">
        <v>8417916.9100000001</v>
      </c>
      <c r="F44" s="61">
        <v>8998416.9100000001</v>
      </c>
      <c r="G44" s="61">
        <v>-580500</v>
      </c>
      <c r="H44" s="61">
        <v>0</v>
      </c>
      <c r="I44" s="61">
        <v>458599.05000000075</v>
      </c>
      <c r="J44" s="61">
        <v>458599.05000000075</v>
      </c>
      <c r="K44" s="61">
        <v>-12232074.09</v>
      </c>
      <c r="L44" s="61">
        <v>12690673.140000001</v>
      </c>
      <c r="M44" s="61">
        <v>0</v>
      </c>
      <c r="N44" s="61">
        <v>0</v>
      </c>
      <c r="O44" s="61">
        <v>0</v>
      </c>
      <c r="P44" s="61">
        <v>0</v>
      </c>
      <c r="Q44" s="61">
        <v>0</v>
      </c>
      <c r="R44" s="61">
        <v>0</v>
      </c>
      <c r="S44" s="61">
        <v>-126187</v>
      </c>
      <c r="T44" s="61">
        <v>-126187</v>
      </c>
      <c r="U44" s="61">
        <v>-5838623</v>
      </c>
      <c r="V44" s="61">
        <v>5712436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1">
        <v>0</v>
      </c>
      <c r="AD44" s="61">
        <v>0</v>
      </c>
      <c r="AE44" s="61">
        <v>0</v>
      </c>
      <c r="AF44" s="61">
        <v>0</v>
      </c>
      <c r="AG44" s="61">
        <v>0</v>
      </c>
      <c r="AH44" s="61">
        <v>0</v>
      </c>
      <c r="AI44" s="61">
        <v>0</v>
      </c>
      <c r="AJ44" s="61">
        <v>113840</v>
      </c>
      <c r="AK44" s="61">
        <v>113840</v>
      </c>
      <c r="AL44" s="61">
        <v>0</v>
      </c>
      <c r="AM44" s="61">
        <v>-2226389</v>
      </c>
      <c r="AN44" s="61">
        <v>-2226389</v>
      </c>
      <c r="AO44" s="61">
        <v>0</v>
      </c>
      <c r="AP44" s="61">
        <v>0</v>
      </c>
      <c r="AQ44" s="61">
        <v>0</v>
      </c>
      <c r="AR44" s="61">
        <v>0</v>
      </c>
      <c r="AS44" s="61">
        <v>-14819002.457265388</v>
      </c>
      <c r="AT44" s="61">
        <v>-14696730.140000001</v>
      </c>
      <c r="AU44" s="61">
        <v>-14696730.140000001</v>
      </c>
      <c r="AV44" s="61">
        <v>0</v>
      </c>
      <c r="AW44" s="61">
        <v>13169782.177834256</v>
      </c>
      <c r="AX44" s="61">
        <v>13169782.177834256</v>
      </c>
      <c r="AY44" s="61">
        <v>-12225560.292165743</v>
      </c>
      <c r="AZ44" s="61">
        <v>-16619162.01</v>
      </c>
      <c r="BA44" s="61">
        <v>3562012.1378561561</v>
      </c>
      <c r="BB44" s="61">
        <v>0</v>
      </c>
      <c r="BC44" s="61">
        <v>831589.57997810026</v>
      </c>
      <c r="BD44" s="61">
        <v>25395342.469999999</v>
      </c>
      <c r="BE44" s="61">
        <v>0</v>
      </c>
      <c r="BF44" s="61">
        <v>0</v>
      </c>
      <c r="BG44" s="61">
        <v>0</v>
      </c>
      <c r="BH44" s="61">
        <v>0</v>
      </c>
      <c r="BI44" s="61">
        <v>0</v>
      </c>
      <c r="BJ44" s="61">
        <v>0</v>
      </c>
      <c r="BK44" s="61">
        <v>0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-11280347.375099642</v>
      </c>
      <c r="BT44" s="61">
        <v>-1416926.1600000001</v>
      </c>
      <c r="BU44" s="61">
        <v>-5352720.4523780067</v>
      </c>
      <c r="BV44" s="61">
        <v>-3983054.0283842413</v>
      </c>
      <c r="BW44" s="61">
        <v>0</v>
      </c>
      <c r="BX44" s="61">
        <v>-46027.203977568286</v>
      </c>
      <c r="BY44" s="61">
        <v>-481619.53035982652</v>
      </c>
      <c r="BZ44" s="61">
        <v>0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-2011707.12</v>
      </c>
      <c r="CJ44" s="61">
        <v>-2011707.12</v>
      </c>
      <c r="CK44" s="61">
        <v>0</v>
      </c>
      <c r="CL44" s="61">
        <v>-8181222.4972653873</v>
      </c>
    </row>
    <row r="45" spans="1:90" ht="12.75" customHeight="1">
      <c r="A45" s="44" t="s">
        <v>76</v>
      </c>
      <c r="B45" s="59">
        <v>1053</v>
      </c>
      <c r="C45" s="60" t="s">
        <v>373</v>
      </c>
      <c r="D45" s="61">
        <v>1849037438.05</v>
      </c>
      <c r="E45" s="61">
        <v>1510707644.6400001</v>
      </c>
      <c r="F45" s="61">
        <v>1532484040.4300001</v>
      </c>
      <c r="G45" s="61">
        <v>-21776395.789999999</v>
      </c>
      <c r="H45" s="61">
        <v>0</v>
      </c>
      <c r="I45" s="61">
        <v>3144810.3499999046</v>
      </c>
      <c r="J45" s="61">
        <v>3144810.3499999046</v>
      </c>
      <c r="K45" s="61">
        <v>-3509149047.9000001</v>
      </c>
      <c r="L45" s="61">
        <v>3512293858.25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351559732.82999998</v>
      </c>
      <c r="AA45" s="61">
        <v>29309917.129999999</v>
      </c>
      <c r="AB45" s="61">
        <v>0</v>
      </c>
      <c r="AC45" s="61">
        <v>297314617.39999998</v>
      </c>
      <c r="AD45" s="61">
        <v>24679048.140000001</v>
      </c>
      <c r="AE45" s="61">
        <v>0</v>
      </c>
      <c r="AF45" s="61">
        <v>0</v>
      </c>
      <c r="AG45" s="61">
        <v>0</v>
      </c>
      <c r="AH45" s="61">
        <v>256150.16</v>
      </c>
      <c r="AI45" s="61">
        <v>0</v>
      </c>
      <c r="AJ45" s="61">
        <v>4650000</v>
      </c>
      <c r="AK45" s="61">
        <v>4650000</v>
      </c>
      <c r="AL45" s="61">
        <v>0</v>
      </c>
      <c r="AM45" s="61">
        <v>-21024749.770000011</v>
      </c>
      <c r="AN45" s="61">
        <v>196630001.41</v>
      </c>
      <c r="AO45" s="61">
        <v>0</v>
      </c>
      <c r="AP45" s="61">
        <v>-12641461</v>
      </c>
      <c r="AQ45" s="61">
        <v>0</v>
      </c>
      <c r="AR45" s="61">
        <v>-205013290.18000001</v>
      </c>
      <c r="AS45" s="61">
        <v>-1621968830.3116584</v>
      </c>
      <c r="AT45" s="61">
        <v>-1055734208.9799998</v>
      </c>
      <c r="AU45" s="61">
        <v>-1055734208.9799998</v>
      </c>
      <c r="AV45" s="61">
        <v>0</v>
      </c>
      <c r="AW45" s="61">
        <v>-109693859.85000002</v>
      </c>
      <c r="AX45" s="61">
        <v>-109693859.85000002</v>
      </c>
      <c r="AY45" s="61">
        <v>-699034369.98000002</v>
      </c>
      <c r="AZ45" s="61">
        <v>-972131924.77999997</v>
      </c>
      <c r="BA45" s="61">
        <v>204349529.61000001</v>
      </c>
      <c r="BB45" s="61">
        <v>0</v>
      </c>
      <c r="BC45" s="61">
        <v>68748025.189999998</v>
      </c>
      <c r="BD45" s="61">
        <v>589340510.13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-6859073.9500000002</v>
      </c>
      <c r="BP45" s="61">
        <v>-6859073.9500000002</v>
      </c>
      <c r="BQ45" s="61">
        <v>0</v>
      </c>
      <c r="BR45" s="61">
        <v>0</v>
      </c>
      <c r="BS45" s="61">
        <v>-327895635.18165863</v>
      </c>
      <c r="BT45" s="61">
        <v>-233660703.52000001</v>
      </c>
      <c r="BU45" s="61">
        <v>-41294079.147556216</v>
      </c>
      <c r="BV45" s="61">
        <v>-3960588.5501825185</v>
      </c>
      <c r="BW45" s="61">
        <v>0</v>
      </c>
      <c r="BX45" s="61">
        <v>-12498039.682104578</v>
      </c>
      <c r="BY45" s="61">
        <v>-27681613.20798827</v>
      </c>
      <c r="BZ45" s="61">
        <v>0</v>
      </c>
      <c r="CA45" s="61">
        <v>-8800611.0738270506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-121786052.34999999</v>
      </c>
      <c r="CJ45" s="61">
        <v>-121786052.34999999</v>
      </c>
      <c r="CK45" s="61">
        <v>0</v>
      </c>
      <c r="CL45" s="61">
        <v>227068607.73834157</v>
      </c>
    </row>
    <row r="46" spans="1:90" ht="12.75" customHeight="1">
      <c r="A46" s="44" t="s">
        <v>78</v>
      </c>
      <c r="B46" s="59">
        <v>1054</v>
      </c>
      <c r="C46" s="60" t="s">
        <v>373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</row>
    <row r="47" spans="1:90" ht="12.75" customHeight="1">
      <c r="A47" s="44" t="s">
        <v>80</v>
      </c>
      <c r="B47" s="59">
        <v>1055</v>
      </c>
      <c r="C47" s="60" t="s">
        <v>373</v>
      </c>
      <c r="D47" s="61">
        <v>21929409.340000018</v>
      </c>
      <c r="E47" s="61">
        <v>-3260512.28</v>
      </c>
      <c r="F47" s="61">
        <v>-3260512.28</v>
      </c>
      <c r="G47" s="61">
        <v>0</v>
      </c>
      <c r="H47" s="61">
        <v>0</v>
      </c>
      <c r="I47" s="61">
        <v>20467116.68</v>
      </c>
      <c r="J47" s="61">
        <v>20467116.68</v>
      </c>
      <c r="K47" s="61">
        <v>-32553.54</v>
      </c>
      <c r="L47" s="61">
        <v>20499670.219999999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4722804.94000002</v>
      </c>
      <c r="AN47" s="61">
        <v>-2108585.8299999833</v>
      </c>
      <c r="AO47" s="61">
        <v>19065011.420000002</v>
      </c>
      <c r="AP47" s="61">
        <v>500</v>
      </c>
      <c r="AQ47" s="61">
        <v>0</v>
      </c>
      <c r="AR47" s="61">
        <v>-12234120.649999999</v>
      </c>
      <c r="AS47" s="61">
        <v>-32771674.780000132</v>
      </c>
      <c r="AT47" s="61">
        <v>-8102897.9100000011</v>
      </c>
      <c r="AU47" s="61">
        <v>-7981389.9200000009</v>
      </c>
      <c r="AV47" s="61">
        <v>-121507.99</v>
      </c>
      <c r="AW47" s="61">
        <v>-3879151.7700001281</v>
      </c>
      <c r="AX47" s="61">
        <v>233333.00999987125</v>
      </c>
      <c r="AY47" s="61">
        <v>-774533606.2700001</v>
      </c>
      <c r="AZ47" s="61">
        <v>-692200262.22000003</v>
      </c>
      <c r="BA47" s="61">
        <v>-135017561.44999999</v>
      </c>
      <c r="BB47" s="61">
        <v>0</v>
      </c>
      <c r="BC47" s="61">
        <v>52684217.399999999</v>
      </c>
      <c r="BD47" s="61">
        <v>774766939.27999997</v>
      </c>
      <c r="BE47" s="61">
        <v>-4112484.7799999993</v>
      </c>
      <c r="BF47" s="61">
        <v>1257189.74</v>
      </c>
      <c r="BG47" s="61">
        <v>1145286.96</v>
      </c>
      <c r="BH47" s="61">
        <v>197417.54</v>
      </c>
      <c r="BI47" s="61">
        <v>0</v>
      </c>
      <c r="BJ47" s="61">
        <v>-85514.76</v>
      </c>
      <c r="BK47" s="61">
        <v>-5369674.5199999996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-14842803.710000001</v>
      </c>
      <c r="BT47" s="61">
        <v>-2903702.61</v>
      </c>
      <c r="BU47" s="61">
        <v>-6723307.7999999998</v>
      </c>
      <c r="BV47" s="61">
        <v>-4275172.04</v>
      </c>
      <c r="BW47" s="61">
        <v>0</v>
      </c>
      <c r="BX47" s="61">
        <v>97011.87</v>
      </c>
      <c r="BY47" s="61">
        <v>-1037633.13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-5946821.3899999997</v>
      </c>
      <c r="CJ47" s="61">
        <v>-5946821.3899999997</v>
      </c>
      <c r="CK47" s="61">
        <v>0</v>
      </c>
      <c r="CL47" s="61">
        <v>-10842265.440000113</v>
      </c>
    </row>
    <row r="48" spans="1:90" ht="12.75" customHeight="1">
      <c r="A48" s="44" t="s">
        <v>82</v>
      </c>
      <c r="B48" s="59">
        <v>1056</v>
      </c>
      <c r="C48" s="60" t="s">
        <v>373</v>
      </c>
      <c r="D48" s="61">
        <v>-366507.13</v>
      </c>
      <c r="E48" s="61">
        <v>1689.2399999999907</v>
      </c>
      <c r="F48" s="61">
        <v>185951.16</v>
      </c>
      <c r="G48" s="61">
        <v>-184261.92</v>
      </c>
      <c r="H48" s="61">
        <v>0</v>
      </c>
      <c r="I48" s="61">
        <v>16613.630000000005</v>
      </c>
      <c r="J48" s="61">
        <v>16613.630000000005</v>
      </c>
      <c r="K48" s="61">
        <v>-493776.16</v>
      </c>
      <c r="L48" s="61">
        <v>510389.79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61">
        <v>-384810</v>
      </c>
      <c r="T48" s="61">
        <v>-384810</v>
      </c>
      <c r="U48" s="61">
        <v>-384810</v>
      </c>
      <c r="V48" s="61">
        <v>0</v>
      </c>
      <c r="W48" s="61">
        <v>0</v>
      </c>
      <c r="X48" s="61">
        <v>0</v>
      </c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61">
        <v>0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0</v>
      </c>
      <c r="AN48" s="61">
        <v>0</v>
      </c>
      <c r="AO48" s="61">
        <v>0</v>
      </c>
      <c r="AP48" s="61">
        <v>0</v>
      </c>
      <c r="AQ48" s="61">
        <v>0</v>
      </c>
      <c r="AR48" s="61">
        <v>0</v>
      </c>
      <c r="AS48" s="61">
        <v>-6677960.6800000006</v>
      </c>
      <c r="AT48" s="61">
        <v>-57802.44</v>
      </c>
      <c r="AU48" s="61">
        <v>-57802.44</v>
      </c>
      <c r="AV48" s="61">
        <v>0</v>
      </c>
      <c r="AW48" s="61">
        <v>-880355.17999999993</v>
      </c>
      <c r="AX48" s="61">
        <v>-880355.17999999993</v>
      </c>
      <c r="AY48" s="61">
        <v>-1580586.47</v>
      </c>
      <c r="AZ48" s="61">
        <v>-872516.47</v>
      </c>
      <c r="BA48" s="61">
        <v>-803422</v>
      </c>
      <c r="BB48" s="61">
        <v>0</v>
      </c>
      <c r="BC48" s="61">
        <v>95352</v>
      </c>
      <c r="BD48" s="61">
        <v>700231.29</v>
      </c>
      <c r="BE48" s="61">
        <v>0</v>
      </c>
      <c r="BF48" s="61">
        <v>0</v>
      </c>
      <c r="BG48" s="61">
        <v>0</v>
      </c>
      <c r="BH48" s="61">
        <v>0</v>
      </c>
      <c r="BI48" s="61">
        <v>0</v>
      </c>
      <c r="BJ48" s="61">
        <v>0</v>
      </c>
      <c r="BK48" s="61">
        <v>0</v>
      </c>
      <c r="BL48" s="61">
        <v>0</v>
      </c>
      <c r="BM48" s="61">
        <v>0</v>
      </c>
      <c r="BN48" s="61">
        <v>0</v>
      </c>
      <c r="BO48" s="61">
        <v>-1060</v>
      </c>
      <c r="BP48" s="61">
        <v>-1060</v>
      </c>
      <c r="BQ48" s="61">
        <v>0</v>
      </c>
      <c r="BR48" s="61">
        <v>0</v>
      </c>
      <c r="BS48" s="61">
        <v>-5738743.0600000005</v>
      </c>
      <c r="BT48" s="61">
        <v>-24768.22</v>
      </c>
      <c r="BU48" s="61">
        <v>-2049100.61</v>
      </c>
      <c r="BV48" s="61">
        <v>-2751024.46</v>
      </c>
      <c r="BW48" s="61">
        <v>0</v>
      </c>
      <c r="BX48" s="61">
        <v>-6806.2</v>
      </c>
      <c r="BY48" s="61">
        <v>-907043.57</v>
      </c>
      <c r="BZ48" s="61">
        <v>0</v>
      </c>
      <c r="CA48" s="61">
        <v>0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-7044467.8100000005</v>
      </c>
    </row>
    <row r="49" spans="1:90" ht="12.75" customHeight="1">
      <c r="A49" s="44" t="s">
        <v>84</v>
      </c>
      <c r="B49" s="59">
        <v>1057</v>
      </c>
      <c r="C49" s="60" t="s">
        <v>373</v>
      </c>
      <c r="D49" s="61">
        <v>95080428.270000026</v>
      </c>
      <c r="E49" s="61">
        <v>70977124.299999997</v>
      </c>
      <c r="F49" s="61">
        <v>72748849.700000003</v>
      </c>
      <c r="G49" s="61">
        <v>-1771725.4</v>
      </c>
      <c r="H49" s="61">
        <v>0</v>
      </c>
      <c r="I49" s="61">
        <v>-9122483.1799999774</v>
      </c>
      <c r="J49" s="61">
        <v>-9122483.1799999774</v>
      </c>
      <c r="K49" s="61">
        <v>-161921596.28999999</v>
      </c>
      <c r="L49" s="61">
        <v>152799113.11000001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26209673.609999999</v>
      </c>
      <c r="AA49" s="61">
        <v>25322955.460000001</v>
      </c>
      <c r="AB49" s="61">
        <v>0</v>
      </c>
      <c r="AC49" s="61">
        <v>0</v>
      </c>
      <c r="AD49" s="61">
        <v>886718.15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142500</v>
      </c>
      <c r="AK49" s="61">
        <v>142500</v>
      </c>
      <c r="AL49" s="61">
        <v>0</v>
      </c>
      <c r="AM49" s="61">
        <v>6873613.54</v>
      </c>
      <c r="AN49" s="61">
        <v>4145244.1</v>
      </c>
      <c r="AO49" s="61">
        <v>0</v>
      </c>
      <c r="AP49" s="61">
        <v>2715636</v>
      </c>
      <c r="AQ49" s="61">
        <v>0</v>
      </c>
      <c r="AR49" s="61">
        <v>12733.44</v>
      </c>
      <c r="AS49" s="61">
        <v>-87093732.99000001</v>
      </c>
      <c r="AT49" s="61">
        <v>-31457639.789999995</v>
      </c>
      <c r="AU49" s="61">
        <v>-31457639.789999995</v>
      </c>
      <c r="AV49" s="61">
        <v>0</v>
      </c>
      <c r="AW49" s="61">
        <v>-11694590.010000005</v>
      </c>
      <c r="AX49" s="61">
        <v>-11694590.010000005</v>
      </c>
      <c r="AY49" s="61">
        <v>-86340148.890000001</v>
      </c>
      <c r="AZ49" s="61">
        <v>-70531237.75</v>
      </c>
      <c r="BA49" s="61">
        <v>-15808911.140000001</v>
      </c>
      <c r="BB49" s="61">
        <v>0</v>
      </c>
      <c r="BC49" s="61">
        <v>0</v>
      </c>
      <c r="BD49" s="61">
        <v>74645558.879999995</v>
      </c>
      <c r="BE49" s="61">
        <v>0</v>
      </c>
      <c r="BF49" s="61">
        <v>0</v>
      </c>
      <c r="BG49" s="61">
        <v>0</v>
      </c>
      <c r="BH49" s="61">
        <v>0</v>
      </c>
      <c r="BI49" s="61">
        <v>0</v>
      </c>
      <c r="BJ49" s="61">
        <v>0</v>
      </c>
      <c r="BK49" s="61">
        <v>0</v>
      </c>
      <c r="BL49" s="61">
        <v>0</v>
      </c>
      <c r="BM49" s="61">
        <v>0</v>
      </c>
      <c r="BN49" s="61">
        <v>0</v>
      </c>
      <c r="BO49" s="61">
        <v>-310192.64000000001</v>
      </c>
      <c r="BP49" s="61">
        <v>-310192.64000000001</v>
      </c>
      <c r="BQ49" s="61">
        <v>0</v>
      </c>
      <c r="BR49" s="61">
        <v>0</v>
      </c>
      <c r="BS49" s="61">
        <v>-39249064.740000002</v>
      </c>
      <c r="BT49" s="61">
        <v>-18033343.609999999</v>
      </c>
      <c r="BU49" s="61">
        <v>-16311912.83</v>
      </c>
      <c r="BV49" s="61">
        <v>-159480.70000000001</v>
      </c>
      <c r="BW49" s="61">
        <v>0</v>
      </c>
      <c r="BX49" s="61">
        <v>-588.74</v>
      </c>
      <c r="BY49" s="61">
        <v>-4133869.38</v>
      </c>
      <c r="BZ49" s="61">
        <v>0</v>
      </c>
      <c r="CA49" s="61">
        <v>-609869.48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-4382245.8100000005</v>
      </c>
      <c r="CJ49" s="61">
        <v>-4382245.8100000005</v>
      </c>
      <c r="CK49" s="61">
        <v>0</v>
      </c>
      <c r="CL49" s="61">
        <v>7986695.2800000161</v>
      </c>
    </row>
    <row r="50" spans="1:90" ht="12.75" customHeight="1">
      <c r="A50" s="44" t="s">
        <v>86</v>
      </c>
      <c r="B50" s="59">
        <v>1058</v>
      </c>
      <c r="C50" s="60" t="s">
        <v>373</v>
      </c>
      <c r="D50" s="61">
        <v>40586867.899999984</v>
      </c>
      <c r="E50" s="61">
        <v>43533694.93</v>
      </c>
      <c r="F50" s="61">
        <v>43533694.93</v>
      </c>
      <c r="G50" s="61">
        <v>0</v>
      </c>
      <c r="H50" s="61">
        <v>0</v>
      </c>
      <c r="I50" s="61">
        <v>-9745227.8000000119</v>
      </c>
      <c r="J50" s="61">
        <v>-9745227.8000000119</v>
      </c>
      <c r="K50" s="61">
        <v>-85410289.870000005</v>
      </c>
      <c r="L50" s="61">
        <v>75665062.069999993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4064501.29</v>
      </c>
      <c r="AA50" s="61">
        <v>3150011.3200000003</v>
      </c>
      <c r="AB50" s="61">
        <v>0</v>
      </c>
      <c r="AC50" s="61">
        <v>0</v>
      </c>
      <c r="AD50" s="61">
        <v>914489.97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2733899.48</v>
      </c>
      <c r="AN50" s="61">
        <v>2733899.48</v>
      </c>
      <c r="AO50" s="61">
        <v>0</v>
      </c>
      <c r="AP50" s="61">
        <v>0</v>
      </c>
      <c r="AQ50" s="61">
        <v>0</v>
      </c>
      <c r="AR50" s="61">
        <v>0</v>
      </c>
      <c r="AS50" s="61">
        <v>-62841679.219999999</v>
      </c>
      <c r="AT50" s="61">
        <v>-23616291.52</v>
      </c>
      <c r="AU50" s="61">
        <v>-23616291.52</v>
      </c>
      <c r="AV50" s="61">
        <v>0</v>
      </c>
      <c r="AW50" s="61">
        <v>-1513120.4699999988</v>
      </c>
      <c r="AX50" s="61">
        <v>-1513120.4699999988</v>
      </c>
      <c r="AY50" s="61">
        <v>-22110257.52</v>
      </c>
      <c r="AZ50" s="61">
        <v>-23614209.84</v>
      </c>
      <c r="BA50" s="61">
        <v>0</v>
      </c>
      <c r="BB50" s="61">
        <v>0</v>
      </c>
      <c r="BC50" s="61">
        <v>1503952.32</v>
      </c>
      <c r="BD50" s="61">
        <v>20597137.050000001</v>
      </c>
      <c r="BE50" s="61">
        <v>0</v>
      </c>
      <c r="BF50" s="61">
        <v>0</v>
      </c>
      <c r="BG50" s="61">
        <v>0</v>
      </c>
      <c r="BH50" s="61">
        <v>0</v>
      </c>
      <c r="BI50" s="61">
        <v>0</v>
      </c>
      <c r="BJ50" s="61">
        <v>0</v>
      </c>
      <c r="BK50" s="61">
        <v>0</v>
      </c>
      <c r="BL50" s="61">
        <v>0</v>
      </c>
      <c r="BM50" s="61">
        <v>0</v>
      </c>
      <c r="BN50" s="61">
        <v>0</v>
      </c>
      <c r="BO50" s="61">
        <v>-257170.77000000002</v>
      </c>
      <c r="BP50" s="61">
        <v>-257170.77000000002</v>
      </c>
      <c r="BQ50" s="61">
        <v>0</v>
      </c>
      <c r="BR50" s="61">
        <v>0</v>
      </c>
      <c r="BS50" s="61">
        <v>-34955147.200000003</v>
      </c>
      <c r="BT50" s="61">
        <v>-4034830.79</v>
      </c>
      <c r="BU50" s="61">
        <v>-9519147.3000000007</v>
      </c>
      <c r="BV50" s="61">
        <v>-6413319.9100000001</v>
      </c>
      <c r="BW50" s="61">
        <v>0</v>
      </c>
      <c r="BX50" s="61">
        <v>-14157961.390000001</v>
      </c>
      <c r="BY50" s="61">
        <v>-829887.81</v>
      </c>
      <c r="BZ50" s="61">
        <v>0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-2499949.2599999998</v>
      </c>
      <c r="CJ50" s="61">
        <v>-2499949.2599999998</v>
      </c>
      <c r="CK50" s="61">
        <v>0</v>
      </c>
      <c r="CL50" s="61">
        <v>-22254811.320000015</v>
      </c>
    </row>
    <row r="51" spans="1:90" ht="12.75" customHeight="1">
      <c r="A51" s="44" t="s">
        <v>88</v>
      </c>
      <c r="B51" s="59">
        <v>1059</v>
      </c>
      <c r="C51" s="60" t="s">
        <v>373</v>
      </c>
      <c r="D51" s="61">
        <v>0</v>
      </c>
      <c r="E51" s="61">
        <v>0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0</v>
      </c>
      <c r="AT51" s="61">
        <v>0</v>
      </c>
      <c r="AU51" s="61">
        <v>0</v>
      </c>
      <c r="AV51" s="61">
        <v>0</v>
      </c>
      <c r="AW51" s="61">
        <v>0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61">
        <v>0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0</v>
      </c>
      <c r="BT51" s="61">
        <v>0</v>
      </c>
      <c r="BU51" s="61">
        <v>0</v>
      </c>
      <c r="BV51" s="61">
        <v>0</v>
      </c>
      <c r="BW51" s="61">
        <v>0</v>
      </c>
      <c r="BX51" s="61">
        <v>0</v>
      </c>
      <c r="BY51" s="61">
        <v>0</v>
      </c>
      <c r="BZ51" s="61">
        <v>0</v>
      </c>
      <c r="CA51" s="61">
        <v>0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0</v>
      </c>
    </row>
    <row r="52" spans="1:90" ht="12.75" customHeight="1">
      <c r="A52" s="44" t="s">
        <v>90</v>
      </c>
      <c r="B52" s="59">
        <v>1060</v>
      </c>
      <c r="C52" s="60" t="s">
        <v>373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</row>
    <row r="53" spans="1:90" ht="12.75" customHeight="1">
      <c r="A53" s="44" t="s">
        <v>92</v>
      </c>
      <c r="B53" s="59">
        <v>1061</v>
      </c>
      <c r="C53" s="60" t="s">
        <v>373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</row>
    <row r="54" spans="1:90" ht="12.75" customHeight="1">
      <c r="A54" s="44" t="s">
        <v>94</v>
      </c>
      <c r="B54" s="59">
        <v>2001</v>
      </c>
      <c r="C54" s="60" t="s">
        <v>373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</row>
    <row r="55" spans="1:90" ht="12.75" customHeight="1">
      <c r="A55" s="44" t="s">
        <v>96</v>
      </c>
      <c r="B55" s="59">
        <v>2002</v>
      </c>
      <c r="C55" s="60" t="s">
        <v>374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0</v>
      </c>
      <c r="BX55" s="61">
        <v>0</v>
      </c>
      <c r="BY55" s="61">
        <v>0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</row>
    <row r="56" spans="1:90" ht="12.75" customHeight="1">
      <c r="A56" s="44" t="s">
        <v>98</v>
      </c>
      <c r="B56" s="59">
        <v>2005</v>
      </c>
      <c r="C56" s="60" t="s">
        <v>374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0</v>
      </c>
      <c r="BP56" s="61">
        <v>0</v>
      </c>
      <c r="BQ56" s="61">
        <v>0</v>
      </c>
      <c r="BR56" s="61">
        <v>0</v>
      </c>
      <c r="BS56" s="61">
        <v>0</v>
      </c>
      <c r="BT56" s="61">
        <v>0</v>
      </c>
      <c r="BU56" s="61">
        <v>0</v>
      </c>
      <c r="BV56" s="61">
        <v>0</v>
      </c>
      <c r="BW56" s="61">
        <v>0</v>
      </c>
      <c r="BX56" s="61">
        <v>0</v>
      </c>
      <c r="BY56" s="61">
        <v>0</v>
      </c>
      <c r="BZ56" s="61">
        <v>0</v>
      </c>
      <c r="CA56" s="61">
        <v>0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0</v>
      </c>
      <c r="CJ56" s="61">
        <v>0</v>
      </c>
      <c r="CK56" s="61">
        <v>0</v>
      </c>
      <c r="CL56" s="61">
        <v>0</v>
      </c>
    </row>
    <row r="57" spans="1:90" ht="12.75" customHeight="1">
      <c r="A57" s="44" t="s">
        <v>100</v>
      </c>
      <c r="B57" s="59">
        <v>2006</v>
      </c>
      <c r="C57" s="60" t="s">
        <v>375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61">
        <v>0</v>
      </c>
      <c r="BJ57" s="61">
        <v>0</v>
      </c>
      <c r="BK57" s="61">
        <v>0</v>
      </c>
      <c r="BL57" s="61">
        <v>0</v>
      </c>
      <c r="BM57" s="61">
        <v>0</v>
      </c>
      <c r="BN57" s="61">
        <v>0</v>
      </c>
      <c r="BO57" s="61">
        <v>0</v>
      </c>
      <c r="BP57" s="61">
        <v>0</v>
      </c>
      <c r="BQ57" s="61">
        <v>0</v>
      </c>
      <c r="BR57" s="61">
        <v>0</v>
      </c>
      <c r="BS57" s="61">
        <v>0</v>
      </c>
      <c r="BT57" s="61">
        <v>0</v>
      </c>
      <c r="BU57" s="61">
        <v>0</v>
      </c>
      <c r="BV57" s="61">
        <v>0</v>
      </c>
      <c r="BW57" s="61">
        <v>0</v>
      </c>
      <c r="BX57" s="61">
        <v>0</v>
      </c>
      <c r="BY57" s="61">
        <v>0</v>
      </c>
      <c r="BZ57" s="61">
        <v>0</v>
      </c>
      <c r="CA57" s="61">
        <v>0</v>
      </c>
      <c r="CB57" s="61">
        <v>0</v>
      </c>
      <c r="CC57" s="61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</row>
    <row r="58" spans="1:90" ht="12.75" customHeight="1">
      <c r="A58" s="44" t="s">
        <v>102</v>
      </c>
      <c r="B58" s="59">
        <v>2007</v>
      </c>
      <c r="C58" s="60" t="s">
        <v>374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0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</row>
    <row r="59" spans="1:90" ht="12.75" customHeight="1">
      <c r="A59" s="44" t="s">
        <v>104</v>
      </c>
      <c r="B59" s="59">
        <v>2008</v>
      </c>
      <c r="C59" s="60" t="s">
        <v>374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</row>
    <row r="60" spans="1:90" ht="12.75" customHeight="1">
      <c r="A60" s="44" t="s">
        <v>106</v>
      </c>
      <c r="B60" s="59">
        <v>3001</v>
      </c>
      <c r="C60" s="60" t="s">
        <v>375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61">
        <v>0</v>
      </c>
      <c r="CA60" s="61">
        <v>0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0</v>
      </c>
    </row>
    <row r="61" spans="1:90" ht="12.75" customHeight="1">
      <c r="A61" s="44" t="s">
        <v>108</v>
      </c>
      <c r="B61" s="59">
        <v>3002</v>
      </c>
      <c r="C61" s="60" t="s">
        <v>375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0</v>
      </c>
      <c r="BH61" s="61">
        <v>0</v>
      </c>
      <c r="BI61" s="61">
        <v>0</v>
      </c>
      <c r="BJ61" s="61">
        <v>0</v>
      </c>
      <c r="BK61" s="61">
        <v>0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0</v>
      </c>
    </row>
    <row r="62" spans="1:90" ht="12.75" customHeight="1">
      <c r="A62" s="44" t="s">
        <v>110</v>
      </c>
      <c r="B62" s="59">
        <v>3003</v>
      </c>
      <c r="C62" s="60" t="s">
        <v>375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0</v>
      </c>
      <c r="BY62" s="61">
        <v>0</v>
      </c>
      <c r="BZ62" s="61">
        <v>0</v>
      </c>
      <c r="CA62" s="61">
        <v>0</v>
      </c>
      <c r="CB62" s="61">
        <v>0</v>
      </c>
      <c r="CC62" s="61">
        <v>0</v>
      </c>
      <c r="CD62" s="61">
        <v>0</v>
      </c>
      <c r="CE62" s="61">
        <v>0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0</v>
      </c>
    </row>
    <row r="63" spans="1:90" ht="12.75" customHeight="1">
      <c r="A63" s="44" t="s">
        <v>112</v>
      </c>
      <c r="B63" s="59">
        <v>3004</v>
      </c>
      <c r="C63" s="60" t="s">
        <v>375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0</v>
      </c>
      <c r="BF63" s="61">
        <v>0</v>
      </c>
      <c r="BG63" s="61">
        <v>0</v>
      </c>
      <c r="BH63" s="61">
        <v>0</v>
      </c>
      <c r="BI63" s="61">
        <v>0</v>
      </c>
      <c r="BJ63" s="61">
        <v>0</v>
      </c>
      <c r="BK63" s="61">
        <v>0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0</v>
      </c>
      <c r="BY63" s="61">
        <v>0</v>
      </c>
      <c r="BZ63" s="61">
        <v>0</v>
      </c>
      <c r="CA63" s="61">
        <v>0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</row>
    <row r="64" spans="1:90" ht="12.75" customHeight="1">
      <c r="A64" s="44" t="s">
        <v>114</v>
      </c>
      <c r="B64" s="59">
        <v>3005</v>
      </c>
      <c r="C64" s="60" t="s">
        <v>375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</row>
    <row r="65" spans="1:90" ht="12.75" customHeight="1">
      <c r="A65" s="44" t="s">
        <v>115</v>
      </c>
      <c r="B65" s="59">
        <v>3006</v>
      </c>
      <c r="C65" s="60" t="s">
        <v>375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61">
        <v>0</v>
      </c>
      <c r="BE65" s="61">
        <v>0</v>
      </c>
      <c r="BF65" s="61">
        <v>0</v>
      </c>
      <c r="BG65" s="61">
        <v>0</v>
      </c>
      <c r="BH65" s="61">
        <v>0</v>
      </c>
      <c r="BI65" s="61">
        <v>0</v>
      </c>
      <c r="BJ65" s="61">
        <v>0</v>
      </c>
      <c r="BK65" s="61">
        <v>0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0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61">
        <v>0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0</v>
      </c>
      <c r="CJ65" s="61">
        <v>0</v>
      </c>
      <c r="CK65" s="61">
        <v>0</v>
      </c>
      <c r="CL65" s="61">
        <v>0</v>
      </c>
    </row>
    <row r="66" spans="1:90" ht="12.75" customHeight="1">
      <c r="A66" s="44" t="s">
        <v>116</v>
      </c>
      <c r="B66" s="59">
        <v>3007</v>
      </c>
      <c r="C66" s="60" t="s">
        <v>375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0</v>
      </c>
    </row>
    <row r="67" spans="1:90" ht="12.75" customHeight="1">
      <c r="A67" s="44" t="s">
        <v>117</v>
      </c>
      <c r="B67" s="59">
        <v>3008</v>
      </c>
      <c r="C67" s="60" t="s">
        <v>375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0</v>
      </c>
      <c r="BH67" s="61">
        <v>0</v>
      </c>
      <c r="BI67" s="61">
        <v>0</v>
      </c>
      <c r="BJ67" s="61">
        <v>0</v>
      </c>
      <c r="BK67" s="61">
        <v>0</v>
      </c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0</v>
      </c>
      <c r="BW67" s="61">
        <v>0</v>
      </c>
      <c r="BX67" s="61">
        <v>0</v>
      </c>
      <c r="BY67" s="61">
        <v>0</v>
      </c>
      <c r="BZ67" s="61">
        <v>0</v>
      </c>
      <c r="CA67" s="61">
        <v>0</v>
      </c>
      <c r="CB67" s="61">
        <v>0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0</v>
      </c>
    </row>
    <row r="68" spans="1:90" ht="12.75" customHeight="1">
      <c r="A68" s="44" t="s">
        <v>118</v>
      </c>
      <c r="B68" s="59">
        <v>3009</v>
      </c>
      <c r="C68" s="60" t="s">
        <v>375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61">
        <v>0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0</v>
      </c>
      <c r="BR68" s="61">
        <v>0</v>
      </c>
      <c r="BS68" s="61">
        <v>0</v>
      </c>
      <c r="BT68" s="61">
        <v>0</v>
      </c>
      <c r="BU68" s="61">
        <v>0</v>
      </c>
      <c r="BV68" s="61">
        <v>0</v>
      </c>
      <c r="BW68" s="61">
        <v>0</v>
      </c>
      <c r="BX68" s="61">
        <v>0</v>
      </c>
      <c r="BY68" s="61">
        <v>0</v>
      </c>
      <c r="BZ68" s="61">
        <v>0</v>
      </c>
      <c r="CA68" s="61">
        <v>0</v>
      </c>
      <c r="CB68" s="61">
        <v>0</v>
      </c>
      <c r="CC68" s="61">
        <v>0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</row>
    <row r="69" spans="1:90" ht="12.75" customHeight="1">
      <c r="A69" s="44" t="s">
        <v>119</v>
      </c>
      <c r="B69" s="59">
        <v>3011</v>
      </c>
      <c r="C69" s="60" t="s">
        <v>375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61">
        <v>0</v>
      </c>
      <c r="BE69" s="61">
        <v>0</v>
      </c>
      <c r="BF69" s="61">
        <v>0</v>
      </c>
      <c r="BG69" s="61">
        <v>0</v>
      </c>
      <c r="BH69" s="61">
        <v>0</v>
      </c>
      <c r="BI69" s="61">
        <v>0</v>
      </c>
      <c r="BJ69" s="61">
        <v>0</v>
      </c>
      <c r="BK69" s="61">
        <v>0</v>
      </c>
      <c r="BL69" s="61">
        <v>0</v>
      </c>
      <c r="BM69" s="61">
        <v>0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0</v>
      </c>
      <c r="BT69" s="61">
        <v>0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0</v>
      </c>
      <c r="CA69" s="61">
        <v>0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</row>
    <row r="70" spans="1:90" ht="12.75" customHeight="1">
      <c r="A70" s="44" t="s">
        <v>120</v>
      </c>
      <c r="B70" s="59">
        <v>3012</v>
      </c>
      <c r="C70" s="60" t="s">
        <v>375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0</v>
      </c>
      <c r="AT70" s="61">
        <v>0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61">
        <v>0</v>
      </c>
      <c r="BE70" s="61">
        <v>0</v>
      </c>
      <c r="BF70" s="61">
        <v>0</v>
      </c>
      <c r="BG70" s="61">
        <v>0</v>
      </c>
      <c r="BH70" s="61">
        <v>0</v>
      </c>
      <c r="BI70" s="61">
        <v>0</v>
      </c>
      <c r="BJ70" s="61">
        <v>0</v>
      </c>
      <c r="BK70" s="61">
        <v>0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0</v>
      </c>
      <c r="BT70" s="61">
        <v>0</v>
      </c>
      <c r="BU70" s="61">
        <v>0</v>
      </c>
      <c r="BV70" s="61">
        <v>0</v>
      </c>
      <c r="BW70" s="61">
        <v>0</v>
      </c>
      <c r="BX70" s="61">
        <v>0</v>
      </c>
      <c r="BY70" s="61">
        <v>0</v>
      </c>
      <c r="BZ70" s="61">
        <v>0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</row>
    <row r="71" spans="1:90" ht="12.75" customHeight="1">
      <c r="A71" s="44" t="s">
        <v>121</v>
      </c>
      <c r="B71" s="59">
        <v>3016</v>
      </c>
      <c r="C71" s="60" t="s">
        <v>375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61">
        <v>0</v>
      </c>
      <c r="AV71" s="61">
        <v>0</v>
      </c>
      <c r="AW71" s="61">
        <v>0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61">
        <v>0</v>
      </c>
      <c r="BE71" s="61">
        <v>0</v>
      </c>
      <c r="BF71" s="61">
        <v>0</v>
      </c>
      <c r="BG71" s="61">
        <v>0</v>
      </c>
      <c r="BH71" s="61">
        <v>0</v>
      </c>
      <c r="BI71" s="61">
        <v>0</v>
      </c>
      <c r="BJ71" s="61">
        <v>0</v>
      </c>
      <c r="BK71" s="61">
        <v>0</v>
      </c>
      <c r="BL71" s="61">
        <v>0</v>
      </c>
      <c r="BM71" s="61">
        <v>0</v>
      </c>
      <c r="BN71" s="61">
        <v>0</v>
      </c>
      <c r="BO71" s="61">
        <v>0</v>
      </c>
      <c r="BP71" s="61">
        <v>0</v>
      </c>
      <c r="BQ71" s="61">
        <v>0</v>
      </c>
      <c r="BR71" s="61">
        <v>0</v>
      </c>
      <c r="BS71" s="61">
        <v>0</v>
      </c>
      <c r="BT71" s="61">
        <v>0</v>
      </c>
      <c r="BU71" s="61">
        <v>0</v>
      </c>
      <c r="BV71" s="61">
        <v>0</v>
      </c>
      <c r="BW71" s="61">
        <v>0</v>
      </c>
      <c r="BX71" s="61">
        <v>0</v>
      </c>
      <c r="BY71" s="61">
        <v>0</v>
      </c>
      <c r="BZ71" s="61">
        <v>0</v>
      </c>
      <c r="CA71" s="61">
        <v>0</v>
      </c>
      <c r="CB71" s="61">
        <v>0</v>
      </c>
      <c r="CC71" s="61">
        <v>0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</row>
    <row r="72" spans="1:90" ht="12.75" customHeight="1">
      <c r="A72" s="44" t="s">
        <v>122</v>
      </c>
      <c r="B72" s="59">
        <v>3017</v>
      </c>
      <c r="C72" s="60" t="s">
        <v>375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0</v>
      </c>
      <c r="BY72" s="61">
        <v>0</v>
      </c>
      <c r="BZ72" s="61">
        <v>0</v>
      </c>
      <c r="CA72" s="61">
        <v>0</v>
      </c>
      <c r="CB72" s="61">
        <v>0</v>
      </c>
      <c r="CC72" s="61">
        <v>0</v>
      </c>
      <c r="CD72" s="61">
        <v>0</v>
      </c>
      <c r="CE72" s="61">
        <v>0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</row>
    <row r="73" spans="1:90" ht="12.75" customHeight="1">
      <c r="A73" s="44" t="s">
        <v>123</v>
      </c>
      <c r="B73" s="59">
        <v>3018</v>
      </c>
      <c r="C73" s="60" t="s">
        <v>375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61">
        <v>0</v>
      </c>
      <c r="BE73" s="61">
        <v>0</v>
      </c>
      <c r="BF73" s="61">
        <v>0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0</v>
      </c>
      <c r="BY73" s="61">
        <v>0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0</v>
      </c>
    </row>
    <row r="74" spans="1:90" ht="13.5" customHeight="1">
      <c r="A74" s="44" t="s">
        <v>124</v>
      </c>
      <c r="B74" s="59">
        <v>4002</v>
      </c>
      <c r="C74" s="60" t="s">
        <v>376</v>
      </c>
      <c r="D74" s="61">
        <v>52664074.56000001</v>
      </c>
      <c r="E74" s="61">
        <v>50865691.420000009</v>
      </c>
      <c r="F74" s="61">
        <v>50865691.420000009</v>
      </c>
      <c r="G74" s="61">
        <v>0</v>
      </c>
      <c r="H74" s="61">
        <v>0</v>
      </c>
      <c r="I74" s="61">
        <v>-10795537.659999996</v>
      </c>
      <c r="J74" s="61">
        <v>-10795537.659999996</v>
      </c>
      <c r="K74" s="61">
        <v>-82608146.519999996</v>
      </c>
      <c r="L74" s="61">
        <v>71812608.859999999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11085044.4</v>
      </c>
      <c r="AA74" s="61">
        <v>6356062.0500000007</v>
      </c>
      <c r="AB74" s="61">
        <v>1602416.2</v>
      </c>
      <c r="AC74" s="61">
        <v>1776879.72</v>
      </c>
      <c r="AD74" s="61">
        <v>851852.26</v>
      </c>
      <c r="AE74" s="61">
        <v>0</v>
      </c>
      <c r="AF74" s="61">
        <v>0</v>
      </c>
      <c r="AG74" s="61">
        <v>0</v>
      </c>
      <c r="AH74" s="61">
        <v>497834.17</v>
      </c>
      <c r="AI74" s="61">
        <v>0</v>
      </c>
      <c r="AJ74" s="61">
        <v>1508876.4</v>
      </c>
      <c r="AK74" s="61">
        <v>1508876.4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-47633650.5</v>
      </c>
      <c r="AT74" s="61">
        <v>-19295687.16</v>
      </c>
      <c r="AU74" s="61">
        <v>-19294896.550000001</v>
      </c>
      <c r="AV74" s="61">
        <v>-790.61</v>
      </c>
      <c r="AW74" s="61">
        <v>-4410070.9799999967</v>
      </c>
      <c r="AX74" s="61">
        <v>-4427974.9099999964</v>
      </c>
      <c r="AY74" s="61">
        <v>-121235309.06999999</v>
      </c>
      <c r="AZ74" s="61">
        <v>-56059414.960000001</v>
      </c>
      <c r="BA74" s="61">
        <v>-65175894.109999999</v>
      </c>
      <c r="BB74" s="61">
        <v>0</v>
      </c>
      <c r="BC74" s="61">
        <v>0</v>
      </c>
      <c r="BD74" s="61">
        <v>116807334.16</v>
      </c>
      <c r="BE74" s="61">
        <v>17903.929999999935</v>
      </c>
      <c r="BF74" s="61">
        <v>1565989.24</v>
      </c>
      <c r="BG74" s="61">
        <v>1568338.49</v>
      </c>
      <c r="BH74" s="61">
        <v>-2349.25</v>
      </c>
      <c r="BI74" s="61">
        <v>0</v>
      </c>
      <c r="BJ74" s="61">
        <v>0</v>
      </c>
      <c r="BK74" s="61">
        <v>-1548085.31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-23927892.359999999</v>
      </c>
      <c r="BT74" s="61">
        <v>-13708908.970000001</v>
      </c>
      <c r="BU74" s="61">
        <v>-2284904.0299999998</v>
      </c>
      <c r="BV74" s="61">
        <v>-618386.07999999996</v>
      </c>
      <c r="BW74" s="61">
        <v>0</v>
      </c>
      <c r="BX74" s="61">
        <v>0</v>
      </c>
      <c r="BY74" s="61">
        <v>-132871.39000000001</v>
      </c>
      <c r="BZ74" s="61">
        <v>0</v>
      </c>
      <c r="CA74" s="61">
        <v>-7182821.8899999997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5030424.0600000098</v>
      </c>
    </row>
    <row r="75" spans="1:90" ht="13.5" customHeight="1">
      <c r="A75" s="46" t="s">
        <v>125</v>
      </c>
      <c r="B75" s="62">
        <v>4003</v>
      </c>
      <c r="C75" s="60" t="s">
        <v>376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</row>
    <row r="76" spans="1:90" ht="12.75" customHeight="1">
      <c r="A76" s="46" t="s">
        <v>126</v>
      </c>
      <c r="B76" s="62">
        <v>4004</v>
      </c>
      <c r="C76" s="60" t="s">
        <v>376</v>
      </c>
      <c r="D76" s="61">
        <v>117222869.54999998</v>
      </c>
      <c r="E76" s="61">
        <v>164348468.66999999</v>
      </c>
      <c r="F76" s="61">
        <v>184078875.47999999</v>
      </c>
      <c r="G76" s="61">
        <v>-19730406.809999999</v>
      </c>
      <c r="H76" s="61">
        <v>0</v>
      </c>
      <c r="I76" s="61">
        <v>-62004682.310000002</v>
      </c>
      <c r="J76" s="61">
        <v>-62004682.310000002</v>
      </c>
      <c r="K76" s="61">
        <v>-161860161.71000001</v>
      </c>
      <c r="L76" s="61">
        <v>99855479.400000006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14879083.190000001</v>
      </c>
      <c r="AA76" s="61">
        <v>11233769.68</v>
      </c>
      <c r="AB76" s="61">
        <v>1329527.0499999998</v>
      </c>
      <c r="AC76" s="61">
        <v>2121887.0499999998</v>
      </c>
      <c r="AD76" s="61">
        <v>193899.41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-96055312.439999968</v>
      </c>
      <c r="AT76" s="61">
        <v>-85156644.319999993</v>
      </c>
      <c r="AU76" s="61">
        <v>-85156644.319999993</v>
      </c>
      <c r="AV76" s="61">
        <v>0</v>
      </c>
      <c r="AW76" s="61">
        <v>26378119.280000016</v>
      </c>
      <c r="AX76" s="61">
        <v>26378119.280000016</v>
      </c>
      <c r="AY76" s="61">
        <v>-117349013.71000002</v>
      </c>
      <c r="AZ76" s="61">
        <v>-93251743.63000001</v>
      </c>
      <c r="BA76" s="61">
        <v>-32079416.880000003</v>
      </c>
      <c r="BB76" s="61">
        <v>0</v>
      </c>
      <c r="BC76" s="61">
        <v>7982146.8000000007</v>
      </c>
      <c r="BD76" s="61">
        <v>143727132.99000004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-71496.609999999986</v>
      </c>
      <c r="BP76" s="61">
        <v>-71496.609999999986</v>
      </c>
      <c r="BQ76" s="61">
        <v>0</v>
      </c>
      <c r="BR76" s="61">
        <v>0</v>
      </c>
      <c r="BS76" s="61">
        <v>-37205290.789999999</v>
      </c>
      <c r="BT76" s="61">
        <v>-31670609.219999999</v>
      </c>
      <c r="BU76" s="61">
        <v>-3255540.38</v>
      </c>
      <c r="BV76" s="61">
        <v>-746737.9</v>
      </c>
      <c r="BW76" s="61">
        <v>0</v>
      </c>
      <c r="BX76" s="61">
        <v>0</v>
      </c>
      <c r="BY76" s="61">
        <v>-1532403.29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21167557.110000014</v>
      </c>
    </row>
    <row r="77" spans="1:90" ht="12.75" customHeight="1">
      <c r="A77" s="46" t="s">
        <v>127</v>
      </c>
      <c r="B77" s="62">
        <v>4005</v>
      </c>
      <c r="C77" s="60" t="s">
        <v>376</v>
      </c>
      <c r="D77" s="61">
        <v>1176107.3200000003</v>
      </c>
      <c r="E77" s="61">
        <v>7715936.5100000007</v>
      </c>
      <c r="F77" s="61">
        <v>10080050.220000001</v>
      </c>
      <c r="G77" s="61">
        <v>-2364113.71</v>
      </c>
      <c r="H77" s="61">
        <v>0</v>
      </c>
      <c r="I77" s="61">
        <v>-7600597.9800000004</v>
      </c>
      <c r="J77" s="61">
        <v>-7600597.9800000004</v>
      </c>
      <c r="K77" s="61">
        <v>-7600597.9800000004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1060768.79</v>
      </c>
      <c r="AA77" s="61">
        <v>685452.37</v>
      </c>
      <c r="AB77" s="61">
        <v>0</v>
      </c>
      <c r="AC77" s="61">
        <v>197350.22</v>
      </c>
      <c r="AD77" s="61">
        <v>177966.2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-1262749.71</v>
      </c>
      <c r="AT77" s="61">
        <v>0</v>
      </c>
      <c r="AU77" s="61">
        <v>0</v>
      </c>
      <c r="AV77" s="61">
        <v>0</v>
      </c>
      <c r="AW77" s="61">
        <v>-1003579.19</v>
      </c>
      <c r="AX77" s="61">
        <v>-2548593.25</v>
      </c>
      <c r="AY77" s="61">
        <v>-342107.11</v>
      </c>
      <c r="AZ77" s="61">
        <v>-841898.63</v>
      </c>
      <c r="BA77" s="61">
        <v>476521.2</v>
      </c>
      <c r="BB77" s="61">
        <v>0</v>
      </c>
      <c r="BC77" s="61">
        <v>23270.32</v>
      </c>
      <c r="BD77" s="61">
        <v>-2206486.14</v>
      </c>
      <c r="BE77" s="61">
        <v>1545014.06</v>
      </c>
      <c r="BF77" s="61">
        <v>-295622.49000000005</v>
      </c>
      <c r="BG77" s="61">
        <v>0</v>
      </c>
      <c r="BH77" s="61">
        <v>-315730.90000000002</v>
      </c>
      <c r="BI77" s="61">
        <v>0</v>
      </c>
      <c r="BJ77" s="61">
        <v>20108.41</v>
      </c>
      <c r="BK77" s="61">
        <v>1840636.55</v>
      </c>
      <c r="BL77" s="61">
        <v>0</v>
      </c>
      <c r="BM77" s="61">
        <v>0</v>
      </c>
      <c r="BN77" s="61">
        <v>0</v>
      </c>
      <c r="BO77" s="61">
        <v>-10377.709999999999</v>
      </c>
      <c r="BP77" s="61">
        <v>-10377.709999999999</v>
      </c>
      <c r="BQ77" s="61">
        <v>0</v>
      </c>
      <c r="BR77" s="61">
        <v>0</v>
      </c>
      <c r="BS77" s="61">
        <v>-248792.80999999997</v>
      </c>
      <c r="BT77" s="61">
        <v>-113813.44999999995</v>
      </c>
      <c r="BU77" s="61">
        <v>-68498.070000000007</v>
      </c>
      <c r="BV77" s="61">
        <v>-14668.57</v>
      </c>
      <c r="BW77" s="61">
        <v>0</v>
      </c>
      <c r="BX77" s="61">
        <v>0</v>
      </c>
      <c r="BY77" s="61">
        <v>-51812.72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-86642.389999999665</v>
      </c>
    </row>
    <row r="78" spans="1:90" ht="12.75" customHeight="1">
      <c r="A78" s="47" t="s">
        <v>128</v>
      </c>
      <c r="B78" s="63">
        <v>9000</v>
      </c>
      <c r="C78" s="60" t="s">
        <v>377</v>
      </c>
      <c r="D78" s="64">
        <v>44616289957.807693</v>
      </c>
      <c r="E78" s="64">
        <v>38554898231.280014</v>
      </c>
      <c r="F78" s="64">
        <v>39814531873.990013</v>
      </c>
      <c r="G78" s="64">
        <v>-1259633642.7099998</v>
      </c>
      <c r="H78" s="64">
        <v>0</v>
      </c>
      <c r="I78" s="64">
        <v>-2842574114.6900001</v>
      </c>
      <c r="J78" s="64">
        <v>-2705926201.4100003</v>
      </c>
      <c r="K78" s="64">
        <v>-85859257288.429962</v>
      </c>
      <c r="L78" s="64">
        <v>83153331087.019989</v>
      </c>
      <c r="M78" s="64">
        <v>-136647913.27999952</v>
      </c>
      <c r="N78" s="64">
        <v>1799760562.1700006</v>
      </c>
      <c r="O78" s="64">
        <v>-1936408475.4500003</v>
      </c>
      <c r="P78" s="64">
        <v>0</v>
      </c>
      <c r="Q78" s="64">
        <v>0</v>
      </c>
      <c r="R78" s="64">
        <v>0</v>
      </c>
      <c r="S78" s="64">
        <v>61508374.039999992</v>
      </c>
      <c r="T78" s="64">
        <v>61915743.169999987</v>
      </c>
      <c r="U78" s="64">
        <v>-363483210.84000003</v>
      </c>
      <c r="V78" s="64">
        <v>425398954.01000005</v>
      </c>
      <c r="W78" s="64">
        <v>-407369.13</v>
      </c>
      <c r="X78" s="64">
        <v>70352.86</v>
      </c>
      <c r="Y78" s="64">
        <v>-477721.99</v>
      </c>
      <c r="Z78" s="64">
        <v>8446373166.4676914</v>
      </c>
      <c r="AA78" s="64">
        <v>6233573370.1874485</v>
      </c>
      <c r="AB78" s="64">
        <v>251964022.95439717</v>
      </c>
      <c r="AC78" s="64">
        <v>1332237450.10151</v>
      </c>
      <c r="AD78" s="64">
        <v>379574694.78502119</v>
      </c>
      <c r="AE78" s="64">
        <v>133715553.67395237</v>
      </c>
      <c r="AF78" s="64">
        <v>31421569.704883788</v>
      </c>
      <c r="AG78" s="64">
        <v>75505792.69710806</v>
      </c>
      <c r="AH78" s="64">
        <v>8063280.6799999997</v>
      </c>
      <c r="AI78" s="64">
        <v>317431.68336986238</v>
      </c>
      <c r="AJ78" s="64">
        <v>88241938.74000001</v>
      </c>
      <c r="AK78" s="64">
        <v>88336945.540000007</v>
      </c>
      <c r="AL78" s="64">
        <v>-95006.8</v>
      </c>
      <c r="AM78" s="64">
        <v>307842361.97000003</v>
      </c>
      <c r="AN78" s="64">
        <v>652116004.9799999</v>
      </c>
      <c r="AO78" s="64">
        <v>8358950.3200000264</v>
      </c>
      <c r="AP78" s="64">
        <v>-160596680.88</v>
      </c>
      <c r="AQ78" s="64">
        <v>-9484.4199999999728</v>
      </c>
      <c r="AR78" s="64">
        <v>-192026428.02999991</v>
      </c>
      <c r="AS78" s="64">
        <v>-38014604364.037354</v>
      </c>
      <c r="AT78" s="64">
        <v>-23517736676.854996</v>
      </c>
      <c r="AU78" s="64">
        <v>-24265471465.799999</v>
      </c>
      <c r="AV78" s="64">
        <v>747734788.94499993</v>
      </c>
      <c r="AW78" s="64">
        <v>-2083192853.1521645</v>
      </c>
      <c r="AX78" s="64">
        <v>-2114247390.7421644</v>
      </c>
      <c r="AY78" s="64">
        <v>-22837573109.252167</v>
      </c>
      <c r="AZ78" s="64">
        <v>-25288492388.37915</v>
      </c>
      <c r="BA78" s="64">
        <v>970144433.11701167</v>
      </c>
      <c r="BB78" s="64">
        <v>0</v>
      </c>
      <c r="BC78" s="64">
        <v>1480774846.0099778</v>
      </c>
      <c r="BD78" s="64">
        <v>20723325718.509995</v>
      </c>
      <c r="BE78" s="64">
        <v>31054537.589999989</v>
      </c>
      <c r="BF78" s="64">
        <v>658649679.11999989</v>
      </c>
      <c r="BG78" s="64">
        <v>661795456.0926522</v>
      </c>
      <c r="BH78" s="64">
        <v>87074991.597347856</v>
      </c>
      <c r="BI78" s="64">
        <v>0</v>
      </c>
      <c r="BJ78" s="64">
        <v>-90220768.569999993</v>
      </c>
      <c r="BK78" s="64">
        <v>-627595141.52999997</v>
      </c>
      <c r="BL78" s="64">
        <v>9187621.4600000009</v>
      </c>
      <c r="BM78" s="64">
        <v>9187621.4600000009</v>
      </c>
      <c r="BN78" s="64">
        <v>0</v>
      </c>
      <c r="BO78" s="64">
        <v>-103093506.53999999</v>
      </c>
      <c r="BP78" s="64">
        <v>-103093506.53999999</v>
      </c>
      <c r="BQ78" s="64">
        <v>0</v>
      </c>
      <c r="BR78" s="64">
        <v>0</v>
      </c>
      <c r="BS78" s="64">
        <v>-9999874760.5774593</v>
      </c>
      <c r="BT78" s="64">
        <v>-5703768585.681736</v>
      </c>
      <c r="BU78" s="64">
        <v>-2452608763.3191786</v>
      </c>
      <c r="BV78" s="64">
        <v>-684825896.27877676</v>
      </c>
      <c r="BW78" s="64">
        <v>-104948.45</v>
      </c>
      <c r="BX78" s="64">
        <v>-287746253.7936759</v>
      </c>
      <c r="BY78" s="64">
        <v>-283912008.00623733</v>
      </c>
      <c r="BZ78" s="64">
        <v>82228028.810000107</v>
      </c>
      <c r="CA78" s="64">
        <v>-669136333.85786033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-2319894188.3727269</v>
      </c>
      <c r="CJ78" s="64">
        <v>-2319894188.3727269</v>
      </c>
      <c r="CK78" s="64">
        <v>0</v>
      </c>
      <c r="CL78" s="64">
        <v>6601685593.7703438</v>
      </c>
    </row>
    <row r="79" spans="1:90" ht="12.75" customHeight="1">
      <c r="A79" s="47" t="s">
        <v>129</v>
      </c>
      <c r="B79" s="63">
        <v>9001</v>
      </c>
      <c r="C79" s="60" t="s">
        <v>378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</v>
      </c>
      <c r="BI79" s="64">
        <v>0</v>
      </c>
      <c r="BJ79" s="64">
        <v>0</v>
      </c>
      <c r="BK79" s="64">
        <v>0</v>
      </c>
      <c r="BL79" s="64">
        <v>0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0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</row>
    <row r="80" spans="1:90" ht="12.75" customHeight="1">
      <c r="A80" s="47" t="s">
        <v>131</v>
      </c>
      <c r="B80" s="63">
        <v>9002</v>
      </c>
      <c r="C80" s="60" t="s">
        <v>379</v>
      </c>
      <c r="D80" s="64">
        <v>171063051.42999998</v>
      </c>
      <c r="E80" s="64">
        <v>222930096.59999999</v>
      </c>
      <c r="F80" s="64">
        <v>245024617.12</v>
      </c>
      <c r="G80" s="64">
        <v>-22094520.52</v>
      </c>
      <c r="H80" s="64">
        <v>0</v>
      </c>
      <c r="I80" s="64">
        <v>-80400817.950000003</v>
      </c>
      <c r="J80" s="64">
        <v>-80400817.950000003</v>
      </c>
      <c r="K80" s="64">
        <v>-252068906.21000001</v>
      </c>
      <c r="L80" s="64">
        <v>171668088.25999999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27024896.380000003</v>
      </c>
      <c r="AA80" s="64">
        <v>18275284.100000001</v>
      </c>
      <c r="AB80" s="64">
        <v>2931943.25</v>
      </c>
      <c r="AC80" s="64">
        <v>4096116.9899999998</v>
      </c>
      <c r="AD80" s="64">
        <v>1223717.8700000001</v>
      </c>
      <c r="AE80" s="64">
        <v>0</v>
      </c>
      <c r="AF80" s="64">
        <v>0</v>
      </c>
      <c r="AG80" s="64">
        <v>0</v>
      </c>
      <c r="AH80" s="64">
        <v>497834.17</v>
      </c>
      <c r="AI80" s="64">
        <v>0</v>
      </c>
      <c r="AJ80" s="64">
        <v>1508876.4</v>
      </c>
      <c r="AK80" s="64">
        <v>1508876.4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-144951712.64999998</v>
      </c>
      <c r="AT80" s="64">
        <v>-104452331.47999999</v>
      </c>
      <c r="AU80" s="64">
        <v>-104451540.86999999</v>
      </c>
      <c r="AV80" s="64">
        <v>-790.61</v>
      </c>
      <c r="AW80" s="64">
        <v>20964469.110000018</v>
      </c>
      <c r="AX80" s="64">
        <v>19401551.12000002</v>
      </c>
      <c r="AY80" s="64">
        <v>-238926429.89000005</v>
      </c>
      <c r="AZ80" s="64">
        <v>-150153057.22</v>
      </c>
      <c r="BA80" s="64">
        <v>-96778789.790000007</v>
      </c>
      <c r="BB80" s="64">
        <v>0</v>
      </c>
      <c r="BC80" s="64">
        <v>8005417.120000001</v>
      </c>
      <c r="BD80" s="64">
        <v>258327981.01000005</v>
      </c>
      <c r="BE80" s="64">
        <v>1562917.99</v>
      </c>
      <c r="BF80" s="64">
        <v>1270366.75</v>
      </c>
      <c r="BG80" s="64">
        <v>1568338.49</v>
      </c>
      <c r="BH80" s="64">
        <v>-318080.15000000002</v>
      </c>
      <c r="BI80" s="64">
        <v>0</v>
      </c>
      <c r="BJ80" s="64">
        <v>20108.41</v>
      </c>
      <c r="BK80" s="64">
        <v>292551.24</v>
      </c>
      <c r="BL80" s="64">
        <v>0</v>
      </c>
      <c r="BM80" s="64">
        <v>0</v>
      </c>
      <c r="BN80" s="64">
        <v>0</v>
      </c>
      <c r="BO80" s="64">
        <v>-81874.319999999978</v>
      </c>
      <c r="BP80" s="64">
        <v>-81874.319999999978</v>
      </c>
      <c r="BQ80" s="64">
        <v>0</v>
      </c>
      <c r="BR80" s="64">
        <v>0</v>
      </c>
      <c r="BS80" s="64">
        <v>-61381975.960000001</v>
      </c>
      <c r="BT80" s="64">
        <v>-45493331.640000001</v>
      </c>
      <c r="BU80" s="64">
        <v>-5608942.4800000004</v>
      </c>
      <c r="BV80" s="64">
        <v>-1379792.55</v>
      </c>
      <c r="BW80" s="64">
        <v>0</v>
      </c>
      <c r="BX80" s="64">
        <v>0</v>
      </c>
      <c r="BY80" s="64">
        <v>-1717087.4000000001</v>
      </c>
      <c r="BZ80" s="64">
        <v>0</v>
      </c>
      <c r="CA80" s="64">
        <v>-7182821.8899999997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26111338.780000024</v>
      </c>
    </row>
    <row r="81" spans="1:90">
      <c r="A81" s="47" t="s">
        <v>133</v>
      </c>
      <c r="B81" s="63">
        <v>9003</v>
      </c>
      <c r="C81" s="60" t="s">
        <v>380</v>
      </c>
      <c r="D81" s="64">
        <v>44616289957.807693</v>
      </c>
      <c r="E81" s="64">
        <v>38554898231.280014</v>
      </c>
      <c r="F81" s="64">
        <v>39814531873.990013</v>
      </c>
      <c r="G81" s="64">
        <v>-1259633642.7099998</v>
      </c>
      <c r="H81" s="64">
        <v>0</v>
      </c>
      <c r="I81" s="64">
        <v>-2842574114.6900001</v>
      </c>
      <c r="J81" s="64">
        <v>-2705926201.4100003</v>
      </c>
      <c r="K81" s="64">
        <v>-85859257288.429962</v>
      </c>
      <c r="L81" s="64">
        <v>83153331087.019989</v>
      </c>
      <c r="M81" s="64">
        <v>-136647913.27999952</v>
      </c>
      <c r="N81" s="64">
        <v>1799760562.1700006</v>
      </c>
      <c r="O81" s="64">
        <v>-1936408475.4500003</v>
      </c>
      <c r="P81" s="64">
        <v>0</v>
      </c>
      <c r="Q81" s="64">
        <v>0</v>
      </c>
      <c r="R81" s="64">
        <v>0</v>
      </c>
      <c r="S81" s="64">
        <v>61508374.039999992</v>
      </c>
      <c r="T81" s="64">
        <v>61915743.169999987</v>
      </c>
      <c r="U81" s="64">
        <v>-363483210.84000003</v>
      </c>
      <c r="V81" s="64">
        <v>425398954.01000005</v>
      </c>
      <c r="W81" s="64">
        <v>-407369.13</v>
      </c>
      <c r="X81" s="64">
        <v>70352.86</v>
      </c>
      <c r="Y81" s="64">
        <v>-477721.99</v>
      </c>
      <c r="Z81" s="64">
        <v>8446373166.4676914</v>
      </c>
      <c r="AA81" s="64">
        <v>6233573370.1874485</v>
      </c>
      <c r="AB81" s="64">
        <v>251964022.95439717</v>
      </c>
      <c r="AC81" s="64">
        <v>1332237450.10151</v>
      </c>
      <c r="AD81" s="64">
        <v>379574694.78502119</v>
      </c>
      <c r="AE81" s="64">
        <v>133715553.67395237</v>
      </c>
      <c r="AF81" s="64">
        <v>31421569.704883788</v>
      </c>
      <c r="AG81" s="64">
        <v>75505792.69710806</v>
      </c>
      <c r="AH81" s="64">
        <v>8063280.6799999997</v>
      </c>
      <c r="AI81" s="64">
        <v>317431.68336986238</v>
      </c>
      <c r="AJ81" s="64">
        <v>88241938.74000001</v>
      </c>
      <c r="AK81" s="64">
        <v>88336945.540000007</v>
      </c>
      <c r="AL81" s="64">
        <v>-95006.8</v>
      </c>
      <c r="AM81" s="64">
        <v>307842361.97000003</v>
      </c>
      <c r="AN81" s="64">
        <v>652116004.9799999</v>
      </c>
      <c r="AO81" s="64">
        <v>8358950.3200000264</v>
      </c>
      <c r="AP81" s="64">
        <v>-160596680.88</v>
      </c>
      <c r="AQ81" s="64">
        <v>-9484.4199999999728</v>
      </c>
      <c r="AR81" s="64">
        <v>-192026428.02999991</v>
      </c>
      <c r="AS81" s="64">
        <v>-38014604364.037354</v>
      </c>
      <c r="AT81" s="64">
        <v>-23517736676.854996</v>
      </c>
      <c r="AU81" s="64">
        <v>-24265471465.799999</v>
      </c>
      <c r="AV81" s="64">
        <v>747734788.94499993</v>
      </c>
      <c r="AW81" s="64">
        <v>-2083192853.1521645</v>
      </c>
      <c r="AX81" s="64">
        <v>-2114247390.7421644</v>
      </c>
      <c r="AY81" s="64">
        <v>-22837573109.252167</v>
      </c>
      <c r="AZ81" s="64">
        <v>-25288492388.37915</v>
      </c>
      <c r="BA81" s="64">
        <v>970144433.11701167</v>
      </c>
      <c r="BB81" s="64">
        <v>0</v>
      </c>
      <c r="BC81" s="64">
        <v>1480774846.0099778</v>
      </c>
      <c r="BD81" s="64">
        <v>20723325718.509995</v>
      </c>
      <c r="BE81" s="64">
        <v>31054537.589999989</v>
      </c>
      <c r="BF81" s="64">
        <v>658649679.11999989</v>
      </c>
      <c r="BG81" s="64">
        <v>661795456.0926522</v>
      </c>
      <c r="BH81" s="64">
        <v>87074991.597347856</v>
      </c>
      <c r="BI81" s="64">
        <v>0</v>
      </c>
      <c r="BJ81" s="64">
        <v>-90220768.569999993</v>
      </c>
      <c r="BK81" s="64">
        <v>-627595141.52999997</v>
      </c>
      <c r="BL81" s="64">
        <v>9187621.4600000009</v>
      </c>
      <c r="BM81" s="64">
        <v>9187621.4600000009</v>
      </c>
      <c r="BN81" s="64">
        <v>0</v>
      </c>
      <c r="BO81" s="64">
        <v>-103093506.53999999</v>
      </c>
      <c r="BP81" s="64">
        <v>-103093506.53999999</v>
      </c>
      <c r="BQ81" s="64">
        <v>0</v>
      </c>
      <c r="BR81" s="64">
        <v>0</v>
      </c>
      <c r="BS81" s="64">
        <v>-9999874760.5774593</v>
      </c>
      <c r="BT81" s="64">
        <v>-5703768585.681736</v>
      </c>
      <c r="BU81" s="64">
        <v>-2452608763.3191786</v>
      </c>
      <c r="BV81" s="64">
        <v>-684825896.27877676</v>
      </c>
      <c r="BW81" s="64">
        <v>-104948.45</v>
      </c>
      <c r="BX81" s="64">
        <v>-287746253.7936759</v>
      </c>
      <c r="BY81" s="64">
        <v>-283912008.00623733</v>
      </c>
      <c r="BZ81" s="64">
        <v>82228028.810000107</v>
      </c>
      <c r="CA81" s="64">
        <v>-669136333.85786033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-2319894188.3727269</v>
      </c>
      <c r="CJ81" s="64">
        <v>-2319894188.3727269</v>
      </c>
      <c r="CK81" s="64">
        <v>0</v>
      </c>
      <c r="CL81" s="64">
        <v>6601685593.7703438</v>
      </c>
    </row>
    <row r="82" spans="1:90" ht="12.75" customHeight="1">
      <c r="A82" s="48" t="s">
        <v>135</v>
      </c>
      <c r="B82" s="65"/>
      <c r="C82" s="60" t="s">
        <v>381</v>
      </c>
      <c r="D82" s="64">
        <v>44787353009.237694</v>
      </c>
      <c r="E82" s="64">
        <v>38777828327.880013</v>
      </c>
      <c r="F82" s="64">
        <v>40059556491.110016</v>
      </c>
      <c r="G82" s="64">
        <v>-1281728163.2299998</v>
      </c>
      <c r="H82" s="64">
        <v>0</v>
      </c>
      <c r="I82" s="64">
        <v>-2922974932.6399999</v>
      </c>
      <c r="J82" s="64">
        <v>-2786327019.3600001</v>
      </c>
      <c r="K82" s="64">
        <v>-86111326194.639969</v>
      </c>
      <c r="L82" s="64">
        <v>83324999175.279984</v>
      </c>
      <c r="M82" s="64">
        <v>-136647913.27999952</v>
      </c>
      <c r="N82" s="64">
        <v>1799760562.1700006</v>
      </c>
      <c r="O82" s="64">
        <v>-1936408475.4500003</v>
      </c>
      <c r="P82" s="64">
        <v>0</v>
      </c>
      <c r="Q82" s="64">
        <v>0</v>
      </c>
      <c r="R82" s="64">
        <v>0</v>
      </c>
      <c r="S82" s="64">
        <v>61508374.039999992</v>
      </c>
      <c r="T82" s="64">
        <v>61915743.169999987</v>
      </c>
      <c r="U82" s="64">
        <v>-363483210.84000003</v>
      </c>
      <c r="V82" s="64">
        <v>425398954.01000005</v>
      </c>
      <c r="W82" s="64">
        <v>-407369.13</v>
      </c>
      <c r="X82" s="64">
        <v>70352.86</v>
      </c>
      <c r="Y82" s="64">
        <v>-477721.99</v>
      </c>
      <c r="Z82" s="64">
        <v>8473398062.8476915</v>
      </c>
      <c r="AA82" s="64">
        <v>6251848654.2874489</v>
      </c>
      <c r="AB82" s="64">
        <v>254895966.20439717</v>
      </c>
      <c r="AC82" s="64">
        <v>1336333567.0915101</v>
      </c>
      <c r="AD82" s="64">
        <v>380798412.65502119</v>
      </c>
      <c r="AE82" s="64">
        <v>133715553.67395237</v>
      </c>
      <c r="AF82" s="64">
        <v>31421569.704883788</v>
      </c>
      <c r="AG82" s="64">
        <v>75505792.69710806</v>
      </c>
      <c r="AH82" s="64">
        <v>8561114.8499999996</v>
      </c>
      <c r="AI82" s="64">
        <v>317431.68336986238</v>
      </c>
      <c r="AJ82" s="64">
        <v>89750815.140000015</v>
      </c>
      <c r="AK82" s="64">
        <v>89845821.940000013</v>
      </c>
      <c r="AL82" s="64">
        <v>-95006.8</v>
      </c>
      <c r="AM82" s="64">
        <v>307842361.97000003</v>
      </c>
      <c r="AN82" s="64">
        <v>652116004.9799999</v>
      </c>
      <c r="AO82" s="64">
        <v>8358950.3200000264</v>
      </c>
      <c r="AP82" s="64">
        <v>-160596680.88</v>
      </c>
      <c r="AQ82" s="64">
        <v>-9484.4199999999728</v>
      </c>
      <c r="AR82" s="64">
        <v>-192026428.02999991</v>
      </c>
      <c r="AS82" s="64">
        <v>-38159556076.687355</v>
      </c>
      <c r="AT82" s="64">
        <v>-23622189008.334995</v>
      </c>
      <c r="AU82" s="64">
        <v>-24369923006.669998</v>
      </c>
      <c r="AV82" s="64">
        <v>747733998.33499992</v>
      </c>
      <c r="AW82" s="64">
        <v>-2062228384.0421643</v>
      </c>
      <c r="AX82" s="64">
        <v>-2094845839.6221642</v>
      </c>
      <c r="AY82" s="64">
        <v>-23076499539.142166</v>
      </c>
      <c r="AZ82" s="64">
        <v>-25438645445.599152</v>
      </c>
      <c r="BA82" s="64">
        <v>873365643.3270117</v>
      </c>
      <c r="BB82" s="64">
        <v>0</v>
      </c>
      <c r="BC82" s="64">
        <v>1488780263.1299777</v>
      </c>
      <c r="BD82" s="64">
        <v>20981653699.519993</v>
      </c>
      <c r="BE82" s="64">
        <v>32617455.579999987</v>
      </c>
      <c r="BF82" s="64">
        <v>659920045.86999989</v>
      </c>
      <c r="BG82" s="64">
        <v>663363794.58265221</v>
      </c>
      <c r="BH82" s="64">
        <v>86756911.44734785</v>
      </c>
      <c r="BI82" s="64">
        <v>0</v>
      </c>
      <c r="BJ82" s="64">
        <v>-90200660.159999996</v>
      </c>
      <c r="BK82" s="64">
        <v>-627302590.28999996</v>
      </c>
      <c r="BL82" s="64">
        <v>9187621.4600000009</v>
      </c>
      <c r="BM82" s="64">
        <v>9187621.4600000009</v>
      </c>
      <c r="BN82" s="64">
        <v>0</v>
      </c>
      <c r="BO82" s="64">
        <v>-103175380.85999998</v>
      </c>
      <c r="BP82" s="64">
        <v>-103175380.85999998</v>
      </c>
      <c r="BQ82" s="64">
        <v>0</v>
      </c>
      <c r="BR82" s="64">
        <v>0</v>
      </c>
      <c r="BS82" s="64">
        <v>-10061256736.537458</v>
      </c>
      <c r="BT82" s="64">
        <v>-5749261917.3217363</v>
      </c>
      <c r="BU82" s="64">
        <v>-2458217705.7991786</v>
      </c>
      <c r="BV82" s="64">
        <v>-686205688.82877672</v>
      </c>
      <c r="BW82" s="64">
        <v>-104948.45</v>
      </c>
      <c r="BX82" s="64">
        <v>-287746253.7936759</v>
      </c>
      <c r="BY82" s="64">
        <v>-285629095.4062373</v>
      </c>
      <c r="BZ82" s="64">
        <v>82228028.810000107</v>
      </c>
      <c r="CA82" s="64">
        <v>-676319155.74786031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-2319894188.3727269</v>
      </c>
      <c r="CJ82" s="64">
        <v>-2319894188.3727269</v>
      </c>
      <c r="CK82" s="64">
        <v>0</v>
      </c>
      <c r="CL82" s="64">
        <v>6627796932.5503435</v>
      </c>
    </row>
    <row r="83" spans="1:90" ht="12.75" customHeight="1"/>
  </sheetData>
  <pageMargins left="0.75" right="0.75" top="1" bottom="1" header="0.5" footer="0.5"/>
  <pageSetup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69E88-BAC7-42AC-AFD1-B1D496EF62F1}">
  <sheetPr>
    <tabColor rgb="FFFF0000"/>
  </sheetPr>
  <dimension ref="A1:CL83"/>
  <sheetViews>
    <sheetView showGridLines="0" zoomScale="80" zoomScaleNormal="80" workbookViewId="0">
      <pane xSplit="3" ySplit="6" topLeftCell="D7" activePane="bottomRight" state="frozen"/>
      <selection activeCell="D7" sqref="D7"/>
      <selection pane="topRight" activeCell="D7" sqref="D7"/>
      <selection pane="bottomLeft" activeCell="D7" sqref="D7"/>
      <selection pane="bottomRight" activeCell="D7" sqref="D7"/>
    </sheetView>
  </sheetViews>
  <sheetFormatPr defaultColWidth="9.140625" defaultRowHeight="12.75"/>
  <cols>
    <col min="1" max="1" width="58.7109375" style="5" customWidth="1"/>
    <col min="2" max="90" width="15.7109375" style="5" customWidth="1"/>
    <col min="91" max="16384" width="9.140625" style="5"/>
  </cols>
  <sheetData>
    <row r="1" spans="1:90" s="78" customFormat="1" ht="15" customHeight="1">
      <c r="A1" s="49" t="s">
        <v>284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</row>
    <row r="2" spans="1:90" s="78" customFormat="1" ht="15" customHeight="1">
      <c r="A2" s="49" t="s">
        <v>231</v>
      </c>
      <c r="B2" s="76">
        <v>713</v>
      </c>
      <c r="C2" s="76"/>
      <c r="D2" s="76"/>
      <c r="E2" s="76"/>
      <c r="F2" s="76"/>
      <c r="G2" s="76"/>
      <c r="H2" s="76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</row>
    <row r="3" spans="1:90" s="78" customFormat="1" ht="15" customHeight="1">
      <c r="A3" s="49" t="s">
        <v>528</v>
      </c>
      <c r="B3" s="76" t="s">
        <v>285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</row>
    <row r="4" spans="1:90" ht="15" customHeight="1"/>
    <row r="5" spans="1:90" ht="22.5" customHeight="1">
      <c r="D5" s="1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1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1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79" t="s">
        <v>251</v>
      </c>
    </row>
    <row r="6" spans="1:90" ht="80.099999999999994" customHeight="1">
      <c r="A6" s="57" t="s">
        <v>287</v>
      </c>
      <c r="B6" s="57" t="s">
        <v>288</v>
      </c>
      <c r="C6" s="57" t="s">
        <v>289</v>
      </c>
      <c r="D6" s="1" t="s">
        <v>290</v>
      </c>
      <c r="E6" s="53" t="s">
        <v>291</v>
      </c>
      <c r="F6" s="54" t="s">
        <v>292</v>
      </c>
      <c r="G6" s="54" t="s">
        <v>293</v>
      </c>
      <c r="H6" s="54" t="s">
        <v>294</v>
      </c>
      <c r="I6" s="53" t="s">
        <v>295</v>
      </c>
      <c r="J6" s="54" t="s">
        <v>296</v>
      </c>
      <c r="K6" s="55" t="s">
        <v>297</v>
      </c>
      <c r="L6" s="55" t="s">
        <v>298</v>
      </c>
      <c r="M6" s="54" t="s">
        <v>299</v>
      </c>
      <c r="N6" s="55" t="s">
        <v>300</v>
      </c>
      <c r="O6" s="55" t="s">
        <v>301</v>
      </c>
      <c r="P6" s="54" t="s">
        <v>302</v>
      </c>
      <c r="Q6" s="55" t="s">
        <v>303</v>
      </c>
      <c r="R6" s="55" t="s">
        <v>304</v>
      </c>
      <c r="S6" s="53" t="s">
        <v>305</v>
      </c>
      <c r="T6" s="54" t="s">
        <v>306</v>
      </c>
      <c r="U6" s="55" t="s">
        <v>307</v>
      </c>
      <c r="V6" s="55" t="s">
        <v>308</v>
      </c>
      <c r="W6" s="54" t="s">
        <v>309</v>
      </c>
      <c r="X6" s="55" t="s">
        <v>310</v>
      </c>
      <c r="Y6" s="55" t="s">
        <v>311</v>
      </c>
      <c r="Z6" s="53" t="s">
        <v>312</v>
      </c>
      <c r="AA6" s="54" t="s">
        <v>313</v>
      </c>
      <c r="AB6" s="54" t="s">
        <v>314</v>
      </c>
      <c r="AC6" s="54" t="s">
        <v>315</v>
      </c>
      <c r="AD6" s="54" t="s">
        <v>316</v>
      </c>
      <c r="AE6" s="54" t="s">
        <v>317</v>
      </c>
      <c r="AF6" s="54" t="s">
        <v>318</v>
      </c>
      <c r="AG6" s="54" t="s">
        <v>319</v>
      </c>
      <c r="AH6" s="54" t="s">
        <v>320</v>
      </c>
      <c r="AI6" s="54" t="s">
        <v>321</v>
      </c>
      <c r="AJ6" s="53" t="s">
        <v>322</v>
      </c>
      <c r="AK6" s="54" t="s">
        <v>323</v>
      </c>
      <c r="AL6" s="54" t="s">
        <v>324</v>
      </c>
      <c r="AM6" s="53" t="s">
        <v>325</v>
      </c>
      <c r="AN6" s="54" t="s">
        <v>326</v>
      </c>
      <c r="AO6" s="54" t="s">
        <v>327</v>
      </c>
      <c r="AP6" s="54" t="s">
        <v>328</v>
      </c>
      <c r="AQ6" s="54" t="s">
        <v>329</v>
      </c>
      <c r="AR6" s="54" t="s">
        <v>330</v>
      </c>
      <c r="AS6" s="1" t="s">
        <v>331</v>
      </c>
      <c r="AT6" s="53" t="s">
        <v>332</v>
      </c>
      <c r="AU6" s="54" t="s">
        <v>333</v>
      </c>
      <c r="AV6" s="54" t="s">
        <v>334</v>
      </c>
      <c r="AW6" s="53" t="s">
        <v>335</v>
      </c>
      <c r="AX6" s="54" t="s">
        <v>336</v>
      </c>
      <c r="AY6" s="55" t="s">
        <v>337</v>
      </c>
      <c r="AZ6" s="56" t="s">
        <v>338</v>
      </c>
      <c r="BA6" s="56" t="s">
        <v>339</v>
      </c>
      <c r="BB6" s="56" t="s">
        <v>340</v>
      </c>
      <c r="BC6" s="56" t="s">
        <v>341</v>
      </c>
      <c r="BD6" s="55" t="s">
        <v>342</v>
      </c>
      <c r="BE6" s="54" t="s">
        <v>343</v>
      </c>
      <c r="BF6" s="55" t="s">
        <v>344</v>
      </c>
      <c r="BG6" s="56" t="s">
        <v>338</v>
      </c>
      <c r="BH6" s="56" t="s">
        <v>339</v>
      </c>
      <c r="BI6" s="56" t="s">
        <v>340</v>
      </c>
      <c r="BJ6" s="56" t="s">
        <v>345</v>
      </c>
      <c r="BK6" s="55" t="s">
        <v>346</v>
      </c>
      <c r="BL6" s="53" t="s">
        <v>347</v>
      </c>
      <c r="BM6" s="54" t="s">
        <v>348</v>
      </c>
      <c r="BN6" s="54" t="s">
        <v>349</v>
      </c>
      <c r="BO6" s="53" t="s">
        <v>350</v>
      </c>
      <c r="BP6" s="54" t="s">
        <v>351</v>
      </c>
      <c r="BQ6" s="54" t="s">
        <v>352</v>
      </c>
      <c r="BR6" s="54" t="s">
        <v>353</v>
      </c>
      <c r="BS6" s="53" t="s">
        <v>354</v>
      </c>
      <c r="BT6" s="54" t="s">
        <v>355</v>
      </c>
      <c r="BU6" s="54" t="s">
        <v>356</v>
      </c>
      <c r="BV6" s="54" t="s">
        <v>357</v>
      </c>
      <c r="BW6" s="54" t="s">
        <v>358</v>
      </c>
      <c r="BX6" s="54" t="s">
        <v>359</v>
      </c>
      <c r="BY6" s="54" t="s">
        <v>360</v>
      </c>
      <c r="BZ6" s="54" t="s">
        <v>361</v>
      </c>
      <c r="CA6" s="54" t="s">
        <v>362</v>
      </c>
      <c r="CB6" s="53" t="s">
        <v>363</v>
      </c>
      <c r="CC6" s="54" t="s">
        <v>364</v>
      </c>
      <c r="CD6" s="55" t="s">
        <v>365</v>
      </c>
      <c r="CE6" s="55" t="s">
        <v>366</v>
      </c>
      <c r="CF6" s="54" t="s">
        <v>367</v>
      </c>
      <c r="CG6" s="1" t="s">
        <v>368</v>
      </c>
      <c r="CH6" s="55" t="s">
        <v>369</v>
      </c>
      <c r="CI6" s="53" t="s">
        <v>370</v>
      </c>
      <c r="CJ6" s="54" t="s">
        <v>371</v>
      </c>
      <c r="CK6" s="54" t="s">
        <v>372</v>
      </c>
      <c r="CL6" s="57" t="s">
        <v>250</v>
      </c>
    </row>
    <row r="7" spans="1:90" ht="12.75" customHeight="1">
      <c r="A7" s="44" t="s">
        <v>2</v>
      </c>
      <c r="B7" s="59">
        <v>1001</v>
      </c>
      <c r="C7" s="60" t="s">
        <v>373</v>
      </c>
      <c r="D7" s="61">
        <v>0</v>
      </c>
      <c r="E7" s="61">
        <v>0</v>
      </c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  <c r="M7" s="61">
        <v>0</v>
      </c>
      <c r="N7" s="61">
        <v>0</v>
      </c>
      <c r="O7" s="61">
        <v>0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0</v>
      </c>
      <c r="AA7" s="61">
        <v>0</v>
      </c>
      <c r="AB7" s="61">
        <v>0</v>
      </c>
      <c r="AC7" s="61">
        <v>0</v>
      </c>
      <c r="AD7" s="61">
        <v>0</v>
      </c>
      <c r="AE7" s="61">
        <v>0</v>
      </c>
      <c r="AF7" s="61">
        <v>0</v>
      </c>
      <c r="AG7" s="61">
        <v>0</v>
      </c>
      <c r="AH7" s="61">
        <v>0</v>
      </c>
      <c r="AI7" s="61">
        <v>0</v>
      </c>
      <c r="AJ7" s="61">
        <v>0</v>
      </c>
      <c r="AK7" s="61">
        <v>0</v>
      </c>
      <c r="AL7" s="61">
        <v>0</v>
      </c>
      <c r="AM7" s="61">
        <v>0</v>
      </c>
      <c r="AN7" s="61">
        <v>0</v>
      </c>
      <c r="AO7" s="61">
        <v>0</v>
      </c>
      <c r="AP7" s="61">
        <v>0</v>
      </c>
      <c r="AQ7" s="61">
        <v>0</v>
      </c>
      <c r="AR7" s="61">
        <v>0</v>
      </c>
      <c r="AS7" s="61">
        <v>0</v>
      </c>
      <c r="AT7" s="61">
        <v>0</v>
      </c>
      <c r="AU7" s="61">
        <v>0</v>
      </c>
      <c r="AV7" s="61">
        <v>0</v>
      </c>
      <c r="AW7" s="61">
        <v>0</v>
      </c>
      <c r="AX7" s="61">
        <v>0</v>
      </c>
      <c r="AY7" s="61">
        <v>0</v>
      </c>
      <c r="AZ7" s="61">
        <v>0</v>
      </c>
      <c r="BA7" s="61">
        <v>0</v>
      </c>
      <c r="BB7" s="61">
        <v>0</v>
      </c>
      <c r="BC7" s="61">
        <v>0</v>
      </c>
      <c r="BD7" s="61">
        <v>0</v>
      </c>
      <c r="BE7" s="61">
        <v>0</v>
      </c>
      <c r="BF7" s="61">
        <v>0</v>
      </c>
      <c r="BG7" s="61">
        <v>0</v>
      </c>
      <c r="BH7" s="61">
        <v>0</v>
      </c>
      <c r="BI7" s="61">
        <v>0</v>
      </c>
      <c r="BJ7" s="61">
        <v>0</v>
      </c>
      <c r="BK7" s="61">
        <v>0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0</v>
      </c>
      <c r="BT7" s="61">
        <v>0</v>
      </c>
      <c r="BU7" s="61">
        <v>0</v>
      </c>
      <c r="BV7" s="61">
        <v>0</v>
      </c>
      <c r="BW7" s="61">
        <v>0</v>
      </c>
      <c r="BX7" s="61">
        <v>0</v>
      </c>
      <c r="BY7" s="61">
        <v>0</v>
      </c>
      <c r="BZ7" s="61">
        <v>0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0</v>
      </c>
    </row>
    <row r="8" spans="1:90" ht="12.75" customHeight="1">
      <c r="A8" s="44" t="s">
        <v>3</v>
      </c>
      <c r="B8" s="59">
        <v>1003</v>
      </c>
      <c r="C8" s="60" t="s">
        <v>373</v>
      </c>
      <c r="D8" s="61">
        <v>0</v>
      </c>
      <c r="E8" s="61">
        <v>0</v>
      </c>
      <c r="F8" s="61">
        <v>0</v>
      </c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>
        <v>0</v>
      </c>
      <c r="N8" s="61">
        <v>0</v>
      </c>
      <c r="O8" s="61">
        <v>0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0</v>
      </c>
      <c r="AA8" s="61">
        <v>0</v>
      </c>
      <c r="AB8" s="61">
        <v>0</v>
      </c>
      <c r="AC8" s="61">
        <v>0</v>
      </c>
      <c r="AD8" s="61">
        <v>0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0</v>
      </c>
      <c r="AO8" s="61">
        <v>0</v>
      </c>
      <c r="AP8" s="61">
        <v>0</v>
      </c>
      <c r="AQ8" s="61">
        <v>0</v>
      </c>
      <c r="AR8" s="61">
        <v>0</v>
      </c>
      <c r="AS8" s="61">
        <v>0</v>
      </c>
      <c r="AT8" s="61">
        <v>0</v>
      </c>
      <c r="AU8" s="61">
        <v>0</v>
      </c>
      <c r="AV8" s="61">
        <v>0</v>
      </c>
      <c r="AW8" s="61">
        <v>0</v>
      </c>
      <c r="AX8" s="61">
        <v>0</v>
      </c>
      <c r="AY8" s="61">
        <v>0</v>
      </c>
      <c r="AZ8" s="61">
        <v>0</v>
      </c>
      <c r="BA8" s="61">
        <v>0</v>
      </c>
      <c r="BB8" s="61">
        <v>0</v>
      </c>
      <c r="BC8" s="61">
        <v>0</v>
      </c>
      <c r="BD8" s="61">
        <v>0</v>
      </c>
      <c r="BE8" s="61">
        <v>0</v>
      </c>
      <c r="BF8" s="61">
        <v>0</v>
      </c>
      <c r="BG8" s="61">
        <v>0</v>
      </c>
      <c r="BH8" s="61">
        <v>0</v>
      </c>
      <c r="BI8" s="61">
        <v>0</v>
      </c>
      <c r="BJ8" s="61">
        <v>0</v>
      </c>
      <c r="BK8" s="61">
        <v>0</v>
      </c>
      <c r="BL8" s="61">
        <v>0</v>
      </c>
      <c r="BM8" s="61">
        <v>0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0</v>
      </c>
      <c r="BT8" s="61">
        <v>0</v>
      </c>
      <c r="BU8" s="61">
        <v>0</v>
      </c>
      <c r="BV8" s="61">
        <v>0</v>
      </c>
      <c r="BW8" s="61">
        <v>0</v>
      </c>
      <c r="BX8" s="61">
        <v>0</v>
      </c>
      <c r="BY8" s="61">
        <v>0</v>
      </c>
      <c r="BZ8" s="61">
        <v>0</v>
      </c>
      <c r="CA8" s="61">
        <v>0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0</v>
      </c>
    </row>
    <row r="9" spans="1:90" ht="12.75" customHeight="1">
      <c r="A9" s="44" t="s">
        <v>4</v>
      </c>
      <c r="B9" s="59">
        <v>1004</v>
      </c>
      <c r="C9" s="60" t="s">
        <v>373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0</v>
      </c>
      <c r="AA9" s="61">
        <v>0</v>
      </c>
      <c r="AB9" s="61">
        <v>0</v>
      </c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0</v>
      </c>
      <c r="AT9" s="61">
        <v>0</v>
      </c>
      <c r="AU9" s="61">
        <v>0</v>
      </c>
      <c r="AV9" s="61">
        <v>0</v>
      </c>
      <c r="AW9" s="61">
        <v>0</v>
      </c>
      <c r="AX9" s="61">
        <v>0</v>
      </c>
      <c r="AY9" s="61">
        <v>0</v>
      </c>
      <c r="AZ9" s="61">
        <v>0</v>
      </c>
      <c r="BA9" s="61">
        <v>0</v>
      </c>
      <c r="BB9" s="61">
        <v>0</v>
      </c>
      <c r="BC9" s="61">
        <v>0</v>
      </c>
      <c r="BD9" s="61">
        <v>0</v>
      </c>
      <c r="BE9" s="61">
        <v>0</v>
      </c>
      <c r="BF9" s="61">
        <v>0</v>
      </c>
      <c r="BG9" s="61">
        <v>0</v>
      </c>
      <c r="BH9" s="61">
        <v>0</v>
      </c>
      <c r="BI9" s="61">
        <v>0</v>
      </c>
      <c r="BJ9" s="61">
        <v>0</v>
      </c>
      <c r="BK9" s="61">
        <v>0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0</v>
      </c>
      <c r="BT9" s="61">
        <v>0</v>
      </c>
      <c r="BU9" s="61">
        <v>0</v>
      </c>
      <c r="BV9" s="61">
        <v>0</v>
      </c>
      <c r="BW9" s="61">
        <v>0</v>
      </c>
      <c r="BX9" s="61">
        <v>0</v>
      </c>
      <c r="BY9" s="61">
        <v>0</v>
      </c>
      <c r="BZ9" s="61">
        <v>0</v>
      </c>
      <c r="CA9" s="61">
        <v>0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0</v>
      </c>
      <c r="CJ9" s="61">
        <v>0</v>
      </c>
      <c r="CK9" s="61">
        <v>0</v>
      </c>
      <c r="CL9" s="61">
        <v>0</v>
      </c>
    </row>
    <row r="10" spans="1:90" ht="12.75" customHeight="1">
      <c r="A10" s="44" t="s">
        <v>6</v>
      </c>
      <c r="B10" s="59">
        <v>1005</v>
      </c>
      <c r="C10" s="60" t="s">
        <v>373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0</v>
      </c>
      <c r="AA10" s="61">
        <v>0</v>
      </c>
      <c r="AB10" s="61">
        <v>0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0</v>
      </c>
      <c r="AI10" s="61">
        <v>0</v>
      </c>
      <c r="AJ10" s="61">
        <v>0</v>
      </c>
      <c r="AK10" s="61">
        <v>0</v>
      </c>
      <c r="AL10" s="61">
        <v>0</v>
      </c>
      <c r="AM10" s="61">
        <v>0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0</v>
      </c>
      <c r="AT10" s="61">
        <v>0</v>
      </c>
      <c r="AU10" s="61">
        <v>0</v>
      </c>
      <c r="AV10" s="61">
        <v>0</v>
      </c>
      <c r="AW10" s="61">
        <v>0</v>
      </c>
      <c r="AX10" s="61">
        <v>0</v>
      </c>
      <c r="AY10" s="61">
        <v>0</v>
      </c>
      <c r="AZ10" s="61">
        <v>0</v>
      </c>
      <c r="BA10" s="61">
        <v>0</v>
      </c>
      <c r="BB10" s="61">
        <v>0</v>
      </c>
      <c r="BC10" s="61">
        <v>0</v>
      </c>
      <c r="BD10" s="61">
        <v>0</v>
      </c>
      <c r="BE10" s="61">
        <v>0</v>
      </c>
      <c r="BF10" s="61">
        <v>0</v>
      </c>
      <c r="BG10" s="61">
        <v>0</v>
      </c>
      <c r="BH10" s="61">
        <v>0</v>
      </c>
      <c r="BI10" s="61">
        <v>0</v>
      </c>
      <c r="BJ10" s="61">
        <v>0</v>
      </c>
      <c r="BK10" s="61">
        <v>0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0</v>
      </c>
      <c r="BT10" s="61">
        <v>0</v>
      </c>
      <c r="BU10" s="61">
        <v>0</v>
      </c>
      <c r="BV10" s="61">
        <v>0</v>
      </c>
      <c r="BW10" s="61">
        <v>0</v>
      </c>
      <c r="BX10" s="61">
        <v>0</v>
      </c>
      <c r="BY10" s="61">
        <v>0</v>
      </c>
      <c r="BZ10" s="61">
        <v>0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0</v>
      </c>
      <c r="CJ10" s="61">
        <v>0</v>
      </c>
      <c r="CK10" s="61">
        <v>0</v>
      </c>
      <c r="CL10" s="61">
        <v>0</v>
      </c>
    </row>
    <row r="11" spans="1:90" ht="12.75" customHeight="1">
      <c r="A11" s="44" t="s">
        <v>8</v>
      </c>
      <c r="B11" s="59">
        <v>1006</v>
      </c>
      <c r="C11" s="60" t="s">
        <v>373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0</v>
      </c>
      <c r="AF11" s="61">
        <v>0</v>
      </c>
      <c r="AG11" s="61">
        <v>0</v>
      </c>
      <c r="AH11" s="61">
        <v>0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0</v>
      </c>
      <c r="AT11" s="61">
        <v>0</v>
      </c>
      <c r="AU11" s="61">
        <v>0</v>
      </c>
      <c r="AV11" s="61">
        <v>0</v>
      </c>
      <c r="AW11" s="61">
        <v>0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0</v>
      </c>
      <c r="BD11" s="61">
        <v>0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0</v>
      </c>
      <c r="BT11" s="61">
        <v>0</v>
      </c>
      <c r="BU11" s="61">
        <v>0</v>
      </c>
      <c r="BV11" s="61">
        <v>0</v>
      </c>
      <c r="BW11" s="61">
        <v>0</v>
      </c>
      <c r="BX11" s="61">
        <v>0</v>
      </c>
      <c r="BY11" s="61">
        <v>0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0</v>
      </c>
    </row>
    <row r="12" spans="1:90" ht="12.75" customHeight="1">
      <c r="A12" s="44" t="s">
        <v>10</v>
      </c>
      <c r="B12" s="59">
        <v>1007</v>
      </c>
      <c r="C12" s="60" t="s">
        <v>373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</row>
    <row r="13" spans="1:90" ht="12.75" customHeight="1">
      <c r="A13" s="44" t="s">
        <v>12</v>
      </c>
      <c r="B13" s="59">
        <v>1008</v>
      </c>
      <c r="C13" s="60" t="s">
        <v>373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0</v>
      </c>
      <c r="AA13" s="61">
        <v>0</v>
      </c>
      <c r="AB13" s="61">
        <v>0</v>
      </c>
      <c r="AC13" s="61">
        <v>0</v>
      </c>
      <c r="AD13" s="61">
        <v>0</v>
      </c>
      <c r="AE13" s="61">
        <v>0</v>
      </c>
      <c r="AF13" s="61">
        <v>0</v>
      </c>
      <c r="AG13" s="61">
        <v>0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0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1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0</v>
      </c>
      <c r="BT13" s="61">
        <v>0</v>
      </c>
      <c r="BU13" s="61">
        <v>0</v>
      </c>
      <c r="BV13" s="61">
        <v>0</v>
      </c>
      <c r="BW13" s="61">
        <v>0</v>
      </c>
      <c r="BX13" s="61">
        <v>0</v>
      </c>
      <c r="BY13" s="61">
        <v>0</v>
      </c>
      <c r="BZ13" s="61">
        <v>0</v>
      </c>
      <c r="CA13" s="61">
        <v>0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0</v>
      </c>
      <c r="CJ13" s="61">
        <v>0</v>
      </c>
      <c r="CK13" s="61">
        <v>0</v>
      </c>
      <c r="CL13" s="61">
        <v>0</v>
      </c>
    </row>
    <row r="14" spans="1:90" ht="12.75" customHeight="1">
      <c r="A14" s="44" t="s">
        <v>14</v>
      </c>
      <c r="B14" s="59">
        <v>1009</v>
      </c>
      <c r="C14" s="60" t="s">
        <v>373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0</v>
      </c>
      <c r="AA14" s="61">
        <v>0</v>
      </c>
      <c r="AB14" s="61">
        <v>0</v>
      </c>
      <c r="AC14" s="61">
        <v>0</v>
      </c>
      <c r="AD14" s="61">
        <v>0</v>
      </c>
      <c r="AE14" s="61">
        <v>0</v>
      </c>
      <c r="AF14" s="61">
        <v>0</v>
      </c>
      <c r="AG14" s="61">
        <v>0</v>
      </c>
      <c r="AH14" s="61">
        <v>0</v>
      </c>
      <c r="AI14" s="61">
        <v>0</v>
      </c>
      <c r="AJ14" s="61">
        <v>0</v>
      </c>
      <c r="AK14" s="61">
        <v>0</v>
      </c>
      <c r="AL14" s="61">
        <v>0</v>
      </c>
      <c r="AM14" s="61">
        <v>0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0</v>
      </c>
      <c r="AT14" s="61">
        <v>0</v>
      </c>
      <c r="AU14" s="61">
        <v>0</v>
      </c>
      <c r="AV14" s="61">
        <v>0</v>
      </c>
      <c r="AW14" s="61">
        <v>0</v>
      </c>
      <c r="AX14" s="61">
        <v>0</v>
      </c>
      <c r="AY14" s="61">
        <v>0</v>
      </c>
      <c r="AZ14" s="61">
        <v>0</v>
      </c>
      <c r="BA14" s="61">
        <v>0</v>
      </c>
      <c r="BB14" s="61">
        <v>0</v>
      </c>
      <c r="BC14" s="61">
        <v>0</v>
      </c>
      <c r="BD14" s="61">
        <v>0</v>
      </c>
      <c r="BE14" s="61">
        <v>0</v>
      </c>
      <c r="BF14" s="61">
        <v>0</v>
      </c>
      <c r="BG14" s="61">
        <v>0</v>
      </c>
      <c r="BH14" s="61">
        <v>0</v>
      </c>
      <c r="BI14" s="61">
        <v>0</v>
      </c>
      <c r="BJ14" s="61">
        <v>0</v>
      </c>
      <c r="BK14" s="61">
        <v>0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0</v>
      </c>
      <c r="BT14" s="61">
        <v>0</v>
      </c>
      <c r="BU14" s="61">
        <v>0</v>
      </c>
      <c r="BV14" s="61">
        <v>0</v>
      </c>
      <c r="BW14" s="61">
        <v>0</v>
      </c>
      <c r="BX14" s="61">
        <v>0</v>
      </c>
      <c r="BY14" s="61">
        <v>0</v>
      </c>
      <c r="BZ14" s="61">
        <v>0</v>
      </c>
      <c r="CA14" s="61">
        <v>0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0</v>
      </c>
      <c r="CJ14" s="61">
        <v>0</v>
      </c>
      <c r="CK14" s="61">
        <v>0</v>
      </c>
      <c r="CL14" s="61">
        <v>0</v>
      </c>
    </row>
    <row r="15" spans="1:90" ht="12.75" customHeight="1">
      <c r="A15" s="44" t="s">
        <v>16</v>
      </c>
      <c r="B15" s="59">
        <v>1010</v>
      </c>
      <c r="C15" s="60" t="s">
        <v>373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</row>
    <row r="16" spans="1:90" ht="12.75" customHeight="1">
      <c r="A16" s="44" t="s">
        <v>18</v>
      </c>
      <c r="B16" s="59">
        <v>1011</v>
      </c>
      <c r="C16" s="60" t="s">
        <v>373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</row>
    <row r="17" spans="1:90" ht="12.75" customHeight="1">
      <c r="A17" s="44" t="s">
        <v>20</v>
      </c>
      <c r="B17" s="59">
        <v>1012</v>
      </c>
      <c r="C17" s="60" t="s">
        <v>373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0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0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1">
        <v>0</v>
      </c>
      <c r="AZ17" s="61">
        <v>0</v>
      </c>
      <c r="BA17" s="61">
        <v>0</v>
      </c>
      <c r="BB17" s="61">
        <v>0</v>
      </c>
      <c r="BC17" s="61">
        <v>0</v>
      </c>
      <c r="BD17" s="61">
        <v>0</v>
      </c>
      <c r="BE17" s="61">
        <v>0</v>
      </c>
      <c r="BF17" s="61">
        <v>0</v>
      </c>
      <c r="BG17" s="61">
        <v>0</v>
      </c>
      <c r="BH17" s="61">
        <v>0</v>
      </c>
      <c r="BI17" s="61">
        <v>0</v>
      </c>
      <c r="BJ17" s="61">
        <v>0</v>
      </c>
      <c r="BK17" s="61">
        <v>0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0</v>
      </c>
      <c r="BT17" s="61">
        <v>0</v>
      </c>
      <c r="BU17" s="61">
        <v>0</v>
      </c>
      <c r="BV17" s="61">
        <v>0</v>
      </c>
      <c r="BW17" s="61">
        <v>0</v>
      </c>
      <c r="BX17" s="61">
        <v>0</v>
      </c>
      <c r="BY17" s="61">
        <v>0</v>
      </c>
      <c r="BZ17" s="61">
        <v>0</v>
      </c>
      <c r="CA17" s="61">
        <v>0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0</v>
      </c>
    </row>
    <row r="18" spans="1:90" ht="12.75" customHeight="1">
      <c r="A18" s="44" t="s">
        <v>22</v>
      </c>
      <c r="B18" s="59">
        <v>1013</v>
      </c>
      <c r="C18" s="60" t="s">
        <v>373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0</v>
      </c>
      <c r="BG18" s="61">
        <v>0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0</v>
      </c>
      <c r="BT18" s="61">
        <v>0</v>
      </c>
      <c r="BU18" s="61">
        <v>0</v>
      </c>
      <c r="BV18" s="61">
        <v>0</v>
      </c>
      <c r="BW18" s="61">
        <v>0</v>
      </c>
      <c r="BX18" s="61">
        <v>0</v>
      </c>
      <c r="BY18" s="61">
        <v>0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0</v>
      </c>
    </row>
    <row r="19" spans="1:90" ht="12.75" customHeight="1">
      <c r="A19" s="44" t="s">
        <v>24</v>
      </c>
      <c r="B19" s="59">
        <v>1016</v>
      </c>
      <c r="C19" s="60" t="s">
        <v>373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</row>
    <row r="20" spans="1:90" ht="12.75" customHeight="1">
      <c r="A20" s="44" t="s">
        <v>26</v>
      </c>
      <c r="B20" s="59">
        <v>1017</v>
      </c>
      <c r="C20" s="60" t="s">
        <v>373</v>
      </c>
      <c r="D20" s="61">
        <v>0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0</v>
      </c>
      <c r="AT20" s="61">
        <v>0</v>
      </c>
      <c r="AU20" s="61">
        <v>0</v>
      </c>
      <c r="AV20" s="61">
        <v>0</v>
      </c>
      <c r="AW20" s="61">
        <v>0</v>
      </c>
      <c r="AX20" s="61">
        <v>0</v>
      </c>
      <c r="AY20" s="61">
        <v>0</v>
      </c>
      <c r="AZ20" s="61">
        <v>0</v>
      </c>
      <c r="BA20" s="61">
        <v>0</v>
      </c>
      <c r="BB20" s="61">
        <v>0</v>
      </c>
      <c r="BC20" s="61">
        <v>0</v>
      </c>
      <c r="BD20" s="61">
        <v>0</v>
      </c>
      <c r="BE20" s="61">
        <v>0</v>
      </c>
      <c r="BF20" s="61">
        <v>0</v>
      </c>
      <c r="BG20" s="61">
        <v>0</v>
      </c>
      <c r="BH20" s="61">
        <v>0</v>
      </c>
      <c r="BI20" s="61">
        <v>0</v>
      </c>
      <c r="BJ20" s="61">
        <v>0</v>
      </c>
      <c r="BK20" s="61">
        <v>0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0</v>
      </c>
      <c r="BT20" s="61">
        <v>0</v>
      </c>
      <c r="BU20" s="61">
        <v>0</v>
      </c>
      <c r="BV20" s="61">
        <v>0</v>
      </c>
      <c r="BW20" s="61">
        <v>0</v>
      </c>
      <c r="BX20" s="61">
        <v>0</v>
      </c>
      <c r="BY20" s="61">
        <v>0</v>
      </c>
      <c r="BZ20" s="61">
        <v>0</v>
      </c>
      <c r="CA20" s="61">
        <v>0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0</v>
      </c>
      <c r="CJ20" s="61">
        <v>0</v>
      </c>
      <c r="CK20" s="61">
        <v>0</v>
      </c>
      <c r="CL20" s="61">
        <v>0</v>
      </c>
    </row>
    <row r="21" spans="1:90" ht="12.75" customHeight="1">
      <c r="A21" s="44" t="s">
        <v>28</v>
      </c>
      <c r="B21" s="59">
        <v>1018</v>
      </c>
      <c r="C21" s="60" t="s">
        <v>373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0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0</v>
      </c>
      <c r="BF21" s="61">
        <v>0</v>
      </c>
      <c r="BG21" s="61">
        <v>0</v>
      </c>
      <c r="BH21" s="61">
        <v>0</v>
      </c>
      <c r="BI21" s="61">
        <v>0</v>
      </c>
      <c r="BJ21" s="61">
        <v>0</v>
      </c>
      <c r="BK21" s="61">
        <v>0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0</v>
      </c>
      <c r="BT21" s="61">
        <v>0</v>
      </c>
      <c r="BU21" s="61">
        <v>0</v>
      </c>
      <c r="BV21" s="61">
        <v>0</v>
      </c>
      <c r="BW21" s="61">
        <v>0</v>
      </c>
      <c r="BX21" s="61">
        <v>0</v>
      </c>
      <c r="BY21" s="61">
        <v>0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0</v>
      </c>
    </row>
    <row r="22" spans="1:90" ht="12.75" customHeight="1">
      <c r="A22" s="44" t="s">
        <v>30</v>
      </c>
      <c r="B22" s="59">
        <v>1020</v>
      </c>
      <c r="C22" s="60" t="s">
        <v>373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61">
        <v>0</v>
      </c>
      <c r="AJ22" s="61">
        <v>0</v>
      </c>
      <c r="AK22" s="61">
        <v>0</v>
      </c>
      <c r="AL22" s="61">
        <v>0</v>
      </c>
      <c r="AM22" s="61">
        <v>0</v>
      </c>
      <c r="AN22" s="61">
        <v>0</v>
      </c>
      <c r="AO22" s="61">
        <v>0</v>
      </c>
      <c r="AP22" s="61">
        <v>0</v>
      </c>
      <c r="AQ22" s="61">
        <v>0</v>
      </c>
      <c r="AR22" s="61">
        <v>0</v>
      </c>
      <c r="AS22" s="61">
        <v>0</v>
      </c>
      <c r="AT22" s="61">
        <v>0</v>
      </c>
      <c r="AU22" s="61">
        <v>0</v>
      </c>
      <c r="AV22" s="61">
        <v>0</v>
      </c>
      <c r="AW22" s="61">
        <v>0</v>
      </c>
      <c r="AX22" s="61">
        <v>0</v>
      </c>
      <c r="AY22" s="61">
        <v>0</v>
      </c>
      <c r="AZ22" s="61">
        <v>0</v>
      </c>
      <c r="BA22" s="61">
        <v>0</v>
      </c>
      <c r="BB22" s="61">
        <v>0</v>
      </c>
      <c r="BC22" s="61">
        <v>0</v>
      </c>
      <c r="BD22" s="61">
        <v>0</v>
      </c>
      <c r="BE22" s="61">
        <v>0</v>
      </c>
      <c r="BF22" s="61">
        <v>0</v>
      </c>
      <c r="BG22" s="61">
        <v>0</v>
      </c>
      <c r="BH22" s="61">
        <v>0</v>
      </c>
      <c r="BI22" s="61">
        <v>0</v>
      </c>
      <c r="BJ22" s="61">
        <v>0</v>
      </c>
      <c r="BK22" s="61">
        <v>0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0</v>
      </c>
      <c r="BT22" s="61">
        <v>0</v>
      </c>
      <c r="BU22" s="61">
        <v>0</v>
      </c>
      <c r="BV22" s="61">
        <v>0</v>
      </c>
      <c r="BW22" s="61">
        <v>0</v>
      </c>
      <c r="BX22" s="61">
        <v>0</v>
      </c>
      <c r="BY22" s="61">
        <v>0</v>
      </c>
      <c r="BZ22" s="61">
        <v>0</v>
      </c>
      <c r="CA22" s="61">
        <v>0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0</v>
      </c>
    </row>
    <row r="23" spans="1:90" ht="12.75" customHeight="1">
      <c r="A23" s="44" t="s">
        <v>32</v>
      </c>
      <c r="B23" s="59">
        <v>1022</v>
      </c>
      <c r="C23" s="60" t="s">
        <v>373</v>
      </c>
      <c r="D23" s="61">
        <v>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0</v>
      </c>
      <c r="AT23" s="61">
        <v>0</v>
      </c>
      <c r="AU23" s="61">
        <v>0</v>
      </c>
      <c r="AV23" s="61">
        <v>0</v>
      </c>
      <c r="AW23" s="61">
        <v>0</v>
      </c>
      <c r="AX23" s="61">
        <v>0</v>
      </c>
      <c r="AY23" s="61">
        <v>0</v>
      </c>
      <c r="AZ23" s="61">
        <v>0</v>
      </c>
      <c r="BA23" s="61">
        <v>0</v>
      </c>
      <c r="BB23" s="61">
        <v>0</v>
      </c>
      <c r="BC23" s="61">
        <v>0</v>
      </c>
      <c r="BD23" s="61">
        <v>0</v>
      </c>
      <c r="BE23" s="61">
        <v>0</v>
      </c>
      <c r="BF23" s="61">
        <v>0</v>
      </c>
      <c r="BG23" s="61">
        <v>0</v>
      </c>
      <c r="BH23" s="61">
        <v>0</v>
      </c>
      <c r="BI23" s="61">
        <v>0</v>
      </c>
      <c r="BJ23" s="61">
        <v>0</v>
      </c>
      <c r="BK23" s="61">
        <v>0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0</v>
      </c>
      <c r="BT23" s="61">
        <v>0</v>
      </c>
      <c r="BU23" s="61">
        <v>0</v>
      </c>
      <c r="BV23" s="61">
        <v>0</v>
      </c>
      <c r="BW23" s="61">
        <v>0</v>
      </c>
      <c r="BX23" s="61">
        <v>0</v>
      </c>
      <c r="BY23" s="61">
        <v>0</v>
      </c>
      <c r="BZ23" s="61">
        <v>0</v>
      </c>
      <c r="CA23" s="61">
        <v>0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0</v>
      </c>
      <c r="CJ23" s="61">
        <v>0</v>
      </c>
      <c r="CK23" s="61">
        <v>0</v>
      </c>
      <c r="CL23" s="61">
        <v>0</v>
      </c>
    </row>
    <row r="24" spans="1:90" ht="12.75" customHeight="1">
      <c r="A24" s="44" t="s">
        <v>34</v>
      </c>
      <c r="B24" s="59">
        <v>1025</v>
      </c>
      <c r="C24" s="60" t="s">
        <v>373</v>
      </c>
      <c r="D24" s="61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61">
        <v>0</v>
      </c>
      <c r="N24" s="61">
        <v>0</v>
      </c>
      <c r="O24" s="61">
        <v>0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0</v>
      </c>
      <c r="AA24" s="61">
        <v>0</v>
      </c>
      <c r="AB24" s="61">
        <v>0</v>
      </c>
      <c r="AC24" s="61">
        <v>0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0</v>
      </c>
      <c r="AN24" s="61">
        <v>0</v>
      </c>
      <c r="AO24" s="61">
        <v>0</v>
      </c>
      <c r="AP24" s="61">
        <v>0</v>
      </c>
      <c r="AQ24" s="61">
        <v>0</v>
      </c>
      <c r="AR24" s="61">
        <v>0</v>
      </c>
      <c r="AS24" s="61">
        <v>0</v>
      </c>
      <c r="AT24" s="61">
        <v>0</v>
      </c>
      <c r="AU24" s="61">
        <v>0</v>
      </c>
      <c r="AV24" s="61">
        <v>0</v>
      </c>
      <c r="AW24" s="61">
        <v>0</v>
      </c>
      <c r="AX24" s="61">
        <v>0</v>
      </c>
      <c r="AY24" s="61">
        <v>0</v>
      </c>
      <c r="AZ24" s="61">
        <v>0</v>
      </c>
      <c r="BA24" s="61">
        <v>0</v>
      </c>
      <c r="BB24" s="61">
        <v>0</v>
      </c>
      <c r="BC24" s="61">
        <v>0</v>
      </c>
      <c r="BD24" s="61">
        <v>0</v>
      </c>
      <c r="BE24" s="61">
        <v>0</v>
      </c>
      <c r="BF24" s="61">
        <v>0</v>
      </c>
      <c r="BG24" s="61">
        <v>0</v>
      </c>
      <c r="BH24" s="61">
        <v>0</v>
      </c>
      <c r="BI24" s="61">
        <v>0</v>
      </c>
      <c r="BJ24" s="61">
        <v>0</v>
      </c>
      <c r="BK24" s="61">
        <v>0</v>
      </c>
      <c r="BL24" s="61">
        <v>0</v>
      </c>
      <c r="BM24" s="61">
        <v>0</v>
      </c>
      <c r="BN24" s="61">
        <v>0</v>
      </c>
      <c r="BO24" s="61">
        <v>0</v>
      </c>
      <c r="BP24" s="61">
        <v>0</v>
      </c>
      <c r="BQ24" s="61">
        <v>0</v>
      </c>
      <c r="BR24" s="61">
        <v>0</v>
      </c>
      <c r="BS24" s="61">
        <v>0</v>
      </c>
      <c r="BT24" s="61">
        <v>0</v>
      </c>
      <c r="BU24" s="61">
        <v>0</v>
      </c>
      <c r="BV24" s="61">
        <v>0</v>
      </c>
      <c r="BW24" s="61">
        <v>0</v>
      </c>
      <c r="BX24" s="61">
        <v>0</v>
      </c>
      <c r="BY24" s="61">
        <v>0</v>
      </c>
      <c r="BZ24" s="61">
        <v>0</v>
      </c>
      <c r="CA24" s="61">
        <v>0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0</v>
      </c>
    </row>
    <row r="25" spans="1:90" ht="12.75" customHeight="1">
      <c r="A25" s="44" t="s">
        <v>36</v>
      </c>
      <c r="B25" s="59">
        <v>1027</v>
      </c>
      <c r="C25" s="60" t="s">
        <v>373</v>
      </c>
      <c r="D25" s="61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0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0</v>
      </c>
      <c r="AA25" s="61">
        <v>0</v>
      </c>
      <c r="AB25" s="61">
        <v>0</v>
      </c>
      <c r="AC25" s="61">
        <v>0</v>
      </c>
      <c r="AD25" s="61">
        <v>0</v>
      </c>
      <c r="AE25" s="61">
        <v>0</v>
      </c>
      <c r="AF25" s="61">
        <v>0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0</v>
      </c>
      <c r="AN25" s="61">
        <v>0</v>
      </c>
      <c r="AO25" s="61">
        <v>0</v>
      </c>
      <c r="AP25" s="61">
        <v>0</v>
      </c>
      <c r="AQ25" s="61">
        <v>0</v>
      </c>
      <c r="AR25" s="61">
        <v>0</v>
      </c>
      <c r="AS25" s="61">
        <v>0</v>
      </c>
      <c r="AT25" s="61">
        <v>0</v>
      </c>
      <c r="AU25" s="61">
        <v>0</v>
      </c>
      <c r="AV25" s="61">
        <v>0</v>
      </c>
      <c r="AW25" s="61">
        <v>0</v>
      </c>
      <c r="AX25" s="61">
        <v>0</v>
      </c>
      <c r="AY25" s="61">
        <v>0</v>
      </c>
      <c r="AZ25" s="61">
        <v>0</v>
      </c>
      <c r="BA25" s="61">
        <v>0</v>
      </c>
      <c r="BB25" s="61">
        <v>0</v>
      </c>
      <c r="BC25" s="61">
        <v>0</v>
      </c>
      <c r="BD25" s="61">
        <v>0</v>
      </c>
      <c r="BE25" s="61">
        <v>0</v>
      </c>
      <c r="BF25" s="61">
        <v>0</v>
      </c>
      <c r="BG25" s="61">
        <v>0</v>
      </c>
      <c r="BH25" s="61">
        <v>0</v>
      </c>
      <c r="BI25" s="61">
        <v>0</v>
      </c>
      <c r="BJ25" s="61">
        <v>0</v>
      </c>
      <c r="BK25" s="61">
        <v>0</v>
      </c>
      <c r="BL25" s="61">
        <v>0</v>
      </c>
      <c r="BM25" s="61">
        <v>0</v>
      </c>
      <c r="BN25" s="61">
        <v>0</v>
      </c>
      <c r="BO25" s="61">
        <v>0</v>
      </c>
      <c r="BP25" s="61">
        <v>0</v>
      </c>
      <c r="BQ25" s="61">
        <v>0</v>
      </c>
      <c r="BR25" s="61">
        <v>0</v>
      </c>
      <c r="BS25" s="61">
        <v>0</v>
      </c>
      <c r="BT25" s="61">
        <v>0</v>
      </c>
      <c r="BU25" s="61">
        <v>0</v>
      </c>
      <c r="BV25" s="61">
        <v>0</v>
      </c>
      <c r="BW25" s="61">
        <v>0</v>
      </c>
      <c r="BX25" s="61">
        <v>0</v>
      </c>
      <c r="BY25" s="61">
        <v>0</v>
      </c>
      <c r="BZ25" s="61">
        <v>0</v>
      </c>
      <c r="CA25" s="61">
        <v>0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0</v>
      </c>
      <c r="CJ25" s="61">
        <v>0</v>
      </c>
      <c r="CK25" s="61">
        <v>0</v>
      </c>
      <c r="CL25" s="61">
        <v>0</v>
      </c>
    </row>
    <row r="26" spans="1:90" ht="12.75" customHeight="1">
      <c r="A26" s="44" t="s">
        <v>38</v>
      </c>
      <c r="B26" s="59">
        <v>1028</v>
      </c>
      <c r="C26" s="60" t="s">
        <v>373</v>
      </c>
      <c r="D26" s="61">
        <v>0</v>
      </c>
      <c r="E26" s="61">
        <v>0</v>
      </c>
      <c r="F26" s="61">
        <v>0</v>
      </c>
      <c r="G26" s="61">
        <v>0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0</v>
      </c>
      <c r="AA26" s="61">
        <v>0</v>
      </c>
      <c r="AB26" s="61">
        <v>0</v>
      </c>
      <c r="AC26" s="61">
        <v>0</v>
      </c>
      <c r="AD26" s="61">
        <v>0</v>
      </c>
      <c r="AE26" s="61">
        <v>0</v>
      </c>
      <c r="AF26" s="61">
        <v>0</v>
      </c>
      <c r="AG26" s="61">
        <v>0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0</v>
      </c>
      <c r="AN26" s="61">
        <v>0</v>
      </c>
      <c r="AO26" s="61">
        <v>0</v>
      </c>
      <c r="AP26" s="61">
        <v>0</v>
      </c>
      <c r="AQ26" s="61">
        <v>0</v>
      </c>
      <c r="AR26" s="61">
        <v>0</v>
      </c>
      <c r="AS26" s="61">
        <v>0</v>
      </c>
      <c r="AT26" s="61">
        <v>0</v>
      </c>
      <c r="AU26" s="61">
        <v>0</v>
      </c>
      <c r="AV26" s="61">
        <v>0</v>
      </c>
      <c r="AW26" s="61">
        <v>0</v>
      </c>
      <c r="AX26" s="61">
        <v>0</v>
      </c>
      <c r="AY26" s="61">
        <v>0</v>
      </c>
      <c r="AZ26" s="61">
        <v>0</v>
      </c>
      <c r="BA26" s="61">
        <v>0</v>
      </c>
      <c r="BB26" s="61">
        <v>0</v>
      </c>
      <c r="BC26" s="61">
        <v>0</v>
      </c>
      <c r="BD26" s="61">
        <v>0</v>
      </c>
      <c r="BE26" s="61">
        <v>0</v>
      </c>
      <c r="BF26" s="61">
        <v>0</v>
      </c>
      <c r="BG26" s="61">
        <v>0</v>
      </c>
      <c r="BH26" s="61">
        <v>0</v>
      </c>
      <c r="BI26" s="61">
        <v>0</v>
      </c>
      <c r="BJ26" s="61">
        <v>0</v>
      </c>
      <c r="BK26" s="61">
        <v>0</v>
      </c>
      <c r="BL26" s="61">
        <v>0</v>
      </c>
      <c r="BM26" s="61">
        <v>0</v>
      </c>
      <c r="BN26" s="61">
        <v>0</v>
      </c>
      <c r="BO26" s="61">
        <v>0</v>
      </c>
      <c r="BP26" s="61">
        <v>0</v>
      </c>
      <c r="BQ26" s="61">
        <v>0</v>
      </c>
      <c r="BR26" s="61">
        <v>0</v>
      </c>
      <c r="BS26" s="61">
        <v>0</v>
      </c>
      <c r="BT26" s="61">
        <v>0</v>
      </c>
      <c r="BU26" s="61">
        <v>0</v>
      </c>
      <c r="BV26" s="61">
        <v>0</v>
      </c>
      <c r="BW26" s="61">
        <v>0</v>
      </c>
      <c r="BX26" s="61">
        <v>0</v>
      </c>
      <c r="BY26" s="61">
        <v>0</v>
      </c>
      <c r="BZ26" s="61">
        <v>0</v>
      </c>
      <c r="CA26" s="61">
        <v>0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0</v>
      </c>
      <c r="CJ26" s="61">
        <v>0</v>
      </c>
      <c r="CK26" s="61">
        <v>0</v>
      </c>
      <c r="CL26" s="61">
        <v>0</v>
      </c>
    </row>
    <row r="27" spans="1:90" ht="12.75" customHeight="1">
      <c r="A27" s="44" t="s">
        <v>40</v>
      </c>
      <c r="B27" s="59">
        <v>1030</v>
      </c>
      <c r="C27" s="60" t="s">
        <v>373</v>
      </c>
      <c r="D27" s="61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1">
        <v>0</v>
      </c>
      <c r="L27" s="61">
        <v>0</v>
      </c>
      <c r="M27" s="61">
        <v>0</v>
      </c>
      <c r="N27" s="61">
        <v>0</v>
      </c>
      <c r="O27" s="61">
        <v>0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0</v>
      </c>
      <c r="AA27" s="61">
        <v>0</v>
      </c>
      <c r="AB27" s="61">
        <v>0</v>
      </c>
      <c r="AC27" s="61">
        <v>0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0</v>
      </c>
      <c r="AK27" s="61">
        <v>0</v>
      </c>
      <c r="AL27" s="61">
        <v>0</v>
      </c>
      <c r="AM27" s="61">
        <v>0</v>
      </c>
      <c r="AN27" s="61">
        <v>0</v>
      </c>
      <c r="AO27" s="61">
        <v>0</v>
      </c>
      <c r="AP27" s="61">
        <v>0</v>
      </c>
      <c r="AQ27" s="61">
        <v>0</v>
      </c>
      <c r="AR27" s="61">
        <v>0</v>
      </c>
      <c r="AS27" s="61">
        <v>0</v>
      </c>
      <c r="AT27" s="61">
        <v>0</v>
      </c>
      <c r="AU27" s="61">
        <v>0</v>
      </c>
      <c r="AV27" s="61">
        <v>0</v>
      </c>
      <c r="AW27" s="61">
        <v>0</v>
      </c>
      <c r="AX27" s="61">
        <v>0</v>
      </c>
      <c r="AY27" s="61">
        <v>0</v>
      </c>
      <c r="AZ27" s="61">
        <v>0</v>
      </c>
      <c r="BA27" s="61">
        <v>0</v>
      </c>
      <c r="BB27" s="61">
        <v>0</v>
      </c>
      <c r="BC27" s="61">
        <v>0</v>
      </c>
      <c r="BD27" s="61">
        <v>0</v>
      </c>
      <c r="BE27" s="61">
        <v>0</v>
      </c>
      <c r="BF27" s="61">
        <v>0</v>
      </c>
      <c r="BG27" s="61">
        <v>0</v>
      </c>
      <c r="BH27" s="61">
        <v>0</v>
      </c>
      <c r="BI27" s="61">
        <v>0</v>
      </c>
      <c r="BJ27" s="61">
        <v>0</v>
      </c>
      <c r="BK27" s="61">
        <v>0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0</v>
      </c>
      <c r="BT27" s="61">
        <v>0</v>
      </c>
      <c r="BU27" s="61">
        <v>0</v>
      </c>
      <c r="BV27" s="61">
        <v>0</v>
      </c>
      <c r="BW27" s="61">
        <v>0</v>
      </c>
      <c r="BX27" s="61">
        <v>0</v>
      </c>
      <c r="BY27" s="61">
        <v>0</v>
      </c>
      <c r="BZ27" s="61">
        <v>0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0</v>
      </c>
      <c r="CJ27" s="61">
        <v>0</v>
      </c>
      <c r="CK27" s="61">
        <v>0</v>
      </c>
      <c r="CL27" s="61">
        <v>0</v>
      </c>
    </row>
    <row r="28" spans="1:90" ht="12.75" customHeight="1">
      <c r="A28" s="44" t="s">
        <v>42</v>
      </c>
      <c r="B28" s="59">
        <v>1031</v>
      </c>
      <c r="C28" s="60" t="s">
        <v>373</v>
      </c>
      <c r="D28" s="61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0</v>
      </c>
      <c r="AA28" s="61">
        <v>0</v>
      </c>
      <c r="AB28" s="61">
        <v>0</v>
      </c>
      <c r="AC28" s="61">
        <v>0</v>
      </c>
      <c r="AD28" s="61">
        <v>0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0</v>
      </c>
      <c r="AN28" s="61">
        <v>0</v>
      </c>
      <c r="AO28" s="61">
        <v>0</v>
      </c>
      <c r="AP28" s="61">
        <v>0</v>
      </c>
      <c r="AQ28" s="61">
        <v>0</v>
      </c>
      <c r="AR28" s="61">
        <v>0</v>
      </c>
      <c r="AS28" s="61">
        <v>0</v>
      </c>
      <c r="AT28" s="61">
        <v>0</v>
      </c>
      <c r="AU28" s="61">
        <v>0</v>
      </c>
      <c r="AV28" s="61">
        <v>0</v>
      </c>
      <c r="AW28" s="61">
        <v>0</v>
      </c>
      <c r="AX28" s="61">
        <v>0</v>
      </c>
      <c r="AY28" s="61">
        <v>0</v>
      </c>
      <c r="AZ28" s="61">
        <v>0</v>
      </c>
      <c r="BA28" s="61">
        <v>0</v>
      </c>
      <c r="BB28" s="61">
        <v>0</v>
      </c>
      <c r="BC28" s="61">
        <v>0</v>
      </c>
      <c r="BD28" s="61">
        <v>0</v>
      </c>
      <c r="BE28" s="61">
        <v>0</v>
      </c>
      <c r="BF28" s="61">
        <v>0</v>
      </c>
      <c r="BG28" s="61">
        <v>0</v>
      </c>
      <c r="BH28" s="61">
        <v>0</v>
      </c>
      <c r="BI28" s="61">
        <v>0</v>
      </c>
      <c r="BJ28" s="61">
        <v>0</v>
      </c>
      <c r="BK28" s="61">
        <v>0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0</v>
      </c>
      <c r="BT28" s="61">
        <v>0</v>
      </c>
      <c r="BU28" s="61">
        <v>0</v>
      </c>
      <c r="BV28" s="61">
        <v>0</v>
      </c>
      <c r="BW28" s="61">
        <v>0</v>
      </c>
      <c r="BX28" s="61">
        <v>0</v>
      </c>
      <c r="BY28" s="61">
        <v>0</v>
      </c>
      <c r="BZ28" s="61">
        <v>0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0</v>
      </c>
      <c r="CJ28" s="61">
        <v>0</v>
      </c>
      <c r="CK28" s="61">
        <v>0</v>
      </c>
      <c r="CL28" s="61">
        <v>0</v>
      </c>
    </row>
    <row r="29" spans="1:90" ht="12.75" customHeight="1">
      <c r="A29" s="44" t="s">
        <v>44</v>
      </c>
      <c r="B29" s="59">
        <v>1032</v>
      </c>
      <c r="C29" s="60" t="s">
        <v>373</v>
      </c>
      <c r="D29" s="61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1">
        <v>0</v>
      </c>
      <c r="L29" s="61">
        <v>0</v>
      </c>
      <c r="M29" s="61">
        <v>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0</v>
      </c>
      <c r="AA29" s="61">
        <v>0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0</v>
      </c>
      <c r="AK29" s="61">
        <v>0</v>
      </c>
      <c r="AL29" s="61">
        <v>0</v>
      </c>
      <c r="AM29" s="61">
        <v>0</v>
      </c>
      <c r="AN29" s="61">
        <v>0</v>
      </c>
      <c r="AO29" s="61">
        <v>0</v>
      </c>
      <c r="AP29" s="61">
        <v>0</v>
      </c>
      <c r="AQ29" s="61">
        <v>0</v>
      </c>
      <c r="AR29" s="61">
        <v>0</v>
      </c>
      <c r="AS29" s="61">
        <v>0</v>
      </c>
      <c r="AT29" s="61">
        <v>0</v>
      </c>
      <c r="AU29" s="61">
        <v>0</v>
      </c>
      <c r="AV29" s="61">
        <v>0</v>
      </c>
      <c r="AW29" s="61">
        <v>0</v>
      </c>
      <c r="AX29" s="61">
        <v>0</v>
      </c>
      <c r="AY29" s="61">
        <v>0</v>
      </c>
      <c r="AZ29" s="61">
        <v>0</v>
      </c>
      <c r="BA29" s="61">
        <v>0</v>
      </c>
      <c r="BB29" s="61">
        <v>0</v>
      </c>
      <c r="BC29" s="61">
        <v>0</v>
      </c>
      <c r="BD29" s="61">
        <v>0</v>
      </c>
      <c r="BE29" s="61">
        <v>0</v>
      </c>
      <c r="BF29" s="61">
        <v>0</v>
      </c>
      <c r="BG29" s="61">
        <v>0</v>
      </c>
      <c r="BH29" s="61">
        <v>0</v>
      </c>
      <c r="BI29" s="61">
        <v>0</v>
      </c>
      <c r="BJ29" s="61">
        <v>0</v>
      </c>
      <c r="BK29" s="61">
        <v>0</v>
      </c>
      <c r="BL29" s="61">
        <v>0</v>
      </c>
      <c r="BM29" s="61">
        <v>0</v>
      </c>
      <c r="BN29" s="61">
        <v>0</v>
      </c>
      <c r="BO29" s="61">
        <v>0</v>
      </c>
      <c r="BP29" s="61">
        <v>0</v>
      </c>
      <c r="BQ29" s="61">
        <v>0</v>
      </c>
      <c r="BR29" s="61">
        <v>0</v>
      </c>
      <c r="BS29" s="61">
        <v>0</v>
      </c>
      <c r="BT29" s="61">
        <v>0</v>
      </c>
      <c r="BU29" s="61">
        <v>0</v>
      </c>
      <c r="BV29" s="61">
        <v>0</v>
      </c>
      <c r="BW29" s="61">
        <v>0</v>
      </c>
      <c r="BX29" s="61">
        <v>0</v>
      </c>
      <c r="BY29" s="61">
        <v>0</v>
      </c>
      <c r="BZ29" s="61">
        <v>0</v>
      </c>
      <c r="CA29" s="61">
        <v>0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0</v>
      </c>
      <c r="CJ29" s="61">
        <v>0</v>
      </c>
      <c r="CK29" s="61">
        <v>0</v>
      </c>
      <c r="CL29" s="61">
        <v>0</v>
      </c>
    </row>
    <row r="30" spans="1:90" ht="12.75" customHeight="1">
      <c r="A30" s="44" t="s">
        <v>46</v>
      </c>
      <c r="B30" s="59">
        <v>1034</v>
      </c>
      <c r="C30" s="60" t="s">
        <v>373</v>
      </c>
      <c r="D30" s="61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0</v>
      </c>
      <c r="AA30" s="61">
        <v>0</v>
      </c>
      <c r="AB30" s="61">
        <v>0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0</v>
      </c>
      <c r="AT30" s="61">
        <v>0</v>
      </c>
      <c r="AU30" s="61">
        <v>0</v>
      </c>
      <c r="AV30" s="61">
        <v>0</v>
      </c>
      <c r="AW30" s="61">
        <v>0</v>
      </c>
      <c r="AX30" s="61">
        <v>0</v>
      </c>
      <c r="AY30" s="61">
        <v>0</v>
      </c>
      <c r="AZ30" s="61">
        <v>0</v>
      </c>
      <c r="BA30" s="61">
        <v>0</v>
      </c>
      <c r="BB30" s="61">
        <v>0</v>
      </c>
      <c r="BC30" s="61">
        <v>0</v>
      </c>
      <c r="BD30" s="61">
        <v>0</v>
      </c>
      <c r="BE30" s="61">
        <v>0</v>
      </c>
      <c r="BF30" s="61">
        <v>0</v>
      </c>
      <c r="BG30" s="61">
        <v>0</v>
      </c>
      <c r="BH30" s="61">
        <v>0</v>
      </c>
      <c r="BI30" s="61">
        <v>0</v>
      </c>
      <c r="BJ30" s="61">
        <v>0</v>
      </c>
      <c r="BK30" s="61">
        <v>0</v>
      </c>
      <c r="BL30" s="61">
        <v>0</v>
      </c>
      <c r="BM30" s="61">
        <v>0</v>
      </c>
      <c r="BN30" s="61">
        <v>0</v>
      </c>
      <c r="BO30" s="61">
        <v>0</v>
      </c>
      <c r="BP30" s="61">
        <v>0</v>
      </c>
      <c r="BQ30" s="61">
        <v>0</v>
      </c>
      <c r="BR30" s="61">
        <v>0</v>
      </c>
      <c r="BS30" s="61">
        <v>0</v>
      </c>
      <c r="BT30" s="61">
        <v>0</v>
      </c>
      <c r="BU30" s="61">
        <v>0</v>
      </c>
      <c r="BV30" s="61">
        <v>0</v>
      </c>
      <c r="BW30" s="61">
        <v>0</v>
      </c>
      <c r="BX30" s="61">
        <v>0</v>
      </c>
      <c r="BY30" s="61">
        <v>0</v>
      </c>
      <c r="BZ30" s="61">
        <v>0</v>
      </c>
      <c r="CA30" s="61">
        <v>0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0</v>
      </c>
    </row>
    <row r="31" spans="1:90" ht="12.75" customHeight="1">
      <c r="A31" s="44" t="s">
        <v>48</v>
      </c>
      <c r="B31" s="59">
        <v>1035</v>
      </c>
      <c r="C31" s="60" t="s">
        <v>373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0</v>
      </c>
      <c r="AA31" s="61">
        <v>0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0</v>
      </c>
      <c r="AN31" s="61">
        <v>0</v>
      </c>
      <c r="AO31" s="61">
        <v>0</v>
      </c>
      <c r="AP31" s="61">
        <v>0</v>
      </c>
      <c r="AQ31" s="61">
        <v>0</v>
      </c>
      <c r="AR31" s="61">
        <v>0</v>
      </c>
      <c r="AS31" s="61">
        <v>0</v>
      </c>
      <c r="AT31" s="61">
        <v>0</v>
      </c>
      <c r="AU31" s="61">
        <v>0</v>
      </c>
      <c r="AV31" s="61">
        <v>0</v>
      </c>
      <c r="AW31" s="61">
        <v>0</v>
      </c>
      <c r="AX31" s="61">
        <v>0</v>
      </c>
      <c r="AY31" s="61">
        <v>0</v>
      </c>
      <c r="AZ31" s="61">
        <v>0</v>
      </c>
      <c r="BA31" s="61">
        <v>0</v>
      </c>
      <c r="BB31" s="61">
        <v>0</v>
      </c>
      <c r="BC31" s="61">
        <v>0</v>
      </c>
      <c r="BD31" s="61">
        <v>0</v>
      </c>
      <c r="BE31" s="61">
        <v>0</v>
      </c>
      <c r="BF31" s="61">
        <v>0</v>
      </c>
      <c r="BG31" s="61">
        <v>0</v>
      </c>
      <c r="BH31" s="61">
        <v>0</v>
      </c>
      <c r="BI31" s="61">
        <v>0</v>
      </c>
      <c r="BJ31" s="61">
        <v>0</v>
      </c>
      <c r="BK31" s="61">
        <v>0</v>
      </c>
      <c r="BL31" s="61">
        <v>0</v>
      </c>
      <c r="BM31" s="61">
        <v>0</v>
      </c>
      <c r="BN31" s="61">
        <v>0</v>
      </c>
      <c r="BO31" s="61">
        <v>0</v>
      </c>
      <c r="BP31" s="61">
        <v>0</v>
      </c>
      <c r="BQ31" s="61">
        <v>0</v>
      </c>
      <c r="BR31" s="61">
        <v>0</v>
      </c>
      <c r="BS31" s="61">
        <v>0</v>
      </c>
      <c r="BT31" s="61">
        <v>0</v>
      </c>
      <c r="BU31" s="61">
        <v>0</v>
      </c>
      <c r="BV31" s="61">
        <v>0</v>
      </c>
      <c r="BW31" s="61">
        <v>0</v>
      </c>
      <c r="BX31" s="61">
        <v>0</v>
      </c>
      <c r="BY31" s="61">
        <v>0</v>
      </c>
      <c r="BZ31" s="61">
        <v>0</v>
      </c>
      <c r="CA31" s="61">
        <v>0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0</v>
      </c>
      <c r="CJ31" s="61">
        <v>0</v>
      </c>
      <c r="CK31" s="61">
        <v>0</v>
      </c>
      <c r="CL31" s="61">
        <v>0</v>
      </c>
    </row>
    <row r="32" spans="1:90" ht="12.75" customHeight="1">
      <c r="A32" s="44" t="s">
        <v>50</v>
      </c>
      <c r="B32" s="59">
        <v>1036</v>
      </c>
      <c r="C32" s="60" t="s">
        <v>373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61">
        <v>0</v>
      </c>
      <c r="N32" s="61">
        <v>0</v>
      </c>
      <c r="O32" s="61">
        <v>0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0</v>
      </c>
      <c r="AA32" s="61">
        <v>0</v>
      </c>
      <c r="AB32" s="61">
        <v>0</v>
      </c>
      <c r="AC32" s="61">
        <v>0</v>
      </c>
      <c r="AD32" s="61">
        <v>0</v>
      </c>
      <c r="AE32" s="61">
        <v>0</v>
      </c>
      <c r="AF32" s="61">
        <v>0</v>
      </c>
      <c r="AG32" s="61">
        <v>0</v>
      </c>
      <c r="AH32" s="61">
        <v>0</v>
      </c>
      <c r="AI32" s="61">
        <v>0</v>
      </c>
      <c r="AJ32" s="61">
        <v>0</v>
      </c>
      <c r="AK32" s="61">
        <v>0</v>
      </c>
      <c r="AL32" s="61">
        <v>0</v>
      </c>
      <c r="AM32" s="61">
        <v>0</v>
      </c>
      <c r="AN32" s="61">
        <v>0</v>
      </c>
      <c r="AO32" s="61">
        <v>0</v>
      </c>
      <c r="AP32" s="61">
        <v>0</v>
      </c>
      <c r="AQ32" s="61">
        <v>0</v>
      </c>
      <c r="AR32" s="61">
        <v>0</v>
      </c>
      <c r="AS32" s="61">
        <v>0</v>
      </c>
      <c r="AT32" s="61">
        <v>0</v>
      </c>
      <c r="AU32" s="61">
        <v>0</v>
      </c>
      <c r="AV32" s="61">
        <v>0</v>
      </c>
      <c r="AW32" s="61">
        <v>0</v>
      </c>
      <c r="AX32" s="61">
        <v>0</v>
      </c>
      <c r="AY32" s="61">
        <v>0</v>
      </c>
      <c r="AZ32" s="61">
        <v>0</v>
      </c>
      <c r="BA32" s="61">
        <v>0</v>
      </c>
      <c r="BB32" s="61">
        <v>0</v>
      </c>
      <c r="BC32" s="61">
        <v>0</v>
      </c>
      <c r="BD32" s="61">
        <v>0</v>
      </c>
      <c r="BE32" s="61">
        <v>0</v>
      </c>
      <c r="BF32" s="61">
        <v>0</v>
      </c>
      <c r="BG32" s="61">
        <v>0</v>
      </c>
      <c r="BH32" s="61">
        <v>0</v>
      </c>
      <c r="BI32" s="61">
        <v>0</v>
      </c>
      <c r="BJ32" s="61">
        <v>0</v>
      </c>
      <c r="BK32" s="61">
        <v>0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0</v>
      </c>
      <c r="BT32" s="61">
        <v>0</v>
      </c>
      <c r="BU32" s="61">
        <v>0</v>
      </c>
      <c r="BV32" s="61">
        <v>0</v>
      </c>
      <c r="BW32" s="61">
        <v>0</v>
      </c>
      <c r="BX32" s="61">
        <v>0</v>
      </c>
      <c r="BY32" s="61">
        <v>0</v>
      </c>
      <c r="BZ32" s="61">
        <v>0</v>
      </c>
      <c r="CA32" s="61">
        <v>0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0</v>
      </c>
      <c r="CJ32" s="61">
        <v>0</v>
      </c>
      <c r="CK32" s="61">
        <v>0</v>
      </c>
      <c r="CL32" s="61">
        <v>0</v>
      </c>
    </row>
    <row r="33" spans="1:90" ht="12.75" customHeight="1">
      <c r="A33" s="44" t="s">
        <v>52</v>
      </c>
      <c r="B33" s="59">
        <v>1037</v>
      </c>
      <c r="C33" s="60" t="s">
        <v>373</v>
      </c>
      <c r="D33" s="61">
        <v>0</v>
      </c>
      <c r="E33" s="61">
        <v>0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0</v>
      </c>
      <c r="AA33" s="61">
        <v>0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0</v>
      </c>
      <c r="AK33" s="61">
        <v>0</v>
      </c>
      <c r="AL33" s="61">
        <v>0</v>
      </c>
      <c r="AM33" s="61">
        <v>0</v>
      </c>
      <c r="AN33" s="61">
        <v>0</v>
      </c>
      <c r="AO33" s="61">
        <v>0</v>
      </c>
      <c r="AP33" s="61">
        <v>0</v>
      </c>
      <c r="AQ33" s="61">
        <v>0</v>
      </c>
      <c r="AR33" s="61">
        <v>0</v>
      </c>
      <c r="AS33" s="61">
        <v>0</v>
      </c>
      <c r="AT33" s="61">
        <v>0</v>
      </c>
      <c r="AU33" s="61">
        <v>0</v>
      </c>
      <c r="AV33" s="61">
        <v>0</v>
      </c>
      <c r="AW33" s="61">
        <v>0</v>
      </c>
      <c r="AX33" s="61">
        <v>0</v>
      </c>
      <c r="AY33" s="61">
        <v>0</v>
      </c>
      <c r="AZ33" s="61">
        <v>0</v>
      </c>
      <c r="BA33" s="61">
        <v>0</v>
      </c>
      <c r="BB33" s="61">
        <v>0</v>
      </c>
      <c r="BC33" s="61">
        <v>0</v>
      </c>
      <c r="BD33" s="61">
        <v>0</v>
      </c>
      <c r="BE33" s="61">
        <v>0</v>
      </c>
      <c r="BF33" s="61">
        <v>0</v>
      </c>
      <c r="BG33" s="61">
        <v>0</v>
      </c>
      <c r="BH33" s="61">
        <v>0</v>
      </c>
      <c r="BI33" s="61">
        <v>0</v>
      </c>
      <c r="BJ33" s="61">
        <v>0</v>
      </c>
      <c r="BK33" s="61">
        <v>0</v>
      </c>
      <c r="BL33" s="61">
        <v>0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0</v>
      </c>
      <c r="BS33" s="61">
        <v>0</v>
      </c>
      <c r="BT33" s="61">
        <v>0</v>
      </c>
      <c r="BU33" s="61">
        <v>0</v>
      </c>
      <c r="BV33" s="61">
        <v>0</v>
      </c>
      <c r="BW33" s="61">
        <v>0</v>
      </c>
      <c r="BX33" s="61">
        <v>0</v>
      </c>
      <c r="BY33" s="61">
        <v>0</v>
      </c>
      <c r="BZ33" s="61">
        <v>0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0</v>
      </c>
      <c r="CJ33" s="61">
        <v>0</v>
      </c>
      <c r="CK33" s="61">
        <v>0</v>
      </c>
      <c r="CL33" s="61">
        <v>0</v>
      </c>
    </row>
    <row r="34" spans="1:90" ht="12.75" customHeight="1">
      <c r="A34" s="44" t="s">
        <v>54</v>
      </c>
      <c r="B34" s="59">
        <v>1038</v>
      </c>
      <c r="C34" s="60" t="s">
        <v>373</v>
      </c>
      <c r="D34" s="61">
        <v>0</v>
      </c>
      <c r="E34" s="61">
        <v>0</v>
      </c>
      <c r="F34" s="61">
        <v>0</v>
      </c>
      <c r="G34" s="61">
        <v>0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  <c r="M34" s="61">
        <v>0</v>
      </c>
      <c r="N34" s="61">
        <v>0</v>
      </c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0</v>
      </c>
      <c r="AA34" s="61">
        <v>0</v>
      </c>
      <c r="AB34" s="61">
        <v>0</v>
      </c>
      <c r="AC34" s="61">
        <v>0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0</v>
      </c>
      <c r="AN34" s="61">
        <v>0</v>
      </c>
      <c r="AO34" s="61">
        <v>0</v>
      </c>
      <c r="AP34" s="61">
        <v>0</v>
      </c>
      <c r="AQ34" s="61">
        <v>0</v>
      </c>
      <c r="AR34" s="61">
        <v>0</v>
      </c>
      <c r="AS34" s="61">
        <v>0</v>
      </c>
      <c r="AT34" s="61">
        <v>0</v>
      </c>
      <c r="AU34" s="61">
        <v>0</v>
      </c>
      <c r="AV34" s="61">
        <v>0</v>
      </c>
      <c r="AW34" s="61">
        <v>0</v>
      </c>
      <c r="AX34" s="61">
        <v>0</v>
      </c>
      <c r="AY34" s="61">
        <v>0</v>
      </c>
      <c r="AZ34" s="61">
        <v>0</v>
      </c>
      <c r="BA34" s="61">
        <v>0</v>
      </c>
      <c r="BB34" s="61">
        <v>0</v>
      </c>
      <c r="BC34" s="61">
        <v>0</v>
      </c>
      <c r="BD34" s="61">
        <v>0</v>
      </c>
      <c r="BE34" s="61">
        <v>0</v>
      </c>
      <c r="BF34" s="61">
        <v>0</v>
      </c>
      <c r="BG34" s="61">
        <v>0</v>
      </c>
      <c r="BH34" s="61">
        <v>0</v>
      </c>
      <c r="BI34" s="61">
        <v>0</v>
      </c>
      <c r="BJ34" s="61">
        <v>0</v>
      </c>
      <c r="BK34" s="61">
        <v>0</v>
      </c>
      <c r="BL34" s="61">
        <v>0</v>
      </c>
      <c r="BM34" s="61">
        <v>0</v>
      </c>
      <c r="BN34" s="61">
        <v>0</v>
      </c>
      <c r="BO34" s="61">
        <v>0</v>
      </c>
      <c r="BP34" s="61">
        <v>0</v>
      </c>
      <c r="BQ34" s="61">
        <v>0</v>
      </c>
      <c r="BR34" s="61">
        <v>0</v>
      </c>
      <c r="BS34" s="61">
        <v>0</v>
      </c>
      <c r="BT34" s="61">
        <v>0</v>
      </c>
      <c r="BU34" s="61">
        <v>0</v>
      </c>
      <c r="BV34" s="61">
        <v>0</v>
      </c>
      <c r="BW34" s="61">
        <v>0</v>
      </c>
      <c r="BX34" s="61">
        <v>0</v>
      </c>
      <c r="BY34" s="61">
        <v>0</v>
      </c>
      <c r="BZ34" s="61">
        <v>0</v>
      </c>
      <c r="CA34" s="61">
        <v>0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0</v>
      </c>
      <c r="CJ34" s="61">
        <v>0</v>
      </c>
      <c r="CK34" s="61">
        <v>0</v>
      </c>
      <c r="CL34" s="61">
        <v>0</v>
      </c>
    </row>
    <row r="35" spans="1:90" ht="12.75" customHeight="1">
      <c r="A35" s="44" t="s">
        <v>56</v>
      </c>
      <c r="B35" s="59">
        <v>1039</v>
      </c>
      <c r="C35" s="60" t="s">
        <v>373</v>
      </c>
      <c r="D35" s="61">
        <v>0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0</v>
      </c>
      <c r="AT35" s="61">
        <v>0</v>
      </c>
      <c r="AU35" s="61">
        <v>0</v>
      </c>
      <c r="AV35" s="61">
        <v>0</v>
      </c>
      <c r="AW35" s="61">
        <v>0</v>
      </c>
      <c r="AX35" s="61">
        <v>0</v>
      </c>
      <c r="AY35" s="61">
        <v>0</v>
      </c>
      <c r="AZ35" s="61">
        <v>0</v>
      </c>
      <c r="BA35" s="61">
        <v>0</v>
      </c>
      <c r="BB35" s="61">
        <v>0</v>
      </c>
      <c r="BC35" s="61">
        <v>0</v>
      </c>
      <c r="BD35" s="61">
        <v>0</v>
      </c>
      <c r="BE35" s="61">
        <v>0</v>
      </c>
      <c r="BF35" s="61">
        <v>0</v>
      </c>
      <c r="BG35" s="61">
        <v>0</v>
      </c>
      <c r="BH35" s="61">
        <v>0</v>
      </c>
      <c r="BI35" s="61">
        <v>0</v>
      </c>
      <c r="BJ35" s="61">
        <v>0</v>
      </c>
      <c r="BK35" s="61">
        <v>0</v>
      </c>
      <c r="BL35" s="61">
        <v>0</v>
      </c>
      <c r="BM35" s="61">
        <v>0</v>
      </c>
      <c r="BN35" s="61">
        <v>0</v>
      </c>
      <c r="BO35" s="61">
        <v>0</v>
      </c>
      <c r="BP35" s="61">
        <v>0</v>
      </c>
      <c r="BQ35" s="61">
        <v>0</v>
      </c>
      <c r="BR35" s="61">
        <v>0</v>
      </c>
      <c r="BS35" s="61">
        <v>0</v>
      </c>
      <c r="BT35" s="61">
        <v>0</v>
      </c>
      <c r="BU35" s="61">
        <v>0</v>
      </c>
      <c r="BV35" s="61">
        <v>0</v>
      </c>
      <c r="BW35" s="61">
        <v>0</v>
      </c>
      <c r="BX35" s="61">
        <v>0</v>
      </c>
      <c r="BY35" s="61">
        <v>0</v>
      </c>
      <c r="BZ35" s="61">
        <v>0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0</v>
      </c>
      <c r="CJ35" s="61">
        <v>0</v>
      </c>
      <c r="CK35" s="61">
        <v>0</v>
      </c>
      <c r="CL35" s="61">
        <v>0</v>
      </c>
    </row>
    <row r="36" spans="1:90" ht="12.75" customHeight="1">
      <c r="A36" s="44" t="s">
        <v>58</v>
      </c>
      <c r="B36" s="59">
        <v>1040</v>
      </c>
      <c r="C36" s="60" t="s">
        <v>373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0</v>
      </c>
    </row>
    <row r="37" spans="1:90" ht="12.75" customHeight="1">
      <c r="A37" s="44" t="s">
        <v>60</v>
      </c>
      <c r="B37" s="59">
        <v>1043</v>
      </c>
      <c r="C37" s="60" t="s">
        <v>373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0</v>
      </c>
      <c r="AA37" s="61">
        <v>0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0</v>
      </c>
      <c r="AN37" s="61">
        <v>0</v>
      </c>
      <c r="AO37" s="61">
        <v>0</v>
      </c>
      <c r="AP37" s="61">
        <v>0</v>
      </c>
      <c r="AQ37" s="61">
        <v>0</v>
      </c>
      <c r="AR37" s="61">
        <v>0</v>
      </c>
      <c r="AS37" s="61">
        <v>0</v>
      </c>
      <c r="AT37" s="61">
        <v>0</v>
      </c>
      <c r="AU37" s="61">
        <v>0</v>
      </c>
      <c r="AV37" s="61">
        <v>0</v>
      </c>
      <c r="AW37" s="61">
        <v>0</v>
      </c>
      <c r="AX37" s="61">
        <v>0</v>
      </c>
      <c r="AY37" s="61">
        <v>0</v>
      </c>
      <c r="AZ37" s="61">
        <v>0</v>
      </c>
      <c r="BA37" s="61">
        <v>0</v>
      </c>
      <c r="BB37" s="61">
        <v>0</v>
      </c>
      <c r="BC37" s="61">
        <v>0</v>
      </c>
      <c r="BD37" s="61">
        <v>0</v>
      </c>
      <c r="BE37" s="61">
        <v>0</v>
      </c>
      <c r="BF37" s="61">
        <v>0</v>
      </c>
      <c r="BG37" s="61">
        <v>0</v>
      </c>
      <c r="BH37" s="61">
        <v>0</v>
      </c>
      <c r="BI37" s="61">
        <v>0</v>
      </c>
      <c r="BJ37" s="61">
        <v>0</v>
      </c>
      <c r="BK37" s="61">
        <v>0</v>
      </c>
      <c r="BL37" s="61">
        <v>0</v>
      </c>
      <c r="BM37" s="61">
        <v>0</v>
      </c>
      <c r="BN37" s="61">
        <v>0</v>
      </c>
      <c r="BO37" s="61">
        <v>0</v>
      </c>
      <c r="BP37" s="61">
        <v>0</v>
      </c>
      <c r="BQ37" s="61">
        <v>0</v>
      </c>
      <c r="BR37" s="61">
        <v>0</v>
      </c>
      <c r="BS37" s="61">
        <v>0</v>
      </c>
      <c r="BT37" s="61">
        <v>0</v>
      </c>
      <c r="BU37" s="61">
        <v>0</v>
      </c>
      <c r="BV37" s="61">
        <v>0</v>
      </c>
      <c r="BW37" s="61">
        <v>0</v>
      </c>
      <c r="BX37" s="61">
        <v>0</v>
      </c>
      <c r="BY37" s="61">
        <v>0</v>
      </c>
      <c r="BZ37" s="61">
        <v>0</v>
      </c>
      <c r="CA37" s="61">
        <v>0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0</v>
      </c>
    </row>
    <row r="38" spans="1:90" ht="12.75" customHeight="1">
      <c r="A38" s="44" t="s">
        <v>62</v>
      </c>
      <c r="B38" s="59">
        <v>1044</v>
      </c>
      <c r="C38" s="60" t="s">
        <v>373</v>
      </c>
      <c r="D38" s="61">
        <v>0</v>
      </c>
      <c r="E38" s="61">
        <v>0</v>
      </c>
      <c r="F38" s="61">
        <v>0</v>
      </c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0</v>
      </c>
      <c r="AA38" s="61">
        <v>0</v>
      </c>
      <c r="AB38" s="61">
        <v>0</v>
      </c>
      <c r="AC38" s="61">
        <v>0</v>
      </c>
      <c r="AD38" s="61">
        <v>0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0</v>
      </c>
      <c r="AN38" s="61">
        <v>0</v>
      </c>
      <c r="AO38" s="61">
        <v>0</v>
      </c>
      <c r="AP38" s="61">
        <v>0</v>
      </c>
      <c r="AQ38" s="61">
        <v>0</v>
      </c>
      <c r="AR38" s="61">
        <v>0</v>
      </c>
      <c r="AS38" s="61">
        <v>0</v>
      </c>
      <c r="AT38" s="61">
        <v>0</v>
      </c>
      <c r="AU38" s="61">
        <v>0</v>
      </c>
      <c r="AV38" s="61">
        <v>0</v>
      </c>
      <c r="AW38" s="61">
        <v>0</v>
      </c>
      <c r="AX38" s="61">
        <v>0</v>
      </c>
      <c r="AY38" s="61">
        <v>0</v>
      </c>
      <c r="AZ38" s="61">
        <v>0</v>
      </c>
      <c r="BA38" s="61">
        <v>0</v>
      </c>
      <c r="BB38" s="61">
        <v>0</v>
      </c>
      <c r="BC38" s="61">
        <v>0</v>
      </c>
      <c r="BD38" s="61">
        <v>0</v>
      </c>
      <c r="BE38" s="61">
        <v>0</v>
      </c>
      <c r="BF38" s="61">
        <v>0</v>
      </c>
      <c r="BG38" s="61">
        <v>0</v>
      </c>
      <c r="BH38" s="61">
        <v>0</v>
      </c>
      <c r="BI38" s="61">
        <v>0</v>
      </c>
      <c r="BJ38" s="61">
        <v>0</v>
      </c>
      <c r="BK38" s="61">
        <v>0</v>
      </c>
      <c r="BL38" s="61">
        <v>0</v>
      </c>
      <c r="BM38" s="61">
        <v>0</v>
      </c>
      <c r="BN38" s="61">
        <v>0</v>
      </c>
      <c r="BO38" s="61">
        <v>0</v>
      </c>
      <c r="BP38" s="61">
        <v>0</v>
      </c>
      <c r="BQ38" s="61">
        <v>0</v>
      </c>
      <c r="BR38" s="61">
        <v>0</v>
      </c>
      <c r="BS38" s="61">
        <v>0</v>
      </c>
      <c r="BT38" s="61">
        <v>0</v>
      </c>
      <c r="BU38" s="61">
        <v>0</v>
      </c>
      <c r="BV38" s="61">
        <v>0</v>
      </c>
      <c r="BW38" s="61">
        <v>0</v>
      </c>
      <c r="BX38" s="61">
        <v>0</v>
      </c>
      <c r="BY38" s="61">
        <v>0</v>
      </c>
      <c r="BZ38" s="61">
        <v>0</v>
      </c>
      <c r="CA38" s="61">
        <v>0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0</v>
      </c>
      <c r="CJ38" s="61">
        <v>0</v>
      </c>
      <c r="CK38" s="61">
        <v>0</v>
      </c>
      <c r="CL38" s="61">
        <v>0</v>
      </c>
    </row>
    <row r="39" spans="1:90" ht="12.75" customHeight="1">
      <c r="A39" s="44" t="s">
        <v>64</v>
      </c>
      <c r="B39" s="59">
        <v>1045</v>
      </c>
      <c r="C39" s="60" t="s">
        <v>373</v>
      </c>
      <c r="D39" s="61">
        <v>0</v>
      </c>
      <c r="E39" s="61">
        <v>0</v>
      </c>
      <c r="F39" s="61">
        <v>0</v>
      </c>
      <c r="G39" s="61">
        <v>0</v>
      </c>
      <c r="H39" s="61">
        <v>0</v>
      </c>
      <c r="I39" s="61">
        <v>0</v>
      </c>
      <c r="J39" s="61">
        <v>0</v>
      </c>
      <c r="K39" s="61">
        <v>0</v>
      </c>
      <c r="L39" s="61">
        <v>0</v>
      </c>
      <c r="M39" s="61">
        <v>0</v>
      </c>
      <c r="N39" s="61">
        <v>0</v>
      </c>
      <c r="O39" s="61">
        <v>0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0</v>
      </c>
      <c r="AA39" s="61">
        <v>0</v>
      </c>
      <c r="AB39" s="61">
        <v>0</v>
      </c>
      <c r="AC39" s="61">
        <v>0</v>
      </c>
      <c r="AD39" s="61">
        <v>0</v>
      </c>
      <c r="AE39" s="61">
        <v>0</v>
      </c>
      <c r="AF39" s="61">
        <v>0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0</v>
      </c>
      <c r="AN39" s="61">
        <v>0</v>
      </c>
      <c r="AO39" s="61">
        <v>0</v>
      </c>
      <c r="AP39" s="61">
        <v>0</v>
      </c>
      <c r="AQ39" s="61">
        <v>0</v>
      </c>
      <c r="AR39" s="61">
        <v>0</v>
      </c>
      <c r="AS39" s="61">
        <v>0</v>
      </c>
      <c r="AT39" s="61">
        <v>0</v>
      </c>
      <c r="AU39" s="61">
        <v>0</v>
      </c>
      <c r="AV39" s="61">
        <v>0</v>
      </c>
      <c r="AW39" s="61">
        <v>0</v>
      </c>
      <c r="AX39" s="61">
        <v>0</v>
      </c>
      <c r="AY39" s="61">
        <v>0</v>
      </c>
      <c r="AZ39" s="61">
        <v>0</v>
      </c>
      <c r="BA39" s="61">
        <v>0</v>
      </c>
      <c r="BB39" s="61">
        <v>0</v>
      </c>
      <c r="BC39" s="61">
        <v>0</v>
      </c>
      <c r="BD39" s="61">
        <v>0</v>
      </c>
      <c r="BE39" s="61">
        <v>0</v>
      </c>
      <c r="BF39" s="61">
        <v>0</v>
      </c>
      <c r="BG39" s="61">
        <v>0</v>
      </c>
      <c r="BH39" s="61">
        <v>0</v>
      </c>
      <c r="BI39" s="61">
        <v>0</v>
      </c>
      <c r="BJ39" s="61">
        <v>0</v>
      </c>
      <c r="BK39" s="61">
        <v>0</v>
      </c>
      <c r="BL39" s="61">
        <v>0</v>
      </c>
      <c r="BM39" s="61">
        <v>0</v>
      </c>
      <c r="BN39" s="61">
        <v>0</v>
      </c>
      <c r="BO39" s="61">
        <v>0</v>
      </c>
      <c r="BP39" s="61">
        <v>0</v>
      </c>
      <c r="BQ39" s="61">
        <v>0</v>
      </c>
      <c r="BR39" s="61">
        <v>0</v>
      </c>
      <c r="BS39" s="61">
        <v>0</v>
      </c>
      <c r="BT39" s="61">
        <v>0</v>
      </c>
      <c r="BU39" s="61">
        <v>0</v>
      </c>
      <c r="BV39" s="61">
        <v>0</v>
      </c>
      <c r="BW39" s="61">
        <v>0</v>
      </c>
      <c r="BX39" s="61">
        <v>0</v>
      </c>
      <c r="BY39" s="61">
        <v>0</v>
      </c>
      <c r="BZ39" s="61">
        <v>0</v>
      </c>
      <c r="CA39" s="61">
        <v>0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0</v>
      </c>
      <c r="CJ39" s="61">
        <v>0</v>
      </c>
      <c r="CK39" s="61">
        <v>0</v>
      </c>
      <c r="CL39" s="61">
        <v>0</v>
      </c>
    </row>
    <row r="40" spans="1:90" ht="12.75" customHeight="1">
      <c r="A40" s="44" t="s">
        <v>66</v>
      </c>
      <c r="B40" s="59">
        <v>1046</v>
      </c>
      <c r="C40" s="60" t="s">
        <v>373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0</v>
      </c>
      <c r="AN40" s="61">
        <v>0</v>
      </c>
      <c r="AO40" s="61">
        <v>0</v>
      </c>
      <c r="AP40" s="61">
        <v>0</v>
      </c>
      <c r="AQ40" s="61">
        <v>0</v>
      </c>
      <c r="AR40" s="61">
        <v>0</v>
      </c>
      <c r="AS40" s="61">
        <v>0</v>
      </c>
      <c r="AT40" s="61">
        <v>0</v>
      </c>
      <c r="AU40" s="61">
        <v>0</v>
      </c>
      <c r="AV40" s="61">
        <v>0</v>
      </c>
      <c r="AW40" s="61">
        <v>0</v>
      </c>
      <c r="AX40" s="61">
        <v>0</v>
      </c>
      <c r="AY40" s="61">
        <v>0</v>
      </c>
      <c r="AZ40" s="61">
        <v>0</v>
      </c>
      <c r="BA40" s="61">
        <v>0</v>
      </c>
      <c r="BB40" s="61">
        <v>0</v>
      </c>
      <c r="BC40" s="61">
        <v>0</v>
      </c>
      <c r="BD40" s="61">
        <v>0</v>
      </c>
      <c r="BE40" s="61">
        <v>0</v>
      </c>
      <c r="BF40" s="61">
        <v>0</v>
      </c>
      <c r="BG40" s="61">
        <v>0</v>
      </c>
      <c r="BH40" s="61">
        <v>0</v>
      </c>
      <c r="BI40" s="61">
        <v>0</v>
      </c>
      <c r="BJ40" s="61">
        <v>0</v>
      </c>
      <c r="BK40" s="61">
        <v>0</v>
      </c>
      <c r="BL40" s="61">
        <v>0</v>
      </c>
      <c r="BM40" s="61">
        <v>0</v>
      </c>
      <c r="BN40" s="61">
        <v>0</v>
      </c>
      <c r="BO40" s="61">
        <v>0</v>
      </c>
      <c r="BP40" s="61">
        <v>0</v>
      </c>
      <c r="BQ40" s="61">
        <v>0</v>
      </c>
      <c r="BR40" s="61">
        <v>0</v>
      </c>
      <c r="BS40" s="61">
        <v>0</v>
      </c>
      <c r="BT40" s="61">
        <v>0</v>
      </c>
      <c r="BU40" s="61">
        <v>0</v>
      </c>
      <c r="BV40" s="61">
        <v>0</v>
      </c>
      <c r="BW40" s="61">
        <v>0</v>
      </c>
      <c r="BX40" s="61">
        <v>0</v>
      </c>
      <c r="BY40" s="61">
        <v>0</v>
      </c>
      <c r="BZ40" s="61">
        <v>0</v>
      </c>
      <c r="CA40" s="61">
        <v>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0</v>
      </c>
      <c r="CJ40" s="61">
        <v>0</v>
      </c>
      <c r="CK40" s="61">
        <v>0</v>
      </c>
      <c r="CL40" s="61">
        <v>0</v>
      </c>
    </row>
    <row r="41" spans="1:90" ht="12.75" customHeight="1">
      <c r="A41" s="44" t="s">
        <v>68</v>
      </c>
      <c r="B41" s="59">
        <v>1048</v>
      </c>
      <c r="C41" s="60" t="s">
        <v>373</v>
      </c>
      <c r="D41" s="61">
        <v>0</v>
      </c>
      <c r="E41" s="61">
        <v>0</v>
      </c>
      <c r="F41" s="61">
        <v>0</v>
      </c>
      <c r="G41" s="61">
        <v>0</v>
      </c>
      <c r="H41" s="61">
        <v>0</v>
      </c>
      <c r="I41" s="61">
        <v>0</v>
      </c>
      <c r="J41" s="61">
        <v>0</v>
      </c>
      <c r="K41" s="61">
        <v>0</v>
      </c>
      <c r="L41" s="61">
        <v>0</v>
      </c>
      <c r="M41" s="61">
        <v>0</v>
      </c>
      <c r="N41" s="61">
        <v>0</v>
      </c>
      <c r="O41" s="61">
        <v>0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0</v>
      </c>
      <c r="AA41" s="61">
        <v>0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0</v>
      </c>
      <c r="AN41" s="61">
        <v>0</v>
      </c>
      <c r="AO41" s="61">
        <v>0</v>
      </c>
      <c r="AP41" s="61">
        <v>0</v>
      </c>
      <c r="AQ41" s="61">
        <v>0</v>
      </c>
      <c r="AR41" s="61">
        <v>0</v>
      </c>
      <c r="AS41" s="61">
        <v>0</v>
      </c>
      <c r="AT41" s="61">
        <v>0</v>
      </c>
      <c r="AU41" s="61">
        <v>0</v>
      </c>
      <c r="AV41" s="61">
        <v>0</v>
      </c>
      <c r="AW41" s="61">
        <v>0</v>
      </c>
      <c r="AX41" s="61">
        <v>0</v>
      </c>
      <c r="AY41" s="61">
        <v>0</v>
      </c>
      <c r="AZ41" s="61">
        <v>0</v>
      </c>
      <c r="BA41" s="61">
        <v>0</v>
      </c>
      <c r="BB41" s="61">
        <v>0</v>
      </c>
      <c r="BC41" s="61">
        <v>0</v>
      </c>
      <c r="BD41" s="61">
        <v>0</v>
      </c>
      <c r="BE41" s="61">
        <v>0</v>
      </c>
      <c r="BF41" s="61">
        <v>0</v>
      </c>
      <c r="BG41" s="61">
        <v>0</v>
      </c>
      <c r="BH41" s="61">
        <v>0</v>
      </c>
      <c r="BI41" s="61">
        <v>0</v>
      </c>
      <c r="BJ41" s="61">
        <v>0</v>
      </c>
      <c r="BK41" s="61">
        <v>0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0</v>
      </c>
      <c r="BT41" s="61">
        <v>0</v>
      </c>
      <c r="BU41" s="61">
        <v>0</v>
      </c>
      <c r="BV41" s="61">
        <v>0</v>
      </c>
      <c r="BW41" s="61">
        <v>0</v>
      </c>
      <c r="BX41" s="61">
        <v>0</v>
      </c>
      <c r="BY41" s="61">
        <v>0</v>
      </c>
      <c r="BZ41" s="61">
        <v>0</v>
      </c>
      <c r="CA41" s="61">
        <v>0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0</v>
      </c>
    </row>
    <row r="42" spans="1:90" ht="12.75" customHeight="1">
      <c r="A42" s="44" t="s">
        <v>70</v>
      </c>
      <c r="B42" s="59">
        <v>1049</v>
      </c>
      <c r="C42" s="60" t="s">
        <v>373</v>
      </c>
      <c r="D42" s="61">
        <v>0</v>
      </c>
      <c r="E42" s="61">
        <v>0</v>
      </c>
      <c r="F42" s="61">
        <v>0</v>
      </c>
      <c r="G42" s="61">
        <v>0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0</v>
      </c>
      <c r="W42" s="61">
        <v>0</v>
      </c>
      <c r="X42" s="61">
        <v>0</v>
      </c>
      <c r="Y42" s="61">
        <v>0</v>
      </c>
      <c r="Z42" s="61">
        <v>0</v>
      </c>
      <c r="AA42" s="61">
        <v>0</v>
      </c>
      <c r="AB42" s="61">
        <v>0</v>
      </c>
      <c r="AC42" s="61">
        <v>0</v>
      </c>
      <c r="AD42" s="61">
        <v>0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0</v>
      </c>
      <c r="AN42" s="61">
        <v>0</v>
      </c>
      <c r="AO42" s="61">
        <v>0</v>
      </c>
      <c r="AP42" s="61">
        <v>0</v>
      </c>
      <c r="AQ42" s="61">
        <v>0</v>
      </c>
      <c r="AR42" s="61">
        <v>0</v>
      </c>
      <c r="AS42" s="61">
        <v>0</v>
      </c>
      <c r="AT42" s="61">
        <v>0</v>
      </c>
      <c r="AU42" s="61">
        <v>0</v>
      </c>
      <c r="AV42" s="61">
        <v>0</v>
      </c>
      <c r="AW42" s="61">
        <v>0</v>
      </c>
      <c r="AX42" s="61">
        <v>0</v>
      </c>
      <c r="AY42" s="61">
        <v>0</v>
      </c>
      <c r="AZ42" s="61">
        <v>0</v>
      </c>
      <c r="BA42" s="61">
        <v>0</v>
      </c>
      <c r="BB42" s="61">
        <v>0</v>
      </c>
      <c r="BC42" s="61">
        <v>0</v>
      </c>
      <c r="BD42" s="61">
        <v>0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0</v>
      </c>
      <c r="BT42" s="61">
        <v>0</v>
      </c>
      <c r="BU42" s="61">
        <v>0</v>
      </c>
      <c r="BV42" s="61">
        <v>0</v>
      </c>
      <c r="BW42" s="61">
        <v>0</v>
      </c>
      <c r="BX42" s="61">
        <v>0</v>
      </c>
      <c r="BY42" s="61">
        <v>0</v>
      </c>
      <c r="BZ42" s="61">
        <v>0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0</v>
      </c>
      <c r="CJ42" s="61">
        <v>0</v>
      </c>
      <c r="CK42" s="61">
        <v>0</v>
      </c>
      <c r="CL42" s="61">
        <v>0</v>
      </c>
    </row>
    <row r="43" spans="1:90" ht="12.75" customHeight="1">
      <c r="A43" s="44" t="s">
        <v>72</v>
      </c>
      <c r="B43" s="59">
        <v>1051</v>
      </c>
      <c r="C43" s="60" t="s">
        <v>373</v>
      </c>
      <c r="D43" s="61">
        <v>0</v>
      </c>
      <c r="E43" s="61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0</v>
      </c>
      <c r="AN43" s="61">
        <v>0</v>
      </c>
      <c r="AO43" s="61">
        <v>0</v>
      </c>
      <c r="AP43" s="61">
        <v>0</v>
      </c>
      <c r="AQ43" s="61">
        <v>0</v>
      </c>
      <c r="AR43" s="61">
        <v>0</v>
      </c>
      <c r="AS43" s="61">
        <v>0</v>
      </c>
      <c r="AT43" s="61">
        <v>0</v>
      </c>
      <c r="AU43" s="61">
        <v>0</v>
      </c>
      <c r="AV43" s="61">
        <v>0</v>
      </c>
      <c r="AW43" s="61">
        <v>0</v>
      </c>
      <c r="AX43" s="61">
        <v>0</v>
      </c>
      <c r="AY43" s="61">
        <v>0</v>
      </c>
      <c r="AZ43" s="61">
        <v>0</v>
      </c>
      <c r="BA43" s="61">
        <v>0</v>
      </c>
      <c r="BB43" s="61">
        <v>0</v>
      </c>
      <c r="BC43" s="61">
        <v>0</v>
      </c>
      <c r="BD43" s="61">
        <v>0</v>
      </c>
      <c r="BE43" s="61">
        <v>0</v>
      </c>
      <c r="BF43" s="61">
        <v>0</v>
      </c>
      <c r="BG43" s="61">
        <v>0</v>
      </c>
      <c r="BH43" s="61">
        <v>0</v>
      </c>
      <c r="BI43" s="61">
        <v>0</v>
      </c>
      <c r="BJ43" s="61">
        <v>0</v>
      </c>
      <c r="BK43" s="61">
        <v>0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0</v>
      </c>
      <c r="BT43" s="61">
        <v>0</v>
      </c>
      <c r="BU43" s="61">
        <v>0</v>
      </c>
      <c r="BV43" s="61">
        <v>0</v>
      </c>
      <c r="BW43" s="61">
        <v>0</v>
      </c>
      <c r="BX43" s="61">
        <v>0</v>
      </c>
      <c r="BY43" s="61">
        <v>0</v>
      </c>
      <c r="BZ43" s="61">
        <v>0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0</v>
      </c>
      <c r="CJ43" s="61">
        <v>0</v>
      </c>
      <c r="CK43" s="61">
        <v>0</v>
      </c>
      <c r="CL43" s="61">
        <v>0</v>
      </c>
    </row>
    <row r="44" spans="1:90" ht="12.75" customHeight="1">
      <c r="A44" s="44" t="s">
        <v>74</v>
      </c>
      <c r="B44" s="59">
        <v>1052</v>
      </c>
      <c r="C44" s="60" t="s">
        <v>373</v>
      </c>
      <c r="D44" s="61">
        <v>0</v>
      </c>
      <c r="E44" s="61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1">
        <v>0</v>
      </c>
      <c r="AD44" s="61">
        <v>0</v>
      </c>
      <c r="AE44" s="61">
        <v>0</v>
      </c>
      <c r="AF44" s="61">
        <v>0</v>
      </c>
      <c r="AG44" s="61">
        <v>0</v>
      </c>
      <c r="AH44" s="61">
        <v>0</v>
      </c>
      <c r="AI44" s="61">
        <v>0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0</v>
      </c>
      <c r="AT44" s="61">
        <v>0</v>
      </c>
      <c r="AU44" s="61">
        <v>0</v>
      </c>
      <c r="AV44" s="61">
        <v>0</v>
      </c>
      <c r="AW44" s="61">
        <v>0</v>
      </c>
      <c r="AX44" s="61">
        <v>0</v>
      </c>
      <c r="AY44" s="61">
        <v>0</v>
      </c>
      <c r="AZ44" s="61">
        <v>0</v>
      </c>
      <c r="BA44" s="61">
        <v>0</v>
      </c>
      <c r="BB44" s="61">
        <v>0</v>
      </c>
      <c r="BC44" s="61">
        <v>0</v>
      </c>
      <c r="BD44" s="61">
        <v>0</v>
      </c>
      <c r="BE44" s="61">
        <v>0</v>
      </c>
      <c r="BF44" s="61">
        <v>0</v>
      </c>
      <c r="BG44" s="61">
        <v>0</v>
      </c>
      <c r="BH44" s="61">
        <v>0</v>
      </c>
      <c r="BI44" s="61">
        <v>0</v>
      </c>
      <c r="BJ44" s="61">
        <v>0</v>
      </c>
      <c r="BK44" s="61">
        <v>0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0</v>
      </c>
      <c r="BT44" s="61">
        <v>0</v>
      </c>
      <c r="BU44" s="61">
        <v>0</v>
      </c>
      <c r="BV44" s="61">
        <v>0</v>
      </c>
      <c r="BW44" s="61">
        <v>0</v>
      </c>
      <c r="BX44" s="61">
        <v>0</v>
      </c>
      <c r="BY44" s="61">
        <v>0</v>
      </c>
      <c r="BZ44" s="61">
        <v>0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0</v>
      </c>
      <c r="CJ44" s="61">
        <v>0</v>
      </c>
      <c r="CK44" s="61">
        <v>0</v>
      </c>
      <c r="CL44" s="61">
        <v>0</v>
      </c>
    </row>
    <row r="45" spans="1:90" ht="12.75" customHeight="1">
      <c r="A45" s="44" t="s">
        <v>76</v>
      </c>
      <c r="B45" s="59">
        <v>1053</v>
      </c>
      <c r="C45" s="60" t="s">
        <v>373</v>
      </c>
      <c r="D45" s="61">
        <v>0</v>
      </c>
      <c r="E45" s="61">
        <v>0</v>
      </c>
      <c r="F45" s="61">
        <v>0</v>
      </c>
      <c r="G45" s="61">
        <v>0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0</v>
      </c>
      <c r="AA45" s="61">
        <v>0</v>
      </c>
      <c r="AB45" s="61">
        <v>0</v>
      </c>
      <c r="AC45" s="61">
        <v>0</v>
      </c>
      <c r="AD45" s="61">
        <v>0</v>
      </c>
      <c r="AE45" s="61">
        <v>0</v>
      </c>
      <c r="AF45" s="61">
        <v>0</v>
      </c>
      <c r="AG45" s="61">
        <v>0</v>
      </c>
      <c r="AH45" s="61">
        <v>0</v>
      </c>
      <c r="AI45" s="61">
        <v>0</v>
      </c>
      <c r="AJ45" s="61">
        <v>0</v>
      </c>
      <c r="AK45" s="61">
        <v>0</v>
      </c>
      <c r="AL45" s="61">
        <v>0</v>
      </c>
      <c r="AM45" s="61">
        <v>0</v>
      </c>
      <c r="AN45" s="61">
        <v>0</v>
      </c>
      <c r="AO45" s="61">
        <v>0</v>
      </c>
      <c r="AP45" s="61">
        <v>0</v>
      </c>
      <c r="AQ45" s="61">
        <v>0</v>
      </c>
      <c r="AR45" s="61">
        <v>0</v>
      </c>
      <c r="AS45" s="61">
        <v>0</v>
      </c>
      <c r="AT45" s="61">
        <v>0</v>
      </c>
      <c r="AU45" s="61">
        <v>0</v>
      </c>
      <c r="AV45" s="61">
        <v>0</v>
      </c>
      <c r="AW45" s="61">
        <v>0</v>
      </c>
      <c r="AX45" s="61">
        <v>0</v>
      </c>
      <c r="AY45" s="61">
        <v>0</v>
      </c>
      <c r="AZ45" s="61">
        <v>0</v>
      </c>
      <c r="BA45" s="61">
        <v>0</v>
      </c>
      <c r="BB45" s="61">
        <v>0</v>
      </c>
      <c r="BC45" s="61">
        <v>0</v>
      </c>
      <c r="BD45" s="61">
        <v>0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0</v>
      </c>
      <c r="BT45" s="61">
        <v>0</v>
      </c>
      <c r="BU45" s="61">
        <v>0</v>
      </c>
      <c r="BV45" s="61">
        <v>0</v>
      </c>
      <c r="BW45" s="61">
        <v>0</v>
      </c>
      <c r="BX45" s="61">
        <v>0</v>
      </c>
      <c r="BY45" s="61">
        <v>0</v>
      </c>
      <c r="BZ45" s="61">
        <v>0</v>
      </c>
      <c r="CA45" s="61">
        <v>0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0</v>
      </c>
      <c r="CJ45" s="61">
        <v>0</v>
      </c>
      <c r="CK45" s="61">
        <v>0</v>
      </c>
      <c r="CL45" s="61">
        <v>0</v>
      </c>
    </row>
    <row r="46" spans="1:90" ht="12.75" customHeight="1">
      <c r="A46" s="44" t="s">
        <v>78</v>
      </c>
      <c r="B46" s="59">
        <v>1054</v>
      </c>
      <c r="C46" s="60" t="s">
        <v>373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</row>
    <row r="47" spans="1:90" ht="12.75" customHeight="1">
      <c r="A47" s="44" t="s">
        <v>80</v>
      </c>
      <c r="B47" s="59">
        <v>1055</v>
      </c>
      <c r="C47" s="60" t="s">
        <v>373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61">
        <v>0</v>
      </c>
      <c r="BE47" s="61">
        <v>0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0</v>
      </c>
      <c r="BT47" s="61">
        <v>0</v>
      </c>
      <c r="BU47" s="61">
        <v>0</v>
      </c>
      <c r="BV47" s="61">
        <v>0</v>
      </c>
      <c r="BW47" s="61">
        <v>0</v>
      </c>
      <c r="BX47" s="61">
        <v>0</v>
      </c>
      <c r="BY47" s="61">
        <v>0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0</v>
      </c>
    </row>
    <row r="48" spans="1:90" ht="12.75" customHeight="1">
      <c r="A48" s="44" t="s">
        <v>82</v>
      </c>
      <c r="B48" s="59">
        <v>1056</v>
      </c>
      <c r="C48" s="60" t="s">
        <v>373</v>
      </c>
      <c r="D48" s="61">
        <v>0</v>
      </c>
      <c r="E48" s="61">
        <v>0</v>
      </c>
      <c r="F48" s="61">
        <v>0</v>
      </c>
      <c r="G48" s="61">
        <v>0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61">
        <v>0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0</v>
      </c>
      <c r="AN48" s="61">
        <v>0</v>
      </c>
      <c r="AO48" s="61">
        <v>0</v>
      </c>
      <c r="AP48" s="61">
        <v>0</v>
      </c>
      <c r="AQ48" s="61">
        <v>0</v>
      </c>
      <c r="AR48" s="61">
        <v>0</v>
      </c>
      <c r="AS48" s="61">
        <v>0</v>
      </c>
      <c r="AT48" s="61">
        <v>0</v>
      </c>
      <c r="AU48" s="61">
        <v>0</v>
      </c>
      <c r="AV48" s="61">
        <v>0</v>
      </c>
      <c r="AW48" s="61">
        <v>0</v>
      </c>
      <c r="AX48" s="61">
        <v>0</v>
      </c>
      <c r="AY48" s="61">
        <v>0</v>
      </c>
      <c r="AZ48" s="61">
        <v>0</v>
      </c>
      <c r="BA48" s="61">
        <v>0</v>
      </c>
      <c r="BB48" s="61">
        <v>0</v>
      </c>
      <c r="BC48" s="61">
        <v>0</v>
      </c>
      <c r="BD48" s="61">
        <v>0</v>
      </c>
      <c r="BE48" s="61">
        <v>0</v>
      </c>
      <c r="BF48" s="61">
        <v>0</v>
      </c>
      <c r="BG48" s="61">
        <v>0</v>
      </c>
      <c r="BH48" s="61">
        <v>0</v>
      </c>
      <c r="BI48" s="61">
        <v>0</v>
      </c>
      <c r="BJ48" s="61">
        <v>0</v>
      </c>
      <c r="BK48" s="61">
        <v>0</v>
      </c>
      <c r="BL48" s="61">
        <v>0</v>
      </c>
      <c r="BM48" s="61">
        <v>0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0</v>
      </c>
      <c r="BT48" s="61">
        <v>0</v>
      </c>
      <c r="BU48" s="61">
        <v>0</v>
      </c>
      <c r="BV48" s="61">
        <v>0</v>
      </c>
      <c r="BW48" s="61">
        <v>0</v>
      </c>
      <c r="BX48" s="61">
        <v>0</v>
      </c>
      <c r="BY48" s="61">
        <v>0</v>
      </c>
      <c r="BZ48" s="61">
        <v>0</v>
      </c>
      <c r="CA48" s="61">
        <v>0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0</v>
      </c>
    </row>
    <row r="49" spans="1:90" ht="12.75" customHeight="1">
      <c r="A49" s="44" t="s">
        <v>84</v>
      </c>
      <c r="B49" s="59">
        <v>1057</v>
      </c>
      <c r="C49" s="60" t="s">
        <v>373</v>
      </c>
      <c r="D49" s="61">
        <v>0</v>
      </c>
      <c r="E49" s="61">
        <v>0</v>
      </c>
      <c r="F49" s="61">
        <v>0</v>
      </c>
      <c r="G49" s="61">
        <v>0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0</v>
      </c>
      <c r="AA49" s="61">
        <v>0</v>
      </c>
      <c r="AB49" s="61">
        <v>0</v>
      </c>
      <c r="AC49" s="61">
        <v>0</v>
      </c>
      <c r="AD49" s="61">
        <v>0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0</v>
      </c>
      <c r="AT49" s="61">
        <v>0</v>
      </c>
      <c r="AU49" s="61">
        <v>0</v>
      </c>
      <c r="AV49" s="61">
        <v>0</v>
      </c>
      <c r="AW49" s="61">
        <v>0</v>
      </c>
      <c r="AX49" s="61">
        <v>0</v>
      </c>
      <c r="AY49" s="61">
        <v>0</v>
      </c>
      <c r="AZ49" s="61">
        <v>0</v>
      </c>
      <c r="BA49" s="61">
        <v>0</v>
      </c>
      <c r="BB49" s="61">
        <v>0</v>
      </c>
      <c r="BC49" s="61">
        <v>0</v>
      </c>
      <c r="BD49" s="61">
        <v>0</v>
      </c>
      <c r="BE49" s="61">
        <v>0</v>
      </c>
      <c r="BF49" s="61">
        <v>0</v>
      </c>
      <c r="BG49" s="61">
        <v>0</v>
      </c>
      <c r="BH49" s="61">
        <v>0</v>
      </c>
      <c r="BI49" s="61">
        <v>0</v>
      </c>
      <c r="BJ49" s="61">
        <v>0</v>
      </c>
      <c r="BK49" s="61">
        <v>0</v>
      </c>
      <c r="BL49" s="61">
        <v>0</v>
      </c>
      <c r="BM49" s="61">
        <v>0</v>
      </c>
      <c r="BN49" s="61">
        <v>0</v>
      </c>
      <c r="BO49" s="61">
        <v>0</v>
      </c>
      <c r="BP49" s="61">
        <v>0</v>
      </c>
      <c r="BQ49" s="61">
        <v>0</v>
      </c>
      <c r="BR49" s="61">
        <v>0</v>
      </c>
      <c r="BS49" s="61">
        <v>0</v>
      </c>
      <c r="BT49" s="61">
        <v>0</v>
      </c>
      <c r="BU49" s="61">
        <v>0</v>
      </c>
      <c r="BV49" s="61">
        <v>0</v>
      </c>
      <c r="BW49" s="61">
        <v>0</v>
      </c>
      <c r="BX49" s="61">
        <v>0</v>
      </c>
      <c r="BY49" s="61">
        <v>0</v>
      </c>
      <c r="BZ49" s="61">
        <v>0</v>
      </c>
      <c r="CA49" s="61">
        <v>0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0</v>
      </c>
      <c r="CJ49" s="61">
        <v>0</v>
      </c>
      <c r="CK49" s="61">
        <v>0</v>
      </c>
      <c r="CL49" s="61">
        <v>0</v>
      </c>
    </row>
    <row r="50" spans="1:90" ht="12.75" customHeight="1">
      <c r="A50" s="44" t="s">
        <v>86</v>
      </c>
      <c r="B50" s="59">
        <v>1058</v>
      </c>
      <c r="C50" s="60" t="s">
        <v>373</v>
      </c>
      <c r="D50" s="61">
        <v>0</v>
      </c>
      <c r="E50" s="61">
        <v>0</v>
      </c>
      <c r="F50" s="61">
        <v>0</v>
      </c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0</v>
      </c>
      <c r="AT50" s="61">
        <v>0</v>
      </c>
      <c r="AU50" s="61">
        <v>0</v>
      </c>
      <c r="AV50" s="61">
        <v>0</v>
      </c>
      <c r="AW50" s="61">
        <v>0</v>
      </c>
      <c r="AX50" s="61">
        <v>0</v>
      </c>
      <c r="AY50" s="61">
        <v>0</v>
      </c>
      <c r="AZ50" s="61">
        <v>0</v>
      </c>
      <c r="BA50" s="61">
        <v>0</v>
      </c>
      <c r="BB50" s="61">
        <v>0</v>
      </c>
      <c r="BC50" s="61">
        <v>0</v>
      </c>
      <c r="BD50" s="61">
        <v>0</v>
      </c>
      <c r="BE50" s="61">
        <v>0</v>
      </c>
      <c r="BF50" s="61">
        <v>0</v>
      </c>
      <c r="BG50" s="61">
        <v>0</v>
      </c>
      <c r="BH50" s="61">
        <v>0</v>
      </c>
      <c r="BI50" s="61">
        <v>0</v>
      </c>
      <c r="BJ50" s="61">
        <v>0</v>
      </c>
      <c r="BK50" s="61">
        <v>0</v>
      </c>
      <c r="BL50" s="61">
        <v>0</v>
      </c>
      <c r="BM50" s="61">
        <v>0</v>
      </c>
      <c r="BN50" s="61">
        <v>0</v>
      </c>
      <c r="BO50" s="61">
        <v>0</v>
      </c>
      <c r="BP50" s="61">
        <v>0</v>
      </c>
      <c r="BQ50" s="61">
        <v>0</v>
      </c>
      <c r="BR50" s="61">
        <v>0</v>
      </c>
      <c r="BS50" s="61">
        <v>0</v>
      </c>
      <c r="BT50" s="61">
        <v>0</v>
      </c>
      <c r="BU50" s="61">
        <v>0</v>
      </c>
      <c r="BV50" s="61">
        <v>0</v>
      </c>
      <c r="BW50" s="61">
        <v>0</v>
      </c>
      <c r="BX50" s="61">
        <v>0</v>
      </c>
      <c r="BY50" s="61">
        <v>0</v>
      </c>
      <c r="BZ50" s="61">
        <v>0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0</v>
      </c>
      <c r="CJ50" s="61">
        <v>0</v>
      </c>
      <c r="CK50" s="61">
        <v>0</v>
      </c>
      <c r="CL50" s="61">
        <v>0</v>
      </c>
    </row>
    <row r="51" spans="1:90" ht="12.75" customHeight="1">
      <c r="A51" s="44" t="s">
        <v>88</v>
      </c>
      <c r="B51" s="59">
        <v>1059</v>
      </c>
      <c r="C51" s="60" t="s">
        <v>373</v>
      </c>
      <c r="D51" s="61">
        <v>0</v>
      </c>
      <c r="E51" s="61">
        <v>0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0</v>
      </c>
      <c r="AT51" s="61">
        <v>0</v>
      </c>
      <c r="AU51" s="61">
        <v>0</v>
      </c>
      <c r="AV51" s="61">
        <v>0</v>
      </c>
      <c r="AW51" s="61">
        <v>0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61">
        <v>0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0</v>
      </c>
      <c r="BT51" s="61">
        <v>0</v>
      </c>
      <c r="BU51" s="61">
        <v>0</v>
      </c>
      <c r="BV51" s="61">
        <v>0</v>
      </c>
      <c r="BW51" s="61">
        <v>0</v>
      </c>
      <c r="BX51" s="61">
        <v>0</v>
      </c>
      <c r="BY51" s="61">
        <v>0</v>
      </c>
      <c r="BZ51" s="61">
        <v>0</v>
      </c>
      <c r="CA51" s="61">
        <v>0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0</v>
      </c>
    </row>
    <row r="52" spans="1:90" ht="12.75" customHeight="1">
      <c r="A52" s="44" t="s">
        <v>90</v>
      </c>
      <c r="B52" s="59">
        <v>1060</v>
      </c>
      <c r="C52" s="60" t="s">
        <v>373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</row>
    <row r="53" spans="1:90" ht="12.75" customHeight="1">
      <c r="A53" s="44" t="s">
        <v>92</v>
      </c>
      <c r="B53" s="59">
        <v>1061</v>
      </c>
      <c r="C53" s="60" t="s">
        <v>373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</row>
    <row r="54" spans="1:90" ht="12.75" customHeight="1">
      <c r="A54" s="44" t="s">
        <v>94</v>
      </c>
      <c r="B54" s="59">
        <v>2001</v>
      </c>
      <c r="C54" s="60" t="s">
        <v>373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</row>
    <row r="55" spans="1:90" ht="12.75" customHeight="1">
      <c r="A55" s="44" t="s">
        <v>96</v>
      </c>
      <c r="B55" s="59">
        <v>2002</v>
      </c>
      <c r="C55" s="60" t="s">
        <v>374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0</v>
      </c>
      <c r="BX55" s="61">
        <v>0</v>
      </c>
      <c r="BY55" s="61">
        <v>0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</row>
    <row r="56" spans="1:90" ht="12.75" customHeight="1">
      <c r="A56" s="44" t="s">
        <v>98</v>
      </c>
      <c r="B56" s="59">
        <v>2005</v>
      </c>
      <c r="C56" s="60" t="s">
        <v>374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0</v>
      </c>
      <c r="BP56" s="61">
        <v>0</v>
      </c>
      <c r="BQ56" s="61">
        <v>0</v>
      </c>
      <c r="BR56" s="61">
        <v>0</v>
      </c>
      <c r="BS56" s="61">
        <v>0</v>
      </c>
      <c r="BT56" s="61">
        <v>0</v>
      </c>
      <c r="BU56" s="61">
        <v>0</v>
      </c>
      <c r="BV56" s="61">
        <v>0</v>
      </c>
      <c r="BW56" s="61">
        <v>0</v>
      </c>
      <c r="BX56" s="61">
        <v>0</v>
      </c>
      <c r="BY56" s="61">
        <v>0</v>
      </c>
      <c r="BZ56" s="61">
        <v>0</v>
      </c>
      <c r="CA56" s="61">
        <v>0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0</v>
      </c>
      <c r="CJ56" s="61">
        <v>0</v>
      </c>
      <c r="CK56" s="61">
        <v>0</v>
      </c>
      <c r="CL56" s="61">
        <v>0</v>
      </c>
    </row>
    <row r="57" spans="1:90" ht="12.75" customHeight="1">
      <c r="A57" s="44" t="s">
        <v>100</v>
      </c>
      <c r="B57" s="59">
        <v>2006</v>
      </c>
      <c r="C57" s="60" t="s">
        <v>375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61">
        <v>0</v>
      </c>
      <c r="BJ57" s="61">
        <v>0</v>
      </c>
      <c r="BK57" s="61">
        <v>0</v>
      </c>
      <c r="BL57" s="61">
        <v>0</v>
      </c>
      <c r="BM57" s="61">
        <v>0</v>
      </c>
      <c r="BN57" s="61">
        <v>0</v>
      </c>
      <c r="BO57" s="61">
        <v>0</v>
      </c>
      <c r="BP57" s="61">
        <v>0</v>
      </c>
      <c r="BQ57" s="61">
        <v>0</v>
      </c>
      <c r="BR57" s="61">
        <v>0</v>
      </c>
      <c r="BS57" s="61">
        <v>0</v>
      </c>
      <c r="BT57" s="61">
        <v>0</v>
      </c>
      <c r="BU57" s="61">
        <v>0</v>
      </c>
      <c r="BV57" s="61">
        <v>0</v>
      </c>
      <c r="BW57" s="61">
        <v>0</v>
      </c>
      <c r="BX57" s="61">
        <v>0</v>
      </c>
      <c r="BY57" s="61">
        <v>0</v>
      </c>
      <c r="BZ57" s="61">
        <v>0</v>
      </c>
      <c r="CA57" s="61">
        <v>0</v>
      </c>
      <c r="CB57" s="61">
        <v>0</v>
      </c>
      <c r="CC57" s="61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</row>
    <row r="58" spans="1:90" ht="12.75" customHeight="1">
      <c r="A58" s="44" t="s">
        <v>102</v>
      </c>
      <c r="B58" s="59">
        <v>2007</v>
      </c>
      <c r="C58" s="60" t="s">
        <v>374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0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</row>
    <row r="59" spans="1:90" ht="12.75" customHeight="1">
      <c r="A59" s="44" t="s">
        <v>104</v>
      </c>
      <c r="B59" s="59">
        <v>2008</v>
      </c>
      <c r="C59" s="60" t="s">
        <v>374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</row>
    <row r="60" spans="1:90" ht="12.75" customHeight="1">
      <c r="A60" s="44" t="s">
        <v>106</v>
      </c>
      <c r="B60" s="59">
        <v>3001</v>
      </c>
      <c r="C60" s="60" t="s">
        <v>375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61">
        <v>0</v>
      </c>
      <c r="CA60" s="61">
        <v>0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0</v>
      </c>
    </row>
    <row r="61" spans="1:90" ht="12.75" customHeight="1">
      <c r="A61" s="44" t="s">
        <v>108</v>
      </c>
      <c r="B61" s="59">
        <v>3002</v>
      </c>
      <c r="C61" s="60" t="s">
        <v>375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0</v>
      </c>
      <c r="BH61" s="61">
        <v>0</v>
      </c>
      <c r="BI61" s="61">
        <v>0</v>
      </c>
      <c r="BJ61" s="61">
        <v>0</v>
      </c>
      <c r="BK61" s="61">
        <v>0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0</v>
      </c>
    </row>
    <row r="62" spans="1:90" ht="12.75" customHeight="1">
      <c r="A62" s="44" t="s">
        <v>110</v>
      </c>
      <c r="B62" s="59">
        <v>3003</v>
      </c>
      <c r="C62" s="60" t="s">
        <v>375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0</v>
      </c>
      <c r="BY62" s="61">
        <v>0</v>
      </c>
      <c r="BZ62" s="61">
        <v>0</v>
      </c>
      <c r="CA62" s="61">
        <v>0</v>
      </c>
      <c r="CB62" s="61">
        <v>0</v>
      </c>
      <c r="CC62" s="61">
        <v>0</v>
      </c>
      <c r="CD62" s="61">
        <v>0</v>
      </c>
      <c r="CE62" s="61">
        <v>0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0</v>
      </c>
    </row>
    <row r="63" spans="1:90" ht="12.75" customHeight="1">
      <c r="A63" s="44" t="s">
        <v>112</v>
      </c>
      <c r="B63" s="59">
        <v>3004</v>
      </c>
      <c r="C63" s="60" t="s">
        <v>375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0</v>
      </c>
      <c r="BF63" s="61">
        <v>0</v>
      </c>
      <c r="BG63" s="61">
        <v>0</v>
      </c>
      <c r="BH63" s="61">
        <v>0</v>
      </c>
      <c r="BI63" s="61">
        <v>0</v>
      </c>
      <c r="BJ63" s="61">
        <v>0</v>
      </c>
      <c r="BK63" s="61">
        <v>0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0</v>
      </c>
      <c r="BY63" s="61">
        <v>0</v>
      </c>
      <c r="BZ63" s="61">
        <v>0</v>
      </c>
      <c r="CA63" s="61">
        <v>0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</row>
    <row r="64" spans="1:90" ht="12.75" customHeight="1">
      <c r="A64" s="44" t="s">
        <v>114</v>
      </c>
      <c r="B64" s="59">
        <v>3005</v>
      </c>
      <c r="C64" s="60" t="s">
        <v>375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</row>
    <row r="65" spans="1:90" ht="12.75" customHeight="1">
      <c r="A65" s="44" t="s">
        <v>115</v>
      </c>
      <c r="B65" s="59">
        <v>3006</v>
      </c>
      <c r="C65" s="60" t="s">
        <v>375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61">
        <v>0</v>
      </c>
      <c r="BE65" s="61">
        <v>0</v>
      </c>
      <c r="BF65" s="61">
        <v>0</v>
      </c>
      <c r="BG65" s="61">
        <v>0</v>
      </c>
      <c r="BH65" s="61">
        <v>0</v>
      </c>
      <c r="BI65" s="61">
        <v>0</v>
      </c>
      <c r="BJ65" s="61">
        <v>0</v>
      </c>
      <c r="BK65" s="61">
        <v>0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0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61">
        <v>0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0</v>
      </c>
      <c r="CJ65" s="61">
        <v>0</v>
      </c>
      <c r="CK65" s="61">
        <v>0</v>
      </c>
      <c r="CL65" s="61">
        <v>0</v>
      </c>
    </row>
    <row r="66" spans="1:90" ht="12.75" customHeight="1">
      <c r="A66" s="44" t="s">
        <v>116</v>
      </c>
      <c r="B66" s="59">
        <v>3007</v>
      </c>
      <c r="C66" s="60" t="s">
        <v>375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0</v>
      </c>
    </row>
    <row r="67" spans="1:90" ht="12.75" customHeight="1">
      <c r="A67" s="44" t="s">
        <v>117</v>
      </c>
      <c r="B67" s="59">
        <v>3008</v>
      </c>
      <c r="C67" s="60" t="s">
        <v>375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0</v>
      </c>
      <c r="BH67" s="61">
        <v>0</v>
      </c>
      <c r="BI67" s="61">
        <v>0</v>
      </c>
      <c r="BJ67" s="61">
        <v>0</v>
      </c>
      <c r="BK67" s="61">
        <v>0</v>
      </c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0</v>
      </c>
      <c r="BW67" s="61">
        <v>0</v>
      </c>
      <c r="BX67" s="61">
        <v>0</v>
      </c>
      <c r="BY67" s="61">
        <v>0</v>
      </c>
      <c r="BZ67" s="61">
        <v>0</v>
      </c>
      <c r="CA67" s="61">
        <v>0</v>
      </c>
      <c r="CB67" s="61">
        <v>0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0</v>
      </c>
    </row>
    <row r="68" spans="1:90" ht="12.75" customHeight="1">
      <c r="A68" s="44" t="s">
        <v>118</v>
      </c>
      <c r="B68" s="59">
        <v>3009</v>
      </c>
      <c r="C68" s="60" t="s">
        <v>375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61">
        <v>0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0</v>
      </c>
      <c r="BR68" s="61">
        <v>0</v>
      </c>
      <c r="BS68" s="61">
        <v>0</v>
      </c>
      <c r="BT68" s="61">
        <v>0</v>
      </c>
      <c r="BU68" s="61">
        <v>0</v>
      </c>
      <c r="BV68" s="61">
        <v>0</v>
      </c>
      <c r="BW68" s="61">
        <v>0</v>
      </c>
      <c r="BX68" s="61">
        <v>0</v>
      </c>
      <c r="BY68" s="61">
        <v>0</v>
      </c>
      <c r="BZ68" s="61">
        <v>0</v>
      </c>
      <c r="CA68" s="61">
        <v>0</v>
      </c>
      <c r="CB68" s="61">
        <v>0</v>
      </c>
      <c r="CC68" s="61">
        <v>0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</row>
    <row r="69" spans="1:90" ht="12.75" customHeight="1">
      <c r="A69" s="44" t="s">
        <v>119</v>
      </c>
      <c r="B69" s="59">
        <v>3011</v>
      </c>
      <c r="C69" s="60" t="s">
        <v>375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61">
        <v>0</v>
      </c>
      <c r="BE69" s="61">
        <v>0</v>
      </c>
      <c r="BF69" s="61">
        <v>0</v>
      </c>
      <c r="BG69" s="61">
        <v>0</v>
      </c>
      <c r="BH69" s="61">
        <v>0</v>
      </c>
      <c r="BI69" s="61">
        <v>0</v>
      </c>
      <c r="BJ69" s="61">
        <v>0</v>
      </c>
      <c r="BK69" s="61">
        <v>0</v>
      </c>
      <c r="BL69" s="61">
        <v>0</v>
      </c>
      <c r="BM69" s="61">
        <v>0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0</v>
      </c>
      <c r="BT69" s="61">
        <v>0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0</v>
      </c>
      <c r="CA69" s="61">
        <v>0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</row>
    <row r="70" spans="1:90" ht="12.75" customHeight="1">
      <c r="A70" s="44" t="s">
        <v>120</v>
      </c>
      <c r="B70" s="59">
        <v>3012</v>
      </c>
      <c r="C70" s="60" t="s">
        <v>375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0</v>
      </c>
      <c r="AT70" s="61">
        <v>0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61">
        <v>0</v>
      </c>
      <c r="BE70" s="61">
        <v>0</v>
      </c>
      <c r="BF70" s="61">
        <v>0</v>
      </c>
      <c r="BG70" s="61">
        <v>0</v>
      </c>
      <c r="BH70" s="61">
        <v>0</v>
      </c>
      <c r="BI70" s="61">
        <v>0</v>
      </c>
      <c r="BJ70" s="61">
        <v>0</v>
      </c>
      <c r="BK70" s="61">
        <v>0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0</v>
      </c>
      <c r="BT70" s="61">
        <v>0</v>
      </c>
      <c r="BU70" s="61">
        <v>0</v>
      </c>
      <c r="BV70" s="61">
        <v>0</v>
      </c>
      <c r="BW70" s="61">
        <v>0</v>
      </c>
      <c r="BX70" s="61">
        <v>0</v>
      </c>
      <c r="BY70" s="61">
        <v>0</v>
      </c>
      <c r="BZ70" s="61">
        <v>0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</row>
    <row r="71" spans="1:90" ht="12.75" customHeight="1">
      <c r="A71" s="44" t="s">
        <v>121</v>
      </c>
      <c r="B71" s="59">
        <v>3016</v>
      </c>
      <c r="C71" s="60" t="s">
        <v>375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61">
        <v>0</v>
      </c>
      <c r="AV71" s="61">
        <v>0</v>
      </c>
      <c r="AW71" s="61">
        <v>0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61">
        <v>0</v>
      </c>
      <c r="BE71" s="61">
        <v>0</v>
      </c>
      <c r="BF71" s="61">
        <v>0</v>
      </c>
      <c r="BG71" s="61">
        <v>0</v>
      </c>
      <c r="BH71" s="61">
        <v>0</v>
      </c>
      <c r="BI71" s="61">
        <v>0</v>
      </c>
      <c r="BJ71" s="61">
        <v>0</v>
      </c>
      <c r="BK71" s="61">
        <v>0</v>
      </c>
      <c r="BL71" s="61">
        <v>0</v>
      </c>
      <c r="BM71" s="61">
        <v>0</v>
      </c>
      <c r="BN71" s="61">
        <v>0</v>
      </c>
      <c r="BO71" s="61">
        <v>0</v>
      </c>
      <c r="BP71" s="61">
        <v>0</v>
      </c>
      <c r="BQ71" s="61">
        <v>0</v>
      </c>
      <c r="BR71" s="61">
        <v>0</v>
      </c>
      <c r="BS71" s="61">
        <v>0</v>
      </c>
      <c r="BT71" s="61">
        <v>0</v>
      </c>
      <c r="BU71" s="61">
        <v>0</v>
      </c>
      <c r="BV71" s="61">
        <v>0</v>
      </c>
      <c r="BW71" s="61">
        <v>0</v>
      </c>
      <c r="BX71" s="61">
        <v>0</v>
      </c>
      <c r="BY71" s="61">
        <v>0</v>
      </c>
      <c r="BZ71" s="61">
        <v>0</v>
      </c>
      <c r="CA71" s="61">
        <v>0</v>
      </c>
      <c r="CB71" s="61">
        <v>0</v>
      </c>
      <c r="CC71" s="61">
        <v>0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</row>
    <row r="72" spans="1:90" ht="12.75" customHeight="1">
      <c r="A72" s="44" t="s">
        <v>122</v>
      </c>
      <c r="B72" s="59">
        <v>3017</v>
      </c>
      <c r="C72" s="60" t="s">
        <v>375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0</v>
      </c>
      <c r="BY72" s="61">
        <v>0</v>
      </c>
      <c r="BZ72" s="61">
        <v>0</v>
      </c>
      <c r="CA72" s="61">
        <v>0</v>
      </c>
      <c r="CB72" s="61">
        <v>0</v>
      </c>
      <c r="CC72" s="61">
        <v>0</v>
      </c>
      <c r="CD72" s="61">
        <v>0</v>
      </c>
      <c r="CE72" s="61">
        <v>0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</row>
    <row r="73" spans="1:90" ht="12.75" customHeight="1">
      <c r="A73" s="44" t="s">
        <v>123</v>
      </c>
      <c r="B73" s="59">
        <v>3018</v>
      </c>
      <c r="C73" s="60" t="s">
        <v>375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61">
        <v>0</v>
      </c>
      <c r="BE73" s="61">
        <v>0</v>
      </c>
      <c r="BF73" s="61">
        <v>0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0</v>
      </c>
      <c r="BY73" s="61">
        <v>0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0</v>
      </c>
    </row>
    <row r="74" spans="1:90" ht="13.5" customHeight="1">
      <c r="A74" s="44" t="s">
        <v>124</v>
      </c>
      <c r="B74" s="59">
        <v>4002</v>
      </c>
      <c r="C74" s="60" t="s">
        <v>376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0</v>
      </c>
      <c r="AH74" s="61">
        <v>0</v>
      </c>
      <c r="AI74" s="61">
        <v>0</v>
      </c>
      <c r="AJ74" s="61">
        <v>0</v>
      </c>
      <c r="AK74" s="61">
        <v>0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0</v>
      </c>
      <c r="AT74" s="61">
        <v>0</v>
      </c>
      <c r="AU74" s="61">
        <v>0</v>
      </c>
      <c r="AV74" s="61">
        <v>0</v>
      </c>
      <c r="AW74" s="61">
        <v>0</v>
      </c>
      <c r="AX74" s="61">
        <v>0</v>
      </c>
      <c r="AY74" s="61">
        <v>0</v>
      </c>
      <c r="AZ74" s="61">
        <v>0</v>
      </c>
      <c r="BA74" s="61">
        <v>0</v>
      </c>
      <c r="BB74" s="61">
        <v>0</v>
      </c>
      <c r="BC74" s="61">
        <v>0</v>
      </c>
      <c r="BD74" s="61">
        <v>0</v>
      </c>
      <c r="BE74" s="61">
        <v>0</v>
      </c>
      <c r="BF74" s="61">
        <v>0</v>
      </c>
      <c r="BG74" s="61">
        <v>0</v>
      </c>
      <c r="BH74" s="61">
        <v>0</v>
      </c>
      <c r="BI74" s="61">
        <v>0</v>
      </c>
      <c r="BJ74" s="61">
        <v>0</v>
      </c>
      <c r="BK74" s="61">
        <v>0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0</v>
      </c>
      <c r="BT74" s="61">
        <v>0</v>
      </c>
      <c r="BU74" s="61">
        <v>0</v>
      </c>
      <c r="BV74" s="61">
        <v>0</v>
      </c>
      <c r="BW74" s="61">
        <v>0</v>
      </c>
      <c r="BX74" s="61">
        <v>0</v>
      </c>
      <c r="BY74" s="61">
        <v>0</v>
      </c>
      <c r="BZ74" s="61">
        <v>0</v>
      </c>
      <c r="CA74" s="61">
        <v>0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0</v>
      </c>
    </row>
    <row r="75" spans="1:90" ht="13.5" customHeight="1">
      <c r="A75" s="46" t="s">
        <v>125</v>
      </c>
      <c r="B75" s="62">
        <v>4003</v>
      </c>
      <c r="C75" s="60" t="s">
        <v>376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</row>
    <row r="76" spans="1:90" ht="12.75" customHeight="1">
      <c r="A76" s="46" t="s">
        <v>126</v>
      </c>
      <c r="B76" s="62">
        <v>4004</v>
      </c>
      <c r="C76" s="60" t="s">
        <v>376</v>
      </c>
      <c r="D76" s="61">
        <v>0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0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0</v>
      </c>
      <c r="BT76" s="61">
        <v>0</v>
      </c>
      <c r="BU76" s="61">
        <v>0</v>
      </c>
      <c r="BV76" s="61">
        <v>0</v>
      </c>
      <c r="BW76" s="61">
        <v>0</v>
      </c>
      <c r="BX76" s="61">
        <v>0</v>
      </c>
      <c r="BY76" s="61">
        <v>0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0</v>
      </c>
    </row>
    <row r="77" spans="1:90" ht="12.75" customHeight="1">
      <c r="A77" s="46" t="s">
        <v>127</v>
      </c>
      <c r="B77" s="62">
        <v>4005</v>
      </c>
      <c r="C77" s="60" t="s">
        <v>376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0</v>
      </c>
      <c r="AT77" s="61">
        <v>0</v>
      </c>
      <c r="AU77" s="61">
        <v>0</v>
      </c>
      <c r="AV77" s="61">
        <v>0</v>
      </c>
      <c r="AW77" s="61">
        <v>0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61">
        <v>0</v>
      </c>
      <c r="BE77" s="61">
        <v>0</v>
      </c>
      <c r="BF77" s="61">
        <v>0</v>
      </c>
      <c r="BG77" s="61">
        <v>0</v>
      </c>
      <c r="BH77" s="61">
        <v>0</v>
      </c>
      <c r="BI77" s="61">
        <v>0</v>
      </c>
      <c r="BJ77" s="61">
        <v>0</v>
      </c>
      <c r="BK77" s="61">
        <v>0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0</v>
      </c>
      <c r="BT77" s="61">
        <v>0</v>
      </c>
      <c r="BU77" s="61">
        <v>0</v>
      </c>
      <c r="BV77" s="61">
        <v>0</v>
      </c>
      <c r="BW77" s="61">
        <v>0</v>
      </c>
      <c r="BX77" s="61">
        <v>0</v>
      </c>
      <c r="BY77" s="61">
        <v>0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0</v>
      </c>
    </row>
    <row r="78" spans="1:90" ht="12.75" customHeight="1">
      <c r="A78" s="47" t="s">
        <v>128</v>
      </c>
      <c r="B78" s="63">
        <v>9000</v>
      </c>
      <c r="C78" s="60" t="s">
        <v>377</v>
      </c>
      <c r="D78" s="64">
        <v>0</v>
      </c>
      <c r="E78" s="64">
        <v>0</v>
      </c>
      <c r="F78" s="64">
        <v>0</v>
      </c>
      <c r="G78" s="64">
        <v>0</v>
      </c>
      <c r="H78" s="64">
        <v>0</v>
      </c>
      <c r="I78" s="64">
        <v>0</v>
      </c>
      <c r="J78" s="64">
        <v>0</v>
      </c>
      <c r="K78" s="64">
        <v>0</v>
      </c>
      <c r="L78" s="64">
        <v>0</v>
      </c>
      <c r="M78" s="64">
        <v>0</v>
      </c>
      <c r="N78" s="64">
        <v>0</v>
      </c>
      <c r="O78" s="64">
        <v>0</v>
      </c>
      <c r="P78" s="64">
        <v>0</v>
      </c>
      <c r="Q78" s="64">
        <v>0</v>
      </c>
      <c r="R78" s="64">
        <v>0</v>
      </c>
      <c r="S78" s="64">
        <v>0</v>
      </c>
      <c r="T78" s="64">
        <v>0</v>
      </c>
      <c r="U78" s="64">
        <v>0</v>
      </c>
      <c r="V78" s="64">
        <v>0</v>
      </c>
      <c r="W78" s="64">
        <v>0</v>
      </c>
      <c r="X78" s="64">
        <v>0</v>
      </c>
      <c r="Y78" s="64">
        <v>0</v>
      </c>
      <c r="Z78" s="64">
        <v>0</v>
      </c>
      <c r="AA78" s="64">
        <v>0</v>
      </c>
      <c r="AB78" s="64">
        <v>0</v>
      </c>
      <c r="AC78" s="64">
        <v>0</v>
      </c>
      <c r="AD78" s="64">
        <v>0</v>
      </c>
      <c r="AE78" s="64">
        <v>0</v>
      </c>
      <c r="AF78" s="64">
        <v>0</v>
      </c>
      <c r="AG78" s="64">
        <v>0</v>
      </c>
      <c r="AH78" s="64">
        <v>0</v>
      </c>
      <c r="AI78" s="64">
        <v>0</v>
      </c>
      <c r="AJ78" s="64">
        <v>0</v>
      </c>
      <c r="AK78" s="64">
        <v>0</v>
      </c>
      <c r="AL78" s="64">
        <v>0</v>
      </c>
      <c r="AM78" s="64">
        <v>0</v>
      </c>
      <c r="AN78" s="64">
        <v>0</v>
      </c>
      <c r="AO78" s="64">
        <v>0</v>
      </c>
      <c r="AP78" s="64">
        <v>0</v>
      </c>
      <c r="AQ78" s="64">
        <v>0</v>
      </c>
      <c r="AR78" s="64">
        <v>0</v>
      </c>
      <c r="AS78" s="64">
        <v>0</v>
      </c>
      <c r="AT78" s="64">
        <v>0</v>
      </c>
      <c r="AU78" s="64">
        <v>0</v>
      </c>
      <c r="AV78" s="64">
        <v>0</v>
      </c>
      <c r="AW78" s="64">
        <v>0</v>
      </c>
      <c r="AX78" s="64">
        <v>0</v>
      </c>
      <c r="AY78" s="64">
        <v>0</v>
      </c>
      <c r="AZ78" s="64">
        <v>0</v>
      </c>
      <c r="BA78" s="64">
        <v>0</v>
      </c>
      <c r="BB78" s="64">
        <v>0</v>
      </c>
      <c r="BC78" s="64">
        <v>0</v>
      </c>
      <c r="BD78" s="64">
        <v>0</v>
      </c>
      <c r="BE78" s="64">
        <v>0</v>
      </c>
      <c r="BF78" s="64">
        <v>0</v>
      </c>
      <c r="BG78" s="64">
        <v>0</v>
      </c>
      <c r="BH78" s="64">
        <v>0</v>
      </c>
      <c r="BI78" s="64">
        <v>0</v>
      </c>
      <c r="BJ78" s="64">
        <v>0</v>
      </c>
      <c r="BK78" s="64">
        <v>0</v>
      </c>
      <c r="BL78" s="64">
        <v>0</v>
      </c>
      <c r="BM78" s="64">
        <v>0</v>
      </c>
      <c r="BN78" s="64">
        <v>0</v>
      </c>
      <c r="BO78" s="64">
        <v>0</v>
      </c>
      <c r="BP78" s="64">
        <v>0</v>
      </c>
      <c r="BQ78" s="64">
        <v>0</v>
      </c>
      <c r="BR78" s="64">
        <v>0</v>
      </c>
      <c r="BS78" s="64">
        <v>0</v>
      </c>
      <c r="BT78" s="64">
        <v>0</v>
      </c>
      <c r="BU78" s="64">
        <v>0</v>
      </c>
      <c r="BV78" s="64">
        <v>0</v>
      </c>
      <c r="BW78" s="64">
        <v>0</v>
      </c>
      <c r="BX78" s="64">
        <v>0</v>
      </c>
      <c r="BY78" s="64">
        <v>0</v>
      </c>
      <c r="BZ78" s="64">
        <v>0</v>
      </c>
      <c r="CA78" s="64">
        <v>0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0</v>
      </c>
      <c r="CJ78" s="64">
        <v>0</v>
      </c>
      <c r="CK78" s="64">
        <v>0</v>
      </c>
      <c r="CL78" s="64">
        <v>0</v>
      </c>
    </row>
    <row r="79" spans="1:90" ht="12.75" customHeight="1">
      <c r="A79" s="47" t="s">
        <v>129</v>
      </c>
      <c r="B79" s="63">
        <v>9001</v>
      </c>
      <c r="C79" s="60" t="s">
        <v>378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</v>
      </c>
      <c r="BI79" s="64">
        <v>0</v>
      </c>
      <c r="BJ79" s="64">
        <v>0</v>
      </c>
      <c r="BK79" s="64">
        <v>0</v>
      </c>
      <c r="BL79" s="64">
        <v>0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0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</row>
    <row r="80" spans="1:90" ht="12.75" customHeight="1">
      <c r="A80" s="47" t="s">
        <v>131</v>
      </c>
      <c r="B80" s="63">
        <v>9002</v>
      </c>
      <c r="C80" s="60" t="s">
        <v>379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0</v>
      </c>
      <c r="AT80" s="64">
        <v>0</v>
      </c>
      <c r="AU80" s="64">
        <v>0</v>
      </c>
      <c r="AV80" s="64">
        <v>0</v>
      </c>
      <c r="AW80" s="64">
        <v>0</v>
      </c>
      <c r="AX80" s="64">
        <v>0</v>
      </c>
      <c r="AY80" s="64">
        <v>0</v>
      </c>
      <c r="AZ80" s="64">
        <v>0</v>
      </c>
      <c r="BA80" s="64">
        <v>0</v>
      </c>
      <c r="BB80" s="64">
        <v>0</v>
      </c>
      <c r="BC80" s="64">
        <v>0</v>
      </c>
      <c r="BD80" s="64">
        <v>0</v>
      </c>
      <c r="BE80" s="64">
        <v>0</v>
      </c>
      <c r="BF80" s="64">
        <v>0</v>
      </c>
      <c r="BG80" s="64">
        <v>0</v>
      </c>
      <c r="BH80" s="64">
        <v>0</v>
      </c>
      <c r="BI80" s="64">
        <v>0</v>
      </c>
      <c r="BJ80" s="64">
        <v>0</v>
      </c>
      <c r="BK80" s="64">
        <v>0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0</v>
      </c>
      <c r="BT80" s="64">
        <v>0</v>
      </c>
      <c r="BU80" s="64">
        <v>0</v>
      </c>
      <c r="BV80" s="64">
        <v>0</v>
      </c>
      <c r="BW80" s="64">
        <v>0</v>
      </c>
      <c r="BX80" s="64">
        <v>0</v>
      </c>
      <c r="BY80" s="64">
        <v>0</v>
      </c>
      <c r="BZ80" s="64">
        <v>0</v>
      </c>
      <c r="CA80" s="64">
        <v>0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0</v>
      </c>
    </row>
    <row r="81" spans="1:90">
      <c r="A81" s="47" t="s">
        <v>133</v>
      </c>
      <c r="B81" s="63">
        <v>9003</v>
      </c>
      <c r="C81" s="60" t="s">
        <v>380</v>
      </c>
      <c r="D81" s="64">
        <v>0</v>
      </c>
      <c r="E81" s="64">
        <v>0</v>
      </c>
      <c r="F81" s="64">
        <v>0</v>
      </c>
      <c r="G81" s="64">
        <v>0</v>
      </c>
      <c r="H81" s="64">
        <v>0</v>
      </c>
      <c r="I81" s="64">
        <v>0</v>
      </c>
      <c r="J81" s="64">
        <v>0</v>
      </c>
      <c r="K81" s="64">
        <v>0</v>
      </c>
      <c r="L81" s="64">
        <v>0</v>
      </c>
      <c r="M81" s="64">
        <v>0</v>
      </c>
      <c r="N81" s="64">
        <v>0</v>
      </c>
      <c r="O81" s="64">
        <v>0</v>
      </c>
      <c r="P81" s="64">
        <v>0</v>
      </c>
      <c r="Q81" s="64">
        <v>0</v>
      </c>
      <c r="R81" s="64">
        <v>0</v>
      </c>
      <c r="S81" s="64">
        <v>0</v>
      </c>
      <c r="T81" s="64">
        <v>0</v>
      </c>
      <c r="U81" s="64">
        <v>0</v>
      </c>
      <c r="V81" s="64">
        <v>0</v>
      </c>
      <c r="W81" s="64">
        <v>0</v>
      </c>
      <c r="X81" s="64">
        <v>0</v>
      </c>
      <c r="Y81" s="64">
        <v>0</v>
      </c>
      <c r="Z81" s="64">
        <v>0</v>
      </c>
      <c r="AA81" s="64">
        <v>0</v>
      </c>
      <c r="AB81" s="64">
        <v>0</v>
      </c>
      <c r="AC81" s="64">
        <v>0</v>
      </c>
      <c r="AD81" s="64">
        <v>0</v>
      </c>
      <c r="AE81" s="64">
        <v>0</v>
      </c>
      <c r="AF81" s="64">
        <v>0</v>
      </c>
      <c r="AG81" s="64">
        <v>0</v>
      </c>
      <c r="AH81" s="64">
        <v>0</v>
      </c>
      <c r="AI81" s="64">
        <v>0</v>
      </c>
      <c r="AJ81" s="64">
        <v>0</v>
      </c>
      <c r="AK81" s="64">
        <v>0</v>
      </c>
      <c r="AL81" s="64">
        <v>0</v>
      </c>
      <c r="AM81" s="64">
        <v>0</v>
      </c>
      <c r="AN81" s="64">
        <v>0</v>
      </c>
      <c r="AO81" s="64">
        <v>0</v>
      </c>
      <c r="AP81" s="64">
        <v>0</v>
      </c>
      <c r="AQ81" s="64">
        <v>0</v>
      </c>
      <c r="AR81" s="64">
        <v>0</v>
      </c>
      <c r="AS81" s="64">
        <v>0</v>
      </c>
      <c r="AT81" s="64">
        <v>0</v>
      </c>
      <c r="AU81" s="64">
        <v>0</v>
      </c>
      <c r="AV81" s="64">
        <v>0</v>
      </c>
      <c r="AW81" s="64">
        <v>0</v>
      </c>
      <c r="AX81" s="64">
        <v>0</v>
      </c>
      <c r="AY81" s="64">
        <v>0</v>
      </c>
      <c r="AZ81" s="64">
        <v>0</v>
      </c>
      <c r="BA81" s="64">
        <v>0</v>
      </c>
      <c r="BB81" s="64">
        <v>0</v>
      </c>
      <c r="BC81" s="64">
        <v>0</v>
      </c>
      <c r="BD81" s="64">
        <v>0</v>
      </c>
      <c r="BE81" s="64">
        <v>0</v>
      </c>
      <c r="BF81" s="64">
        <v>0</v>
      </c>
      <c r="BG81" s="64">
        <v>0</v>
      </c>
      <c r="BH81" s="64">
        <v>0</v>
      </c>
      <c r="BI81" s="64">
        <v>0</v>
      </c>
      <c r="BJ81" s="64">
        <v>0</v>
      </c>
      <c r="BK81" s="64">
        <v>0</v>
      </c>
      <c r="BL81" s="64">
        <v>0</v>
      </c>
      <c r="BM81" s="64">
        <v>0</v>
      </c>
      <c r="BN81" s="64">
        <v>0</v>
      </c>
      <c r="BO81" s="64">
        <v>0</v>
      </c>
      <c r="BP81" s="64">
        <v>0</v>
      </c>
      <c r="BQ81" s="64">
        <v>0</v>
      </c>
      <c r="BR81" s="64">
        <v>0</v>
      </c>
      <c r="BS81" s="64">
        <v>0</v>
      </c>
      <c r="BT81" s="64">
        <v>0</v>
      </c>
      <c r="BU81" s="64">
        <v>0</v>
      </c>
      <c r="BV81" s="64">
        <v>0</v>
      </c>
      <c r="BW81" s="64">
        <v>0</v>
      </c>
      <c r="BX81" s="64">
        <v>0</v>
      </c>
      <c r="BY81" s="64">
        <v>0</v>
      </c>
      <c r="BZ81" s="64">
        <v>0</v>
      </c>
      <c r="CA81" s="64">
        <v>0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0</v>
      </c>
      <c r="CJ81" s="64">
        <v>0</v>
      </c>
      <c r="CK81" s="64">
        <v>0</v>
      </c>
      <c r="CL81" s="64">
        <v>0</v>
      </c>
    </row>
    <row r="82" spans="1:90" ht="12.75" customHeight="1">
      <c r="A82" s="48" t="s">
        <v>135</v>
      </c>
      <c r="B82" s="65"/>
      <c r="C82" s="60" t="s">
        <v>381</v>
      </c>
      <c r="D82" s="64">
        <v>0</v>
      </c>
      <c r="E82" s="64">
        <v>0</v>
      </c>
      <c r="F82" s="64">
        <v>0</v>
      </c>
      <c r="G82" s="64">
        <v>0</v>
      </c>
      <c r="H82" s="64">
        <v>0</v>
      </c>
      <c r="I82" s="64">
        <v>0</v>
      </c>
      <c r="J82" s="64">
        <v>0</v>
      </c>
      <c r="K82" s="64">
        <v>0</v>
      </c>
      <c r="L82" s="64">
        <v>0</v>
      </c>
      <c r="M82" s="64">
        <v>0</v>
      </c>
      <c r="N82" s="64">
        <v>0</v>
      </c>
      <c r="O82" s="64">
        <v>0</v>
      </c>
      <c r="P82" s="64">
        <v>0</v>
      </c>
      <c r="Q82" s="64">
        <v>0</v>
      </c>
      <c r="R82" s="64">
        <v>0</v>
      </c>
      <c r="S82" s="64">
        <v>0</v>
      </c>
      <c r="T82" s="64">
        <v>0</v>
      </c>
      <c r="U82" s="64">
        <v>0</v>
      </c>
      <c r="V82" s="64">
        <v>0</v>
      </c>
      <c r="W82" s="64">
        <v>0</v>
      </c>
      <c r="X82" s="64">
        <v>0</v>
      </c>
      <c r="Y82" s="64">
        <v>0</v>
      </c>
      <c r="Z82" s="64">
        <v>0</v>
      </c>
      <c r="AA82" s="64">
        <v>0</v>
      </c>
      <c r="AB82" s="64">
        <v>0</v>
      </c>
      <c r="AC82" s="64">
        <v>0</v>
      </c>
      <c r="AD82" s="64">
        <v>0</v>
      </c>
      <c r="AE82" s="64">
        <v>0</v>
      </c>
      <c r="AF82" s="64">
        <v>0</v>
      </c>
      <c r="AG82" s="64">
        <v>0</v>
      </c>
      <c r="AH82" s="64">
        <v>0</v>
      </c>
      <c r="AI82" s="64">
        <v>0</v>
      </c>
      <c r="AJ82" s="64">
        <v>0</v>
      </c>
      <c r="AK82" s="64">
        <v>0</v>
      </c>
      <c r="AL82" s="64">
        <v>0</v>
      </c>
      <c r="AM82" s="64">
        <v>0</v>
      </c>
      <c r="AN82" s="64">
        <v>0</v>
      </c>
      <c r="AO82" s="64">
        <v>0</v>
      </c>
      <c r="AP82" s="64">
        <v>0</v>
      </c>
      <c r="AQ82" s="64">
        <v>0</v>
      </c>
      <c r="AR82" s="64">
        <v>0</v>
      </c>
      <c r="AS82" s="64">
        <v>0</v>
      </c>
      <c r="AT82" s="64">
        <v>0</v>
      </c>
      <c r="AU82" s="64">
        <v>0</v>
      </c>
      <c r="AV82" s="64">
        <v>0</v>
      </c>
      <c r="AW82" s="64">
        <v>0</v>
      </c>
      <c r="AX82" s="64">
        <v>0</v>
      </c>
      <c r="AY82" s="64">
        <v>0</v>
      </c>
      <c r="AZ82" s="64">
        <v>0</v>
      </c>
      <c r="BA82" s="64">
        <v>0</v>
      </c>
      <c r="BB82" s="64">
        <v>0</v>
      </c>
      <c r="BC82" s="64">
        <v>0</v>
      </c>
      <c r="BD82" s="64">
        <v>0</v>
      </c>
      <c r="BE82" s="64">
        <v>0</v>
      </c>
      <c r="BF82" s="64">
        <v>0</v>
      </c>
      <c r="BG82" s="64">
        <v>0</v>
      </c>
      <c r="BH82" s="64">
        <v>0</v>
      </c>
      <c r="BI82" s="64">
        <v>0</v>
      </c>
      <c r="BJ82" s="64">
        <v>0</v>
      </c>
      <c r="BK82" s="64">
        <v>0</v>
      </c>
      <c r="BL82" s="64">
        <v>0</v>
      </c>
      <c r="BM82" s="64">
        <v>0</v>
      </c>
      <c r="BN82" s="64">
        <v>0</v>
      </c>
      <c r="BO82" s="64">
        <v>0</v>
      </c>
      <c r="BP82" s="64">
        <v>0</v>
      </c>
      <c r="BQ82" s="64">
        <v>0</v>
      </c>
      <c r="BR82" s="64">
        <v>0</v>
      </c>
      <c r="BS82" s="64">
        <v>0</v>
      </c>
      <c r="BT82" s="64">
        <v>0</v>
      </c>
      <c r="BU82" s="64">
        <v>0</v>
      </c>
      <c r="BV82" s="64">
        <v>0</v>
      </c>
      <c r="BW82" s="64">
        <v>0</v>
      </c>
      <c r="BX82" s="64">
        <v>0</v>
      </c>
      <c r="BY82" s="64">
        <v>0</v>
      </c>
      <c r="BZ82" s="64">
        <v>0</v>
      </c>
      <c r="CA82" s="64">
        <v>0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0</v>
      </c>
      <c r="CJ82" s="64">
        <v>0</v>
      </c>
      <c r="CK82" s="64">
        <v>0</v>
      </c>
      <c r="CL82" s="64">
        <v>0</v>
      </c>
    </row>
    <row r="83" spans="1:90" ht="12.75" customHeight="1"/>
  </sheetData>
  <pageMargins left="0.75" right="0.75" top="1" bottom="1" header="0.5" footer="0.5"/>
  <pageSetup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35AAA-DDBF-436B-B65D-217FB23E6D54}">
  <sheetPr>
    <tabColor rgb="FFFF0000"/>
  </sheetPr>
  <dimension ref="A1:CL83"/>
  <sheetViews>
    <sheetView showGridLines="0" zoomScale="80" zoomScaleNormal="80" workbookViewId="0">
      <pane xSplit="3" ySplit="6" topLeftCell="D7" activePane="bottomRight" state="frozen"/>
      <selection activeCell="D7" sqref="D7"/>
      <selection pane="topRight" activeCell="D7" sqref="D7"/>
      <selection pane="bottomLeft" activeCell="D7" sqref="D7"/>
      <selection pane="bottomRight" activeCell="D7" sqref="D7"/>
    </sheetView>
  </sheetViews>
  <sheetFormatPr defaultColWidth="9.140625" defaultRowHeight="12.75"/>
  <cols>
    <col min="1" max="1" width="58.7109375" style="5" customWidth="1"/>
    <col min="2" max="90" width="15.7109375" style="5" customWidth="1"/>
    <col min="91" max="16384" width="9.140625" style="5"/>
  </cols>
  <sheetData>
    <row r="1" spans="1:90" s="78" customFormat="1" ht="15" customHeight="1">
      <c r="A1" s="49" t="s">
        <v>284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</row>
    <row r="2" spans="1:90" s="78" customFormat="1" ht="15" customHeight="1">
      <c r="A2" s="49" t="s">
        <v>234</v>
      </c>
      <c r="B2" s="76">
        <v>727</v>
      </c>
      <c r="C2" s="76"/>
      <c r="D2" s="76"/>
      <c r="E2" s="76"/>
      <c r="F2" s="76"/>
      <c r="G2" s="76"/>
      <c r="H2" s="76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</row>
    <row r="3" spans="1:90" s="78" customFormat="1" ht="15" customHeight="1">
      <c r="A3" s="49" t="s">
        <v>528</v>
      </c>
      <c r="B3" s="76" t="s">
        <v>285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</row>
    <row r="4" spans="1:90" ht="15" customHeight="1"/>
    <row r="5" spans="1:90" ht="22.5" customHeight="1">
      <c r="D5" s="1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1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1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79" t="s">
        <v>251</v>
      </c>
    </row>
    <row r="6" spans="1:90" ht="80.099999999999994" customHeight="1">
      <c r="A6" s="57" t="s">
        <v>287</v>
      </c>
      <c r="B6" s="57" t="s">
        <v>288</v>
      </c>
      <c r="C6" s="57" t="s">
        <v>289</v>
      </c>
      <c r="D6" s="1" t="s">
        <v>290</v>
      </c>
      <c r="E6" s="53" t="s">
        <v>291</v>
      </c>
      <c r="F6" s="54" t="s">
        <v>292</v>
      </c>
      <c r="G6" s="54" t="s">
        <v>293</v>
      </c>
      <c r="H6" s="54" t="s">
        <v>294</v>
      </c>
      <c r="I6" s="53" t="s">
        <v>295</v>
      </c>
      <c r="J6" s="54" t="s">
        <v>296</v>
      </c>
      <c r="K6" s="55" t="s">
        <v>297</v>
      </c>
      <c r="L6" s="55" t="s">
        <v>298</v>
      </c>
      <c r="M6" s="54" t="s">
        <v>299</v>
      </c>
      <c r="N6" s="55" t="s">
        <v>300</v>
      </c>
      <c r="O6" s="55" t="s">
        <v>301</v>
      </c>
      <c r="P6" s="54" t="s">
        <v>302</v>
      </c>
      <c r="Q6" s="55" t="s">
        <v>303</v>
      </c>
      <c r="R6" s="55" t="s">
        <v>304</v>
      </c>
      <c r="S6" s="53" t="s">
        <v>305</v>
      </c>
      <c r="T6" s="54" t="s">
        <v>306</v>
      </c>
      <c r="U6" s="55" t="s">
        <v>307</v>
      </c>
      <c r="V6" s="55" t="s">
        <v>308</v>
      </c>
      <c r="W6" s="54" t="s">
        <v>309</v>
      </c>
      <c r="X6" s="55" t="s">
        <v>310</v>
      </c>
      <c r="Y6" s="55" t="s">
        <v>311</v>
      </c>
      <c r="Z6" s="53" t="s">
        <v>312</v>
      </c>
      <c r="AA6" s="54" t="s">
        <v>313</v>
      </c>
      <c r="AB6" s="54" t="s">
        <v>314</v>
      </c>
      <c r="AC6" s="54" t="s">
        <v>315</v>
      </c>
      <c r="AD6" s="54" t="s">
        <v>316</v>
      </c>
      <c r="AE6" s="54" t="s">
        <v>317</v>
      </c>
      <c r="AF6" s="54" t="s">
        <v>318</v>
      </c>
      <c r="AG6" s="54" t="s">
        <v>319</v>
      </c>
      <c r="AH6" s="54" t="s">
        <v>320</v>
      </c>
      <c r="AI6" s="54" t="s">
        <v>321</v>
      </c>
      <c r="AJ6" s="53" t="s">
        <v>322</v>
      </c>
      <c r="AK6" s="54" t="s">
        <v>323</v>
      </c>
      <c r="AL6" s="54" t="s">
        <v>324</v>
      </c>
      <c r="AM6" s="53" t="s">
        <v>325</v>
      </c>
      <c r="AN6" s="54" t="s">
        <v>326</v>
      </c>
      <c r="AO6" s="54" t="s">
        <v>327</v>
      </c>
      <c r="AP6" s="54" t="s">
        <v>328</v>
      </c>
      <c r="AQ6" s="54" t="s">
        <v>329</v>
      </c>
      <c r="AR6" s="54" t="s">
        <v>330</v>
      </c>
      <c r="AS6" s="1" t="s">
        <v>331</v>
      </c>
      <c r="AT6" s="53" t="s">
        <v>332</v>
      </c>
      <c r="AU6" s="54" t="s">
        <v>333</v>
      </c>
      <c r="AV6" s="54" t="s">
        <v>334</v>
      </c>
      <c r="AW6" s="53" t="s">
        <v>335</v>
      </c>
      <c r="AX6" s="54" t="s">
        <v>336</v>
      </c>
      <c r="AY6" s="55" t="s">
        <v>337</v>
      </c>
      <c r="AZ6" s="56" t="s">
        <v>338</v>
      </c>
      <c r="BA6" s="56" t="s">
        <v>339</v>
      </c>
      <c r="BB6" s="56" t="s">
        <v>340</v>
      </c>
      <c r="BC6" s="56" t="s">
        <v>341</v>
      </c>
      <c r="BD6" s="55" t="s">
        <v>342</v>
      </c>
      <c r="BE6" s="54" t="s">
        <v>343</v>
      </c>
      <c r="BF6" s="55" t="s">
        <v>344</v>
      </c>
      <c r="BG6" s="56" t="s">
        <v>338</v>
      </c>
      <c r="BH6" s="56" t="s">
        <v>339</v>
      </c>
      <c r="BI6" s="56" t="s">
        <v>340</v>
      </c>
      <c r="BJ6" s="56" t="s">
        <v>345</v>
      </c>
      <c r="BK6" s="55" t="s">
        <v>346</v>
      </c>
      <c r="BL6" s="53" t="s">
        <v>347</v>
      </c>
      <c r="BM6" s="54" t="s">
        <v>348</v>
      </c>
      <c r="BN6" s="54" t="s">
        <v>349</v>
      </c>
      <c r="BO6" s="53" t="s">
        <v>350</v>
      </c>
      <c r="BP6" s="54" t="s">
        <v>351</v>
      </c>
      <c r="BQ6" s="54" t="s">
        <v>352</v>
      </c>
      <c r="BR6" s="54" t="s">
        <v>353</v>
      </c>
      <c r="BS6" s="53" t="s">
        <v>354</v>
      </c>
      <c r="BT6" s="54" t="s">
        <v>355</v>
      </c>
      <c r="BU6" s="54" t="s">
        <v>356</v>
      </c>
      <c r="BV6" s="54" t="s">
        <v>357</v>
      </c>
      <c r="BW6" s="54" t="s">
        <v>358</v>
      </c>
      <c r="BX6" s="54" t="s">
        <v>359</v>
      </c>
      <c r="BY6" s="54" t="s">
        <v>360</v>
      </c>
      <c r="BZ6" s="54" t="s">
        <v>361</v>
      </c>
      <c r="CA6" s="54" t="s">
        <v>362</v>
      </c>
      <c r="CB6" s="53" t="s">
        <v>363</v>
      </c>
      <c r="CC6" s="54" t="s">
        <v>364</v>
      </c>
      <c r="CD6" s="55" t="s">
        <v>365</v>
      </c>
      <c r="CE6" s="55" t="s">
        <v>366</v>
      </c>
      <c r="CF6" s="54" t="s">
        <v>367</v>
      </c>
      <c r="CG6" s="1" t="s">
        <v>368</v>
      </c>
      <c r="CH6" s="55" t="s">
        <v>369</v>
      </c>
      <c r="CI6" s="53" t="s">
        <v>370</v>
      </c>
      <c r="CJ6" s="54" t="s">
        <v>371</v>
      </c>
      <c r="CK6" s="54" t="s">
        <v>372</v>
      </c>
      <c r="CL6" s="57" t="s">
        <v>250</v>
      </c>
    </row>
    <row r="7" spans="1:90" ht="12.75" customHeight="1">
      <c r="A7" s="44" t="s">
        <v>2</v>
      </c>
      <c r="B7" s="59">
        <v>1001</v>
      </c>
      <c r="C7" s="60" t="s">
        <v>373</v>
      </c>
      <c r="D7" s="61">
        <v>0</v>
      </c>
      <c r="E7" s="61">
        <v>0</v>
      </c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  <c r="M7" s="61">
        <v>0</v>
      </c>
      <c r="N7" s="61">
        <v>0</v>
      </c>
      <c r="O7" s="61">
        <v>0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0</v>
      </c>
      <c r="AA7" s="61">
        <v>0</v>
      </c>
      <c r="AB7" s="61">
        <v>0</v>
      </c>
      <c r="AC7" s="61">
        <v>0</v>
      </c>
      <c r="AD7" s="61">
        <v>0</v>
      </c>
      <c r="AE7" s="61">
        <v>0</v>
      </c>
      <c r="AF7" s="61">
        <v>0</v>
      </c>
      <c r="AG7" s="61">
        <v>0</v>
      </c>
      <c r="AH7" s="61">
        <v>0</v>
      </c>
      <c r="AI7" s="61">
        <v>0</v>
      </c>
      <c r="AJ7" s="61">
        <v>0</v>
      </c>
      <c r="AK7" s="61">
        <v>0</v>
      </c>
      <c r="AL7" s="61">
        <v>0</v>
      </c>
      <c r="AM7" s="61">
        <v>0</v>
      </c>
      <c r="AN7" s="61">
        <v>0</v>
      </c>
      <c r="AO7" s="61">
        <v>0</v>
      </c>
      <c r="AP7" s="61">
        <v>0</v>
      </c>
      <c r="AQ7" s="61">
        <v>0</v>
      </c>
      <c r="AR7" s="61">
        <v>0</v>
      </c>
      <c r="AS7" s="61">
        <v>0</v>
      </c>
      <c r="AT7" s="61">
        <v>0</v>
      </c>
      <c r="AU7" s="61">
        <v>0</v>
      </c>
      <c r="AV7" s="61">
        <v>0</v>
      </c>
      <c r="AW7" s="61">
        <v>0</v>
      </c>
      <c r="AX7" s="61">
        <v>0</v>
      </c>
      <c r="AY7" s="61">
        <v>0</v>
      </c>
      <c r="AZ7" s="61">
        <v>0</v>
      </c>
      <c r="BA7" s="61">
        <v>0</v>
      </c>
      <c r="BB7" s="61">
        <v>0</v>
      </c>
      <c r="BC7" s="61">
        <v>0</v>
      </c>
      <c r="BD7" s="61">
        <v>0</v>
      </c>
      <c r="BE7" s="61">
        <v>0</v>
      </c>
      <c r="BF7" s="61">
        <v>0</v>
      </c>
      <c r="BG7" s="61">
        <v>0</v>
      </c>
      <c r="BH7" s="61">
        <v>0</v>
      </c>
      <c r="BI7" s="61">
        <v>0</v>
      </c>
      <c r="BJ7" s="61">
        <v>0</v>
      </c>
      <c r="BK7" s="61">
        <v>0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0</v>
      </c>
      <c r="BT7" s="61">
        <v>0</v>
      </c>
      <c r="BU7" s="61">
        <v>0</v>
      </c>
      <c r="BV7" s="61">
        <v>0</v>
      </c>
      <c r="BW7" s="61">
        <v>0</v>
      </c>
      <c r="BX7" s="61">
        <v>0</v>
      </c>
      <c r="BY7" s="61">
        <v>0</v>
      </c>
      <c r="BZ7" s="61">
        <v>0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0</v>
      </c>
    </row>
    <row r="8" spans="1:90" ht="12.75" customHeight="1">
      <c r="A8" s="44" t="s">
        <v>3</v>
      </c>
      <c r="B8" s="59">
        <v>1003</v>
      </c>
      <c r="C8" s="60" t="s">
        <v>373</v>
      </c>
      <c r="D8" s="61">
        <v>61.889999993378296</v>
      </c>
      <c r="E8" s="61">
        <v>2.3283064365386963E-10</v>
      </c>
      <c r="F8" s="61">
        <v>1729937.4300000002</v>
      </c>
      <c r="G8" s="61">
        <v>-1729937.43</v>
      </c>
      <c r="H8" s="61">
        <v>0</v>
      </c>
      <c r="I8" s="61">
        <v>61.889999993145466</v>
      </c>
      <c r="J8" s="61">
        <v>24833212.869999997</v>
      </c>
      <c r="K8" s="61">
        <v>-46710372.899999999</v>
      </c>
      <c r="L8" s="61">
        <v>71543585.769999996</v>
      </c>
      <c r="M8" s="61">
        <v>-24833150.980000004</v>
      </c>
      <c r="N8" s="61">
        <v>46710247.420000002</v>
      </c>
      <c r="O8" s="61">
        <v>-71543398.400000006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0</v>
      </c>
      <c r="AA8" s="61">
        <v>0</v>
      </c>
      <c r="AB8" s="61">
        <v>0</v>
      </c>
      <c r="AC8" s="61">
        <v>0</v>
      </c>
      <c r="AD8" s="61">
        <v>0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0</v>
      </c>
      <c r="AO8" s="61">
        <v>0</v>
      </c>
      <c r="AP8" s="61">
        <v>0</v>
      </c>
      <c r="AQ8" s="61">
        <v>0</v>
      </c>
      <c r="AR8" s="61">
        <v>0</v>
      </c>
      <c r="AS8" s="61">
        <v>-356545.30999999982</v>
      </c>
      <c r="AT8" s="61">
        <v>0</v>
      </c>
      <c r="AU8" s="61">
        <v>0</v>
      </c>
      <c r="AV8" s="61">
        <v>0</v>
      </c>
      <c r="AW8" s="61">
        <v>1</v>
      </c>
      <c r="AX8" s="61">
        <v>-3424575.0899999961</v>
      </c>
      <c r="AY8" s="61">
        <v>-20892716.779999997</v>
      </c>
      <c r="AZ8" s="61">
        <v>-25580094.789999999</v>
      </c>
      <c r="BA8" s="61">
        <v>-236890.99</v>
      </c>
      <c r="BB8" s="61">
        <v>0</v>
      </c>
      <c r="BC8" s="61">
        <v>4924269</v>
      </c>
      <c r="BD8" s="61">
        <v>17468141.690000001</v>
      </c>
      <c r="BE8" s="61">
        <v>3424576.0899999961</v>
      </c>
      <c r="BF8" s="61">
        <v>20892716.779999997</v>
      </c>
      <c r="BG8" s="61">
        <v>25580094.789999999</v>
      </c>
      <c r="BH8" s="61">
        <v>236890.99</v>
      </c>
      <c r="BI8" s="61">
        <v>0</v>
      </c>
      <c r="BJ8" s="61">
        <v>-4924269</v>
      </c>
      <c r="BK8" s="61">
        <v>-17468140.690000001</v>
      </c>
      <c r="BL8" s="61">
        <v>-0.02</v>
      </c>
      <c r="BM8" s="61">
        <v>-0.02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-356546.2899999998</v>
      </c>
      <c r="BT8" s="61">
        <v>-920830.37000000011</v>
      </c>
      <c r="BU8" s="61">
        <v>-1148277.98</v>
      </c>
      <c r="BV8" s="61">
        <v>-229065.07</v>
      </c>
      <c r="BW8" s="61">
        <v>0</v>
      </c>
      <c r="BX8" s="61">
        <v>0</v>
      </c>
      <c r="BY8" s="61">
        <v>0</v>
      </c>
      <c r="BZ8" s="61">
        <v>1950149.1600000001</v>
      </c>
      <c r="CA8" s="61">
        <v>-8522.0300000000007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-356483.42000000644</v>
      </c>
    </row>
    <row r="9" spans="1:90" ht="12.75" customHeight="1">
      <c r="A9" s="44" t="s">
        <v>4</v>
      </c>
      <c r="B9" s="59">
        <v>1004</v>
      </c>
      <c r="C9" s="60" t="s">
        <v>373</v>
      </c>
      <c r="D9" s="61">
        <v>927362.02999999933</v>
      </c>
      <c r="E9" s="61">
        <v>393546.70999999996</v>
      </c>
      <c r="F9" s="61">
        <v>3935466.9899999998</v>
      </c>
      <c r="G9" s="61">
        <v>-3541920.28</v>
      </c>
      <c r="H9" s="61">
        <v>0</v>
      </c>
      <c r="I9" s="61">
        <v>-13304.910000000149</v>
      </c>
      <c r="J9" s="61">
        <v>-133048.6400000006</v>
      </c>
      <c r="K9" s="61">
        <v>-8497459.8200000003</v>
      </c>
      <c r="L9" s="61">
        <v>8364411.1799999997</v>
      </c>
      <c r="M9" s="61">
        <v>119743.73000000045</v>
      </c>
      <c r="N9" s="61">
        <v>7647713.8300000001</v>
      </c>
      <c r="O9" s="61">
        <v>-7527970.0999999996</v>
      </c>
      <c r="P9" s="61">
        <v>0</v>
      </c>
      <c r="Q9" s="61">
        <v>0</v>
      </c>
      <c r="R9" s="61">
        <v>0</v>
      </c>
      <c r="S9" s="61">
        <v>547120.22999999952</v>
      </c>
      <c r="T9" s="61">
        <v>5471202.6399999997</v>
      </c>
      <c r="U9" s="61">
        <v>-385030.95</v>
      </c>
      <c r="V9" s="61">
        <v>5856233.5899999999</v>
      </c>
      <c r="W9" s="61">
        <v>-4924082.41</v>
      </c>
      <c r="X9" s="61">
        <v>346527.85</v>
      </c>
      <c r="Y9" s="61">
        <v>-5270610.26</v>
      </c>
      <c r="Z9" s="61">
        <v>0</v>
      </c>
      <c r="AA9" s="61">
        <v>0</v>
      </c>
      <c r="AB9" s="61">
        <v>0</v>
      </c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-1480869.9299999976</v>
      </c>
      <c r="AT9" s="61">
        <v>-1068081.08</v>
      </c>
      <c r="AU9" s="61">
        <v>-10680810.82</v>
      </c>
      <c r="AV9" s="61">
        <v>9612729.7400000002</v>
      </c>
      <c r="AW9" s="61">
        <v>736493.56000000238</v>
      </c>
      <c r="AX9" s="61">
        <v>6788219.2300000042</v>
      </c>
      <c r="AY9" s="61">
        <v>-21200273.539999999</v>
      </c>
      <c r="AZ9" s="61">
        <v>-10764892.379999999</v>
      </c>
      <c r="BA9" s="61">
        <v>-10435381.16</v>
      </c>
      <c r="BB9" s="61">
        <v>0</v>
      </c>
      <c r="BC9" s="61">
        <v>0</v>
      </c>
      <c r="BD9" s="61">
        <v>27988492.770000003</v>
      </c>
      <c r="BE9" s="61">
        <v>-6051725.6700000018</v>
      </c>
      <c r="BF9" s="61">
        <v>19811503.950000003</v>
      </c>
      <c r="BG9" s="61">
        <v>10213504.430000002</v>
      </c>
      <c r="BH9" s="61">
        <v>9597999.5199999996</v>
      </c>
      <c r="BI9" s="61">
        <v>0</v>
      </c>
      <c r="BJ9" s="61">
        <v>0</v>
      </c>
      <c r="BK9" s="61">
        <v>-25863229.620000005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-1146029.0599999998</v>
      </c>
      <c r="BT9" s="61">
        <v>-266515.29000000004</v>
      </c>
      <c r="BU9" s="61">
        <v>-1022299.54</v>
      </c>
      <c r="BV9" s="61">
        <v>-334058.02</v>
      </c>
      <c r="BW9" s="61">
        <v>0</v>
      </c>
      <c r="BX9" s="61">
        <v>-91415.89</v>
      </c>
      <c r="BY9" s="61">
        <v>-67056.800000000003</v>
      </c>
      <c r="BZ9" s="61">
        <v>635316.48000000021</v>
      </c>
      <c r="CA9" s="61">
        <v>0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-3253.35</v>
      </c>
      <c r="CJ9" s="61">
        <v>-3253.35</v>
      </c>
      <c r="CK9" s="61">
        <v>0</v>
      </c>
      <c r="CL9" s="61">
        <v>-553507.89999999828</v>
      </c>
    </row>
    <row r="10" spans="1:90" ht="12.75" customHeight="1">
      <c r="A10" s="44" t="s">
        <v>6</v>
      </c>
      <c r="B10" s="59">
        <v>1005</v>
      </c>
      <c r="C10" s="60" t="s">
        <v>373</v>
      </c>
      <c r="D10" s="61">
        <v>81550710.639999971</v>
      </c>
      <c r="E10" s="61">
        <v>78931314.309999987</v>
      </c>
      <c r="F10" s="61">
        <v>118458231.97999999</v>
      </c>
      <c r="G10" s="61">
        <v>-39526917.670000002</v>
      </c>
      <c r="H10" s="61">
        <v>0</v>
      </c>
      <c r="I10" s="61">
        <v>-36500031.360000014</v>
      </c>
      <c r="J10" s="61">
        <v>27847431.229999989</v>
      </c>
      <c r="K10" s="61">
        <v>-213832747.27000001</v>
      </c>
      <c r="L10" s="61">
        <v>241680178.5</v>
      </c>
      <c r="M10" s="61">
        <v>-64347462.590000004</v>
      </c>
      <c r="N10" s="61">
        <v>70501025.629999995</v>
      </c>
      <c r="O10" s="61">
        <v>-134848488.22</v>
      </c>
      <c r="P10" s="61">
        <v>0</v>
      </c>
      <c r="Q10" s="61">
        <v>0</v>
      </c>
      <c r="R10" s="61">
        <v>0</v>
      </c>
      <c r="S10" s="61">
        <v>8782082</v>
      </c>
      <c r="T10" s="61">
        <v>19867280.34</v>
      </c>
      <c r="U10" s="61">
        <v>0</v>
      </c>
      <c r="V10" s="61">
        <v>19867280.34</v>
      </c>
      <c r="W10" s="61">
        <v>-11085198.34</v>
      </c>
      <c r="X10" s="61">
        <v>0</v>
      </c>
      <c r="Y10" s="61">
        <v>-11085198.34</v>
      </c>
      <c r="Z10" s="61">
        <v>29831081.950000003</v>
      </c>
      <c r="AA10" s="61">
        <v>9200077.0800000001</v>
      </c>
      <c r="AB10" s="61">
        <v>2965534.14</v>
      </c>
      <c r="AC10" s="61">
        <v>13250942.960000003</v>
      </c>
      <c r="AD10" s="61">
        <v>1556690.34</v>
      </c>
      <c r="AE10" s="61">
        <v>2749689.45</v>
      </c>
      <c r="AF10" s="61">
        <v>0</v>
      </c>
      <c r="AG10" s="61">
        <v>0</v>
      </c>
      <c r="AH10" s="61">
        <v>108147.98</v>
      </c>
      <c r="AI10" s="61">
        <v>0</v>
      </c>
      <c r="AJ10" s="61">
        <v>315058.49</v>
      </c>
      <c r="AK10" s="61">
        <v>315058.49</v>
      </c>
      <c r="AL10" s="61">
        <v>0</v>
      </c>
      <c r="AM10" s="61">
        <v>191205.25</v>
      </c>
      <c r="AN10" s="61">
        <v>3375571.6</v>
      </c>
      <c r="AO10" s="61">
        <v>-2547493.08</v>
      </c>
      <c r="AP10" s="61">
        <v>0</v>
      </c>
      <c r="AQ10" s="61">
        <v>0</v>
      </c>
      <c r="AR10" s="61">
        <v>-636873.27</v>
      </c>
      <c r="AS10" s="61">
        <v>-53333247.440000013</v>
      </c>
      <c r="AT10" s="61">
        <v>-36084431.229999997</v>
      </c>
      <c r="AU10" s="61">
        <v>-36091739.82</v>
      </c>
      <c r="AV10" s="61">
        <v>7308.59</v>
      </c>
      <c r="AW10" s="61">
        <v>4344580.5199999809</v>
      </c>
      <c r="AX10" s="61">
        <v>-687069703.54999971</v>
      </c>
      <c r="AY10" s="61">
        <v>-1992999058.0099998</v>
      </c>
      <c r="AZ10" s="61">
        <v>-2418071942.0199995</v>
      </c>
      <c r="BA10" s="61">
        <v>-271981632.00999999</v>
      </c>
      <c r="BB10" s="61">
        <v>0</v>
      </c>
      <c r="BC10" s="61">
        <v>697054516.01999998</v>
      </c>
      <c r="BD10" s="61">
        <v>1305929354.46</v>
      </c>
      <c r="BE10" s="61">
        <v>691414284.06999969</v>
      </c>
      <c r="BF10" s="61">
        <v>1838946592.6999998</v>
      </c>
      <c r="BG10" s="61">
        <v>2260188693.29</v>
      </c>
      <c r="BH10" s="61">
        <v>221932326.41</v>
      </c>
      <c r="BI10" s="61">
        <v>0</v>
      </c>
      <c r="BJ10" s="61">
        <v>-643174427</v>
      </c>
      <c r="BK10" s="61">
        <v>-1147532308.6300001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-20128241.84</v>
      </c>
      <c r="BT10" s="61">
        <v>-4238240.05</v>
      </c>
      <c r="BU10" s="61">
        <v>-5483011.8799999999</v>
      </c>
      <c r="BV10" s="61">
        <v>-1548184.24</v>
      </c>
      <c r="BW10" s="61">
        <v>0</v>
      </c>
      <c r="BX10" s="61">
        <v>-195197.07</v>
      </c>
      <c r="BY10" s="61">
        <v>-181704.32000000001</v>
      </c>
      <c r="BZ10" s="61">
        <v>-8481904.2799999993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-1465154.89</v>
      </c>
      <c r="CJ10" s="61">
        <v>-1465154.89</v>
      </c>
      <c r="CK10" s="61">
        <v>0</v>
      </c>
      <c r="CL10" s="61">
        <v>28217463.199999958</v>
      </c>
    </row>
    <row r="11" spans="1:90" ht="12.75" customHeight="1">
      <c r="A11" s="44" t="s">
        <v>8</v>
      </c>
      <c r="B11" s="59">
        <v>1006</v>
      </c>
      <c r="C11" s="60" t="s">
        <v>373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0</v>
      </c>
      <c r="AF11" s="61">
        <v>0</v>
      </c>
      <c r="AG11" s="61">
        <v>0</v>
      </c>
      <c r="AH11" s="61">
        <v>0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0</v>
      </c>
      <c r="AT11" s="61">
        <v>0</v>
      </c>
      <c r="AU11" s="61">
        <v>0</v>
      </c>
      <c r="AV11" s="61">
        <v>0</v>
      </c>
      <c r="AW11" s="61">
        <v>0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0</v>
      </c>
      <c r="BD11" s="61">
        <v>0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0</v>
      </c>
      <c r="BT11" s="61">
        <v>0</v>
      </c>
      <c r="BU11" s="61">
        <v>0</v>
      </c>
      <c r="BV11" s="61">
        <v>0</v>
      </c>
      <c r="BW11" s="61">
        <v>0</v>
      </c>
      <c r="BX11" s="61">
        <v>0</v>
      </c>
      <c r="BY11" s="61">
        <v>0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0</v>
      </c>
    </row>
    <row r="12" spans="1:90" ht="12.75" customHeight="1">
      <c r="A12" s="44" t="s">
        <v>10</v>
      </c>
      <c r="B12" s="59">
        <v>1007</v>
      </c>
      <c r="C12" s="60" t="s">
        <v>373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</row>
    <row r="13" spans="1:90" ht="12.75" customHeight="1">
      <c r="A13" s="44" t="s">
        <v>12</v>
      </c>
      <c r="B13" s="59">
        <v>1008</v>
      </c>
      <c r="C13" s="60" t="s">
        <v>373</v>
      </c>
      <c r="D13" s="61">
        <v>0</v>
      </c>
      <c r="E13" s="61">
        <v>0</v>
      </c>
      <c r="F13" s="61">
        <v>493505.73</v>
      </c>
      <c r="G13" s="61">
        <v>-493505.73</v>
      </c>
      <c r="H13" s="61">
        <v>0</v>
      </c>
      <c r="I13" s="61">
        <v>0</v>
      </c>
      <c r="J13" s="61">
        <v>-444019.58</v>
      </c>
      <c r="K13" s="61">
        <v>-444019.58</v>
      </c>
      <c r="L13" s="61">
        <v>0</v>
      </c>
      <c r="M13" s="61">
        <v>444019.58</v>
      </c>
      <c r="N13" s="61">
        <v>444019.58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0</v>
      </c>
      <c r="AA13" s="61">
        <v>0</v>
      </c>
      <c r="AB13" s="61">
        <v>0</v>
      </c>
      <c r="AC13" s="61">
        <v>0</v>
      </c>
      <c r="AD13" s="61">
        <v>0</v>
      </c>
      <c r="AE13" s="61">
        <v>0</v>
      </c>
      <c r="AF13" s="61">
        <v>0</v>
      </c>
      <c r="AG13" s="61">
        <v>0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2474.3100000000013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1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2474.3100000000013</v>
      </c>
      <c r="BT13" s="61">
        <v>-7422.9199999999983</v>
      </c>
      <c r="BU13" s="61">
        <v>0</v>
      </c>
      <c r="BV13" s="61">
        <v>0</v>
      </c>
      <c r="BW13" s="61">
        <v>0</v>
      </c>
      <c r="BX13" s="61">
        <v>0</v>
      </c>
      <c r="BY13" s="61">
        <v>0</v>
      </c>
      <c r="BZ13" s="61">
        <v>9897.23</v>
      </c>
      <c r="CA13" s="61">
        <v>0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0</v>
      </c>
      <c r="CJ13" s="61">
        <v>0</v>
      </c>
      <c r="CK13" s="61">
        <v>0</v>
      </c>
      <c r="CL13" s="61">
        <v>2474.3100000000013</v>
      </c>
    </row>
    <row r="14" spans="1:90" ht="12.75" customHeight="1">
      <c r="A14" s="44" t="s">
        <v>14</v>
      </c>
      <c r="B14" s="59">
        <v>1009</v>
      </c>
      <c r="C14" s="60" t="s">
        <v>373</v>
      </c>
      <c r="D14" s="61">
        <v>0</v>
      </c>
      <c r="E14" s="61">
        <v>0</v>
      </c>
      <c r="F14" s="61">
        <v>6090041.96</v>
      </c>
      <c r="G14" s="61">
        <v>-6090041.96</v>
      </c>
      <c r="H14" s="61">
        <v>0</v>
      </c>
      <c r="I14" s="61">
        <v>0</v>
      </c>
      <c r="J14" s="61">
        <v>-5831423.7400000002</v>
      </c>
      <c r="K14" s="61">
        <v>-5831423.7400000002</v>
      </c>
      <c r="L14" s="61">
        <v>0</v>
      </c>
      <c r="M14" s="61">
        <v>5831423.7400000002</v>
      </c>
      <c r="N14" s="61">
        <v>5831423.7400000002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-178501945.75</v>
      </c>
      <c r="U14" s="61">
        <v>-178501945.75</v>
      </c>
      <c r="V14" s="61">
        <v>0</v>
      </c>
      <c r="W14" s="61">
        <v>178501945.75</v>
      </c>
      <c r="X14" s="61">
        <v>178501945.75</v>
      </c>
      <c r="Y14" s="61">
        <v>0</v>
      </c>
      <c r="Z14" s="61">
        <v>0</v>
      </c>
      <c r="AA14" s="61">
        <v>0</v>
      </c>
      <c r="AB14" s="61">
        <v>0</v>
      </c>
      <c r="AC14" s="61">
        <v>0</v>
      </c>
      <c r="AD14" s="61">
        <v>0</v>
      </c>
      <c r="AE14" s="61">
        <v>0</v>
      </c>
      <c r="AF14" s="61">
        <v>0</v>
      </c>
      <c r="AG14" s="61">
        <v>0</v>
      </c>
      <c r="AH14" s="61">
        <v>0</v>
      </c>
      <c r="AI14" s="61">
        <v>0</v>
      </c>
      <c r="AJ14" s="61">
        <v>0</v>
      </c>
      <c r="AK14" s="61">
        <v>0</v>
      </c>
      <c r="AL14" s="61">
        <v>0</v>
      </c>
      <c r="AM14" s="61">
        <v>0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-294081.13999999838</v>
      </c>
      <c r="AT14" s="61">
        <v>0</v>
      </c>
      <c r="AU14" s="61">
        <v>-12418165</v>
      </c>
      <c r="AV14" s="61">
        <v>12418165</v>
      </c>
      <c r="AW14" s="61">
        <v>-333560.48999999836</v>
      </c>
      <c r="AX14" s="61">
        <v>13037141.73</v>
      </c>
      <c r="AY14" s="61">
        <v>-8162344.1200000001</v>
      </c>
      <c r="AZ14" s="61">
        <v>-7856098.1900000004</v>
      </c>
      <c r="BA14" s="61">
        <v>-306245.93</v>
      </c>
      <c r="BB14" s="61">
        <v>0</v>
      </c>
      <c r="BC14" s="61">
        <v>0</v>
      </c>
      <c r="BD14" s="61">
        <v>21199485.850000001</v>
      </c>
      <c r="BE14" s="61">
        <v>-13370702.219999999</v>
      </c>
      <c r="BF14" s="61">
        <v>7856097.9300000006</v>
      </c>
      <c r="BG14" s="61">
        <v>7856098.1900000004</v>
      </c>
      <c r="BH14" s="61">
        <v>-0.26</v>
      </c>
      <c r="BI14" s="61">
        <v>0</v>
      </c>
      <c r="BJ14" s="61">
        <v>0</v>
      </c>
      <c r="BK14" s="61">
        <v>-21226800.149999999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39479.35</v>
      </c>
      <c r="BT14" s="61">
        <v>-44047.01</v>
      </c>
      <c r="BU14" s="61">
        <v>0</v>
      </c>
      <c r="BV14" s="61">
        <v>0</v>
      </c>
      <c r="BW14" s="61">
        <v>0</v>
      </c>
      <c r="BX14" s="61">
        <v>0</v>
      </c>
      <c r="BY14" s="61">
        <v>0</v>
      </c>
      <c r="BZ14" s="61">
        <v>83526.36</v>
      </c>
      <c r="CA14" s="61">
        <v>0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0</v>
      </c>
      <c r="CJ14" s="61">
        <v>0</v>
      </c>
      <c r="CK14" s="61">
        <v>0</v>
      </c>
      <c r="CL14" s="61">
        <v>-294081.13999999838</v>
      </c>
    </row>
    <row r="15" spans="1:90" ht="12.75" customHeight="1">
      <c r="A15" s="44" t="s">
        <v>16</v>
      </c>
      <c r="B15" s="59">
        <v>1010</v>
      </c>
      <c r="C15" s="60" t="s">
        <v>373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</row>
    <row r="16" spans="1:90" ht="12.75" customHeight="1">
      <c r="A16" s="44" t="s">
        <v>18</v>
      </c>
      <c r="B16" s="59">
        <v>1011</v>
      </c>
      <c r="C16" s="60" t="s">
        <v>373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</row>
    <row r="17" spans="1:90" ht="12.75" customHeight="1">
      <c r="A17" s="44" t="s">
        <v>20</v>
      </c>
      <c r="B17" s="59">
        <v>1012</v>
      </c>
      <c r="C17" s="60" t="s">
        <v>373</v>
      </c>
      <c r="D17" s="61">
        <v>0</v>
      </c>
      <c r="E17" s="61">
        <v>0</v>
      </c>
      <c r="F17" s="61">
        <v>-833061.33</v>
      </c>
      <c r="G17" s="61">
        <v>833061.33</v>
      </c>
      <c r="H17" s="61">
        <v>0</v>
      </c>
      <c r="I17" s="61">
        <v>0</v>
      </c>
      <c r="J17" s="61">
        <v>807070.12</v>
      </c>
      <c r="K17" s="61">
        <v>-84165.03</v>
      </c>
      <c r="L17" s="61">
        <v>891235.15</v>
      </c>
      <c r="M17" s="61">
        <v>-807070.12</v>
      </c>
      <c r="N17" s="61">
        <v>84165.03</v>
      </c>
      <c r="O17" s="61">
        <v>-891235.15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0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-11831.015158648437</v>
      </c>
      <c r="AT17" s="61">
        <v>0</v>
      </c>
      <c r="AU17" s="61">
        <v>0</v>
      </c>
      <c r="AV17" s="61">
        <v>0</v>
      </c>
      <c r="AW17" s="61">
        <v>8777.2199999999993</v>
      </c>
      <c r="AX17" s="61">
        <v>14172.43</v>
      </c>
      <c r="AY17" s="61">
        <v>-12100.830000000002</v>
      </c>
      <c r="AZ17" s="61">
        <v>0</v>
      </c>
      <c r="BA17" s="61">
        <v>-16333.11</v>
      </c>
      <c r="BB17" s="61">
        <v>0</v>
      </c>
      <c r="BC17" s="61">
        <v>4232.28</v>
      </c>
      <c r="BD17" s="61">
        <v>26273.260000000002</v>
      </c>
      <c r="BE17" s="61">
        <v>-5395.2100000000009</v>
      </c>
      <c r="BF17" s="61">
        <v>4013.6299999999997</v>
      </c>
      <c r="BG17" s="61">
        <v>0</v>
      </c>
      <c r="BH17" s="61">
        <v>5417.4</v>
      </c>
      <c r="BI17" s="61">
        <v>0</v>
      </c>
      <c r="BJ17" s="61">
        <v>-1403.77</v>
      </c>
      <c r="BK17" s="61">
        <v>-9408.84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-20608.235158648436</v>
      </c>
      <c r="BT17" s="61">
        <v>21442.532898351579</v>
      </c>
      <c r="BU17" s="61">
        <v>-8829.1234160000004</v>
      </c>
      <c r="BV17" s="61">
        <v>-8346.1433020000004</v>
      </c>
      <c r="BW17" s="61">
        <v>0</v>
      </c>
      <c r="BX17" s="61">
        <v>-149.97469900000002</v>
      </c>
      <c r="BY17" s="61">
        <v>-2771.0066400000001</v>
      </c>
      <c r="BZ17" s="61">
        <v>-21706.140000000014</v>
      </c>
      <c r="CA17" s="61">
        <v>-248.38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-11831.015158648437</v>
      </c>
    </row>
    <row r="18" spans="1:90" ht="12.75" customHeight="1">
      <c r="A18" s="44" t="s">
        <v>22</v>
      </c>
      <c r="B18" s="59">
        <v>1013</v>
      </c>
      <c r="C18" s="60" t="s">
        <v>373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-4654.6399999999994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0</v>
      </c>
      <c r="BG18" s="61">
        <v>0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-4654.6399999999994</v>
      </c>
      <c r="BT18" s="61">
        <v>0</v>
      </c>
      <c r="BU18" s="61">
        <v>-2942.35</v>
      </c>
      <c r="BV18" s="61">
        <v>-685.72</v>
      </c>
      <c r="BW18" s="61">
        <v>0</v>
      </c>
      <c r="BX18" s="61">
        <v>-73.44</v>
      </c>
      <c r="BY18" s="61">
        <v>-953.13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-4654.6399999999994</v>
      </c>
    </row>
    <row r="19" spans="1:90" ht="12.75" customHeight="1">
      <c r="A19" s="44" t="s">
        <v>24</v>
      </c>
      <c r="B19" s="59">
        <v>1016</v>
      </c>
      <c r="C19" s="60" t="s">
        <v>373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</row>
    <row r="20" spans="1:90" ht="12.75" customHeight="1">
      <c r="A20" s="44" t="s">
        <v>26</v>
      </c>
      <c r="B20" s="59">
        <v>1017</v>
      </c>
      <c r="C20" s="60" t="s">
        <v>373</v>
      </c>
      <c r="D20" s="61">
        <v>198254.46000000022</v>
      </c>
      <c r="E20" s="61">
        <v>92675.580000000075</v>
      </c>
      <c r="F20" s="61">
        <v>11577993.25</v>
      </c>
      <c r="G20" s="61">
        <v>-11485317.67</v>
      </c>
      <c r="H20" s="61">
        <v>0</v>
      </c>
      <c r="I20" s="61">
        <v>66338.160000000149</v>
      </c>
      <c r="J20" s="61">
        <v>-1435345.5399999991</v>
      </c>
      <c r="K20" s="61">
        <v>-30436036.059999999</v>
      </c>
      <c r="L20" s="61">
        <v>29000690.52</v>
      </c>
      <c r="M20" s="61">
        <v>1501683.6999999993</v>
      </c>
      <c r="N20" s="61">
        <v>30307631.34</v>
      </c>
      <c r="O20" s="61">
        <v>-28805947.640000001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39240.720000000001</v>
      </c>
      <c r="AA20" s="61">
        <v>20202.68</v>
      </c>
      <c r="AB20" s="61">
        <v>0</v>
      </c>
      <c r="AC20" s="61">
        <v>19038.04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-604629.77000000014</v>
      </c>
      <c r="AT20" s="61">
        <v>0</v>
      </c>
      <c r="AU20" s="61">
        <v>0</v>
      </c>
      <c r="AV20" s="61">
        <v>0</v>
      </c>
      <c r="AW20" s="61">
        <v>0</v>
      </c>
      <c r="AX20" s="61">
        <v>-34765803.810000062</v>
      </c>
      <c r="AY20" s="61">
        <v>-990813958.84000003</v>
      </c>
      <c r="AZ20" s="61">
        <v>-987603364.39999998</v>
      </c>
      <c r="BA20" s="61">
        <v>-3210594.44</v>
      </c>
      <c r="BB20" s="61">
        <v>0</v>
      </c>
      <c r="BC20" s="61">
        <v>0</v>
      </c>
      <c r="BD20" s="61">
        <v>956048155.02999997</v>
      </c>
      <c r="BE20" s="61">
        <v>34765803.810000062</v>
      </c>
      <c r="BF20" s="61">
        <v>990813958.84000003</v>
      </c>
      <c r="BG20" s="61">
        <v>987603364.39999998</v>
      </c>
      <c r="BH20" s="61">
        <v>3210594.44</v>
      </c>
      <c r="BI20" s="61">
        <v>0</v>
      </c>
      <c r="BJ20" s="61">
        <v>0</v>
      </c>
      <c r="BK20" s="61">
        <v>-956048155.02999997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-604629.77000000014</v>
      </c>
      <c r="BT20" s="61">
        <v>-125468.66</v>
      </c>
      <c r="BU20" s="61">
        <v>-419420.65</v>
      </c>
      <c r="BV20" s="61">
        <v>-44050.81</v>
      </c>
      <c r="BW20" s="61">
        <v>-261.35000000000002</v>
      </c>
      <c r="BX20" s="61">
        <v>-32285.18</v>
      </c>
      <c r="BY20" s="61">
        <v>-111900.63</v>
      </c>
      <c r="BZ20" s="61">
        <v>128982.03</v>
      </c>
      <c r="CA20" s="61">
        <v>-224.52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0</v>
      </c>
      <c r="CJ20" s="61">
        <v>0</v>
      </c>
      <c r="CK20" s="61">
        <v>0</v>
      </c>
      <c r="CL20" s="61">
        <v>-406375.30999999994</v>
      </c>
    </row>
    <row r="21" spans="1:90" ht="12.75" customHeight="1">
      <c r="A21" s="44" t="s">
        <v>28</v>
      </c>
      <c r="B21" s="59">
        <v>1018</v>
      </c>
      <c r="C21" s="60" t="s">
        <v>373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182463.8</v>
      </c>
      <c r="K21" s="61">
        <v>0</v>
      </c>
      <c r="L21" s="61">
        <v>182463.8</v>
      </c>
      <c r="M21" s="61">
        <v>-182463.8</v>
      </c>
      <c r="N21" s="61">
        <v>0</v>
      </c>
      <c r="O21" s="61">
        <v>-182463.8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-29734.969999999994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0</v>
      </c>
      <c r="BF21" s="61">
        <v>0</v>
      </c>
      <c r="BG21" s="61">
        <v>0</v>
      </c>
      <c r="BH21" s="61">
        <v>0</v>
      </c>
      <c r="BI21" s="61">
        <v>0</v>
      </c>
      <c r="BJ21" s="61">
        <v>0</v>
      </c>
      <c r="BK21" s="61">
        <v>0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-29734.969999999994</v>
      </c>
      <c r="BT21" s="61">
        <v>0</v>
      </c>
      <c r="BU21" s="61">
        <v>-26771.599999999999</v>
      </c>
      <c r="BV21" s="61">
        <v>-11931.86</v>
      </c>
      <c r="BW21" s="61">
        <v>0</v>
      </c>
      <c r="BX21" s="61">
        <v>-413.28</v>
      </c>
      <c r="BY21" s="61">
        <v>258.58</v>
      </c>
      <c r="BZ21" s="61">
        <v>9123.19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-29734.969999999994</v>
      </c>
    </row>
    <row r="22" spans="1:90" ht="12.75" customHeight="1">
      <c r="A22" s="44" t="s">
        <v>30</v>
      </c>
      <c r="B22" s="59">
        <v>1020</v>
      </c>
      <c r="C22" s="60" t="s">
        <v>373</v>
      </c>
      <c r="D22" s="61">
        <v>0</v>
      </c>
      <c r="E22" s="61">
        <v>0</v>
      </c>
      <c r="F22" s="61">
        <v>930352982.70000005</v>
      </c>
      <c r="G22" s="61">
        <v>-930352982.70000005</v>
      </c>
      <c r="H22" s="61">
        <v>0</v>
      </c>
      <c r="I22" s="61">
        <v>0</v>
      </c>
      <c r="J22" s="61">
        <v>-470222566.68999994</v>
      </c>
      <c r="K22" s="61">
        <v>-842291706.54999995</v>
      </c>
      <c r="L22" s="61">
        <v>372069139.86000001</v>
      </c>
      <c r="M22" s="61">
        <v>470222566.68999994</v>
      </c>
      <c r="N22" s="61">
        <v>842291706.54999995</v>
      </c>
      <c r="O22" s="61">
        <v>-372069139.86000001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61">
        <v>0</v>
      </c>
      <c r="AJ22" s="61">
        <v>0</v>
      </c>
      <c r="AK22" s="61">
        <v>0</v>
      </c>
      <c r="AL22" s="61">
        <v>0</v>
      </c>
      <c r="AM22" s="61">
        <v>0</v>
      </c>
      <c r="AN22" s="61">
        <v>0</v>
      </c>
      <c r="AO22" s="61">
        <v>0</v>
      </c>
      <c r="AP22" s="61">
        <v>0</v>
      </c>
      <c r="AQ22" s="61">
        <v>0</v>
      </c>
      <c r="AR22" s="61">
        <v>0</v>
      </c>
      <c r="AS22" s="61">
        <v>-16049761.956780082</v>
      </c>
      <c r="AT22" s="61">
        <v>0</v>
      </c>
      <c r="AU22" s="61">
        <v>-73121747.280000001</v>
      </c>
      <c r="AV22" s="61">
        <v>73121747.280000001</v>
      </c>
      <c r="AW22" s="61">
        <v>0</v>
      </c>
      <c r="AX22" s="61">
        <v>-1032727.0000000596</v>
      </c>
      <c r="AY22" s="61">
        <v>-519589683.98000002</v>
      </c>
      <c r="AZ22" s="61">
        <v>-46378085.490000002</v>
      </c>
      <c r="BA22" s="61">
        <v>-593104857.35000002</v>
      </c>
      <c r="BB22" s="61">
        <v>0</v>
      </c>
      <c r="BC22" s="61">
        <v>119893258.86</v>
      </c>
      <c r="BD22" s="61">
        <v>518556956.97999996</v>
      </c>
      <c r="BE22" s="61">
        <v>1032727.0000000596</v>
      </c>
      <c r="BF22" s="61">
        <v>519589683.98000002</v>
      </c>
      <c r="BG22" s="61">
        <v>46378085.490000002</v>
      </c>
      <c r="BH22" s="61">
        <v>593104857.35000002</v>
      </c>
      <c r="BI22" s="61">
        <v>0</v>
      </c>
      <c r="BJ22" s="61">
        <v>-119893258.86</v>
      </c>
      <c r="BK22" s="61">
        <v>-518556956.97999996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-16049761.956780082</v>
      </c>
      <c r="BT22" s="61">
        <v>-1321232.0699999996</v>
      </c>
      <c r="BU22" s="61">
        <v>-18694875.211437292</v>
      </c>
      <c r="BV22" s="61">
        <v>-674023.06137399923</v>
      </c>
      <c r="BW22" s="61">
        <v>0</v>
      </c>
      <c r="BX22" s="61">
        <v>-1264576.383810654</v>
      </c>
      <c r="BY22" s="61">
        <v>-1605636.310158137</v>
      </c>
      <c r="BZ22" s="61">
        <v>7953271</v>
      </c>
      <c r="CA22" s="61">
        <v>-442689.92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-16049761.956780082</v>
      </c>
    </row>
    <row r="23" spans="1:90" ht="12.75" customHeight="1">
      <c r="A23" s="44" t="s">
        <v>32</v>
      </c>
      <c r="B23" s="59">
        <v>1022</v>
      </c>
      <c r="C23" s="60" t="s">
        <v>373</v>
      </c>
      <c r="D23" s="61">
        <v>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0</v>
      </c>
      <c r="AT23" s="61">
        <v>0</v>
      </c>
      <c r="AU23" s="61">
        <v>0</v>
      </c>
      <c r="AV23" s="61">
        <v>0</v>
      </c>
      <c r="AW23" s="61">
        <v>0</v>
      </c>
      <c r="AX23" s="61">
        <v>0</v>
      </c>
      <c r="AY23" s="61">
        <v>0</v>
      </c>
      <c r="AZ23" s="61">
        <v>0</v>
      </c>
      <c r="BA23" s="61">
        <v>0</v>
      </c>
      <c r="BB23" s="61">
        <v>0</v>
      </c>
      <c r="BC23" s="61">
        <v>0</v>
      </c>
      <c r="BD23" s="61">
        <v>0</v>
      </c>
      <c r="BE23" s="61">
        <v>0</v>
      </c>
      <c r="BF23" s="61">
        <v>0</v>
      </c>
      <c r="BG23" s="61">
        <v>0</v>
      </c>
      <c r="BH23" s="61">
        <v>0</v>
      </c>
      <c r="BI23" s="61">
        <v>0</v>
      </c>
      <c r="BJ23" s="61">
        <v>0</v>
      </c>
      <c r="BK23" s="61">
        <v>0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0</v>
      </c>
      <c r="BT23" s="61">
        <v>0</v>
      </c>
      <c r="BU23" s="61">
        <v>0</v>
      </c>
      <c r="BV23" s="61">
        <v>0</v>
      </c>
      <c r="BW23" s="61">
        <v>0</v>
      </c>
      <c r="BX23" s="61">
        <v>0</v>
      </c>
      <c r="BY23" s="61">
        <v>0</v>
      </c>
      <c r="BZ23" s="61">
        <v>0</v>
      </c>
      <c r="CA23" s="61">
        <v>0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0</v>
      </c>
      <c r="CJ23" s="61">
        <v>0</v>
      </c>
      <c r="CK23" s="61">
        <v>0</v>
      </c>
      <c r="CL23" s="61">
        <v>0</v>
      </c>
    </row>
    <row r="24" spans="1:90" ht="12.75" customHeight="1">
      <c r="A24" s="44" t="s">
        <v>34</v>
      </c>
      <c r="B24" s="59">
        <v>1025</v>
      </c>
      <c r="C24" s="60" t="s">
        <v>373</v>
      </c>
      <c r="D24" s="61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61">
        <v>0</v>
      </c>
      <c r="N24" s="61">
        <v>0</v>
      </c>
      <c r="O24" s="61">
        <v>0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0</v>
      </c>
      <c r="AA24" s="61">
        <v>0</v>
      </c>
      <c r="AB24" s="61">
        <v>0</v>
      </c>
      <c r="AC24" s="61">
        <v>0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0</v>
      </c>
      <c r="AN24" s="61">
        <v>0</v>
      </c>
      <c r="AO24" s="61">
        <v>0</v>
      </c>
      <c r="AP24" s="61">
        <v>0</v>
      </c>
      <c r="AQ24" s="61">
        <v>0</v>
      </c>
      <c r="AR24" s="61">
        <v>0</v>
      </c>
      <c r="AS24" s="61">
        <v>0</v>
      </c>
      <c r="AT24" s="61">
        <v>0</v>
      </c>
      <c r="AU24" s="61">
        <v>0</v>
      </c>
      <c r="AV24" s="61">
        <v>0</v>
      </c>
      <c r="AW24" s="61">
        <v>0</v>
      </c>
      <c r="AX24" s="61">
        <v>0</v>
      </c>
      <c r="AY24" s="61">
        <v>0</v>
      </c>
      <c r="AZ24" s="61">
        <v>0</v>
      </c>
      <c r="BA24" s="61">
        <v>0</v>
      </c>
      <c r="BB24" s="61">
        <v>0</v>
      </c>
      <c r="BC24" s="61">
        <v>0</v>
      </c>
      <c r="BD24" s="61">
        <v>0</v>
      </c>
      <c r="BE24" s="61">
        <v>0</v>
      </c>
      <c r="BF24" s="61">
        <v>0</v>
      </c>
      <c r="BG24" s="61">
        <v>0</v>
      </c>
      <c r="BH24" s="61">
        <v>0</v>
      </c>
      <c r="BI24" s="61">
        <v>0</v>
      </c>
      <c r="BJ24" s="61">
        <v>0</v>
      </c>
      <c r="BK24" s="61">
        <v>0</v>
      </c>
      <c r="BL24" s="61">
        <v>0</v>
      </c>
      <c r="BM24" s="61">
        <v>0</v>
      </c>
      <c r="BN24" s="61">
        <v>0</v>
      </c>
      <c r="BO24" s="61">
        <v>0</v>
      </c>
      <c r="BP24" s="61">
        <v>0</v>
      </c>
      <c r="BQ24" s="61">
        <v>0</v>
      </c>
      <c r="BR24" s="61">
        <v>0</v>
      </c>
      <c r="BS24" s="61">
        <v>0</v>
      </c>
      <c r="BT24" s="61">
        <v>0</v>
      </c>
      <c r="BU24" s="61">
        <v>0</v>
      </c>
      <c r="BV24" s="61">
        <v>0</v>
      </c>
      <c r="BW24" s="61">
        <v>0</v>
      </c>
      <c r="BX24" s="61">
        <v>0</v>
      </c>
      <c r="BY24" s="61">
        <v>0</v>
      </c>
      <c r="BZ24" s="61">
        <v>0</v>
      </c>
      <c r="CA24" s="61">
        <v>0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0</v>
      </c>
    </row>
    <row r="25" spans="1:90" ht="12.75" customHeight="1">
      <c r="A25" s="44" t="s">
        <v>36</v>
      </c>
      <c r="B25" s="59">
        <v>1027</v>
      </c>
      <c r="C25" s="60" t="s">
        <v>373</v>
      </c>
      <c r="D25" s="61">
        <v>-4357.7300000000978</v>
      </c>
      <c r="E25" s="61">
        <v>0</v>
      </c>
      <c r="F25" s="61">
        <v>946741.37</v>
      </c>
      <c r="G25" s="61">
        <v>-946741.37</v>
      </c>
      <c r="H25" s="61">
        <v>0</v>
      </c>
      <c r="I25" s="61">
        <v>-4357.7300000000978</v>
      </c>
      <c r="J25" s="61">
        <v>-449263.45000000007</v>
      </c>
      <c r="K25" s="61">
        <v>-1097173.52</v>
      </c>
      <c r="L25" s="61">
        <v>647910.06999999995</v>
      </c>
      <c r="M25" s="61">
        <v>444905.72</v>
      </c>
      <c r="N25" s="61">
        <v>1094969.73</v>
      </c>
      <c r="O25" s="61">
        <v>-650064.01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0</v>
      </c>
      <c r="AA25" s="61">
        <v>0</v>
      </c>
      <c r="AB25" s="61">
        <v>0</v>
      </c>
      <c r="AC25" s="61">
        <v>0</v>
      </c>
      <c r="AD25" s="61">
        <v>0</v>
      </c>
      <c r="AE25" s="61">
        <v>0</v>
      </c>
      <c r="AF25" s="61">
        <v>0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0</v>
      </c>
      <c r="AN25" s="61">
        <v>0</v>
      </c>
      <c r="AO25" s="61">
        <v>0</v>
      </c>
      <c r="AP25" s="61">
        <v>0</v>
      </c>
      <c r="AQ25" s="61">
        <v>0</v>
      </c>
      <c r="AR25" s="61">
        <v>0</v>
      </c>
      <c r="AS25" s="61">
        <v>12725.728540620699</v>
      </c>
      <c r="AT25" s="61">
        <v>0</v>
      </c>
      <c r="AU25" s="61">
        <v>0</v>
      </c>
      <c r="AV25" s="61">
        <v>0</v>
      </c>
      <c r="AW25" s="61">
        <v>0</v>
      </c>
      <c r="AX25" s="61">
        <v>1494.46</v>
      </c>
      <c r="AY25" s="61">
        <v>0</v>
      </c>
      <c r="AZ25" s="61">
        <v>0</v>
      </c>
      <c r="BA25" s="61">
        <v>0</v>
      </c>
      <c r="BB25" s="61">
        <v>0</v>
      </c>
      <c r="BC25" s="61">
        <v>0</v>
      </c>
      <c r="BD25" s="61">
        <v>1494.46</v>
      </c>
      <c r="BE25" s="61">
        <v>-1494.46</v>
      </c>
      <c r="BF25" s="61">
        <v>0</v>
      </c>
      <c r="BG25" s="61">
        <v>0</v>
      </c>
      <c r="BH25" s="61">
        <v>0</v>
      </c>
      <c r="BI25" s="61">
        <v>0</v>
      </c>
      <c r="BJ25" s="61">
        <v>0</v>
      </c>
      <c r="BK25" s="61">
        <v>-1494.46</v>
      </c>
      <c r="BL25" s="61">
        <v>0</v>
      </c>
      <c r="BM25" s="61">
        <v>0</v>
      </c>
      <c r="BN25" s="61">
        <v>0</v>
      </c>
      <c r="BO25" s="61">
        <v>0</v>
      </c>
      <c r="BP25" s="61">
        <v>0</v>
      </c>
      <c r="BQ25" s="61">
        <v>0</v>
      </c>
      <c r="BR25" s="61">
        <v>0</v>
      </c>
      <c r="BS25" s="61">
        <v>12725.728540620699</v>
      </c>
      <c r="BT25" s="61">
        <v>-28097.869999999995</v>
      </c>
      <c r="BU25" s="61">
        <v>-17637.249178995611</v>
      </c>
      <c r="BV25" s="61">
        <v>-7783.5409981213688</v>
      </c>
      <c r="BW25" s="61">
        <v>0</v>
      </c>
      <c r="BX25" s="61">
        <v>-17560.180563210088</v>
      </c>
      <c r="BY25" s="61">
        <v>-1392.1407190522127</v>
      </c>
      <c r="BZ25" s="61">
        <v>85741.839999999967</v>
      </c>
      <c r="CA25" s="61">
        <v>-545.13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0</v>
      </c>
      <c r="CJ25" s="61">
        <v>0</v>
      </c>
      <c r="CK25" s="61">
        <v>0</v>
      </c>
      <c r="CL25" s="61">
        <v>8367.9985406206015</v>
      </c>
    </row>
    <row r="26" spans="1:90" ht="12.75" customHeight="1">
      <c r="A26" s="44" t="s">
        <v>38</v>
      </c>
      <c r="B26" s="59">
        <v>1028</v>
      </c>
      <c r="C26" s="60" t="s">
        <v>373</v>
      </c>
      <c r="D26" s="61">
        <v>2395.8999999998973</v>
      </c>
      <c r="E26" s="61">
        <v>0</v>
      </c>
      <c r="F26" s="61">
        <v>0</v>
      </c>
      <c r="G26" s="61">
        <v>0</v>
      </c>
      <c r="H26" s="61">
        <v>0</v>
      </c>
      <c r="I26" s="61">
        <v>1551.6399999998976</v>
      </c>
      <c r="J26" s="61">
        <v>620567.27999999991</v>
      </c>
      <c r="K26" s="61">
        <v>-803289.86</v>
      </c>
      <c r="L26" s="61">
        <v>1423857.14</v>
      </c>
      <c r="M26" s="61">
        <v>-619015.64</v>
      </c>
      <c r="N26" s="61">
        <v>801281.68</v>
      </c>
      <c r="O26" s="61">
        <v>-1420297.32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844.25999999999988</v>
      </c>
      <c r="AA26" s="61">
        <v>967.33999999999992</v>
      </c>
      <c r="AB26" s="61">
        <v>0</v>
      </c>
      <c r="AC26" s="61">
        <v>-127.63</v>
      </c>
      <c r="AD26" s="61">
        <v>0</v>
      </c>
      <c r="AE26" s="61">
        <v>0</v>
      </c>
      <c r="AF26" s="61">
        <v>0</v>
      </c>
      <c r="AG26" s="61">
        <v>4.55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0</v>
      </c>
      <c r="AN26" s="61">
        <v>0</v>
      </c>
      <c r="AO26" s="61">
        <v>0</v>
      </c>
      <c r="AP26" s="61">
        <v>0</v>
      </c>
      <c r="AQ26" s="61">
        <v>0</v>
      </c>
      <c r="AR26" s="61">
        <v>0</v>
      </c>
      <c r="AS26" s="61">
        <v>2409.9800000000141</v>
      </c>
      <c r="AT26" s="61">
        <v>0</v>
      </c>
      <c r="AU26" s="61">
        <v>0</v>
      </c>
      <c r="AV26" s="61">
        <v>0</v>
      </c>
      <c r="AW26" s="61">
        <v>0</v>
      </c>
      <c r="AX26" s="61">
        <v>0</v>
      </c>
      <c r="AY26" s="61">
        <v>0</v>
      </c>
      <c r="AZ26" s="61">
        <v>0</v>
      </c>
      <c r="BA26" s="61">
        <v>0</v>
      </c>
      <c r="BB26" s="61">
        <v>0</v>
      </c>
      <c r="BC26" s="61">
        <v>0</v>
      </c>
      <c r="BD26" s="61">
        <v>0</v>
      </c>
      <c r="BE26" s="61">
        <v>0</v>
      </c>
      <c r="BF26" s="61">
        <v>0</v>
      </c>
      <c r="BG26" s="61">
        <v>0</v>
      </c>
      <c r="BH26" s="61">
        <v>0</v>
      </c>
      <c r="BI26" s="61">
        <v>0</v>
      </c>
      <c r="BJ26" s="61">
        <v>0</v>
      </c>
      <c r="BK26" s="61">
        <v>0</v>
      </c>
      <c r="BL26" s="61">
        <v>0</v>
      </c>
      <c r="BM26" s="61">
        <v>0</v>
      </c>
      <c r="BN26" s="61">
        <v>0</v>
      </c>
      <c r="BO26" s="61">
        <v>0</v>
      </c>
      <c r="BP26" s="61">
        <v>0</v>
      </c>
      <c r="BQ26" s="61">
        <v>0</v>
      </c>
      <c r="BR26" s="61">
        <v>0</v>
      </c>
      <c r="BS26" s="61">
        <v>2409.9800000000141</v>
      </c>
      <c r="BT26" s="61">
        <v>-84514.359999999986</v>
      </c>
      <c r="BU26" s="61">
        <v>-15712.21</v>
      </c>
      <c r="BV26" s="61">
        <v>-2859.92</v>
      </c>
      <c r="BW26" s="61">
        <v>0</v>
      </c>
      <c r="BX26" s="61">
        <v>-1283.98</v>
      </c>
      <c r="BY26" s="61">
        <v>-2682.94</v>
      </c>
      <c r="BZ26" s="61">
        <v>109875.54999999999</v>
      </c>
      <c r="CA26" s="61">
        <v>-412.16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0</v>
      </c>
      <c r="CJ26" s="61">
        <v>0</v>
      </c>
      <c r="CK26" s="61">
        <v>0</v>
      </c>
      <c r="CL26" s="61">
        <v>4805.8799999999119</v>
      </c>
    </row>
    <row r="27" spans="1:90" ht="12.75" customHeight="1">
      <c r="A27" s="44" t="s">
        <v>40</v>
      </c>
      <c r="B27" s="59">
        <v>1030</v>
      </c>
      <c r="C27" s="60" t="s">
        <v>373</v>
      </c>
      <c r="D27" s="61">
        <v>0</v>
      </c>
      <c r="E27" s="61">
        <v>0</v>
      </c>
      <c r="F27" s="61">
        <v>11536460.85</v>
      </c>
      <c r="G27" s="61">
        <v>-11536460.85</v>
      </c>
      <c r="H27" s="61">
        <v>0</v>
      </c>
      <c r="I27" s="61">
        <v>0</v>
      </c>
      <c r="J27" s="61">
        <v>-3405368.8900000006</v>
      </c>
      <c r="K27" s="61">
        <v>-19974383.32</v>
      </c>
      <c r="L27" s="61">
        <v>16569014.43</v>
      </c>
      <c r="M27" s="61">
        <v>3405368.8900000006</v>
      </c>
      <c r="N27" s="61">
        <v>19974383.32</v>
      </c>
      <c r="O27" s="61">
        <v>-16569014.43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0</v>
      </c>
      <c r="AA27" s="61">
        <v>0</v>
      </c>
      <c r="AB27" s="61">
        <v>0</v>
      </c>
      <c r="AC27" s="61">
        <v>0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0</v>
      </c>
      <c r="AK27" s="61">
        <v>0</v>
      </c>
      <c r="AL27" s="61">
        <v>0</v>
      </c>
      <c r="AM27" s="61">
        <v>0</v>
      </c>
      <c r="AN27" s="61">
        <v>0</v>
      </c>
      <c r="AO27" s="61">
        <v>0</v>
      </c>
      <c r="AP27" s="61">
        <v>0</v>
      </c>
      <c r="AQ27" s="61">
        <v>0</v>
      </c>
      <c r="AR27" s="61">
        <v>0</v>
      </c>
      <c r="AS27" s="61">
        <v>201071.43000000063</v>
      </c>
      <c r="AT27" s="61">
        <v>0</v>
      </c>
      <c r="AU27" s="61">
        <v>0</v>
      </c>
      <c r="AV27" s="61">
        <v>0</v>
      </c>
      <c r="AW27" s="61">
        <v>0</v>
      </c>
      <c r="AX27" s="61">
        <v>10186456.649999999</v>
      </c>
      <c r="AY27" s="61">
        <v>-7116880.2800000003</v>
      </c>
      <c r="AZ27" s="61">
        <v>-2833596.95</v>
      </c>
      <c r="BA27" s="61">
        <v>-4283283.33</v>
      </c>
      <c r="BB27" s="61">
        <v>0</v>
      </c>
      <c r="BC27" s="61">
        <v>0</v>
      </c>
      <c r="BD27" s="61">
        <v>17303336.93</v>
      </c>
      <c r="BE27" s="61">
        <v>-10186456.649999999</v>
      </c>
      <c r="BF27" s="61">
        <v>7116880.2800000003</v>
      </c>
      <c r="BG27" s="61">
        <v>2833596.95</v>
      </c>
      <c r="BH27" s="61">
        <v>4283283.33</v>
      </c>
      <c r="BI27" s="61">
        <v>0</v>
      </c>
      <c r="BJ27" s="61">
        <v>0</v>
      </c>
      <c r="BK27" s="61">
        <v>-17303336.93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201071.43000000063</v>
      </c>
      <c r="BT27" s="61">
        <v>-1017546.9099999992</v>
      </c>
      <c r="BU27" s="61">
        <v>-217838.69</v>
      </c>
      <c r="BV27" s="61">
        <v>-41621.980000000003</v>
      </c>
      <c r="BW27" s="61">
        <v>0</v>
      </c>
      <c r="BX27" s="61">
        <v>-44318.87</v>
      </c>
      <c r="BY27" s="61">
        <v>-25378.36</v>
      </c>
      <c r="BZ27" s="61">
        <v>1547776.24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0</v>
      </c>
      <c r="CJ27" s="61">
        <v>0</v>
      </c>
      <c r="CK27" s="61">
        <v>0</v>
      </c>
      <c r="CL27" s="61">
        <v>201071.43000000063</v>
      </c>
    </row>
    <row r="28" spans="1:90" ht="12.75" customHeight="1">
      <c r="A28" s="44" t="s">
        <v>42</v>
      </c>
      <c r="B28" s="59">
        <v>1031</v>
      </c>
      <c r="C28" s="60" t="s">
        <v>373</v>
      </c>
      <c r="D28" s="61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852605.24</v>
      </c>
      <c r="K28" s="61">
        <v>-478406.28</v>
      </c>
      <c r="L28" s="61">
        <v>1331011.52</v>
      </c>
      <c r="M28" s="61">
        <v>-852605.24</v>
      </c>
      <c r="N28" s="61">
        <v>478406.28</v>
      </c>
      <c r="O28" s="61">
        <v>-1331011.52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0</v>
      </c>
      <c r="AA28" s="61">
        <v>0</v>
      </c>
      <c r="AB28" s="61">
        <v>0</v>
      </c>
      <c r="AC28" s="61">
        <v>0</v>
      </c>
      <c r="AD28" s="61">
        <v>0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0</v>
      </c>
      <c r="AN28" s="61">
        <v>0</v>
      </c>
      <c r="AO28" s="61">
        <v>0</v>
      </c>
      <c r="AP28" s="61">
        <v>0</v>
      </c>
      <c r="AQ28" s="61">
        <v>0</v>
      </c>
      <c r="AR28" s="61">
        <v>0</v>
      </c>
      <c r="AS28" s="61">
        <v>-34965.83</v>
      </c>
      <c r="AT28" s="61">
        <v>0</v>
      </c>
      <c r="AU28" s="61">
        <v>0</v>
      </c>
      <c r="AV28" s="61">
        <v>0</v>
      </c>
      <c r="AW28" s="61">
        <v>0</v>
      </c>
      <c r="AX28" s="61">
        <v>0</v>
      </c>
      <c r="AY28" s="61">
        <v>0</v>
      </c>
      <c r="AZ28" s="61">
        <v>0</v>
      </c>
      <c r="BA28" s="61">
        <v>0</v>
      </c>
      <c r="BB28" s="61">
        <v>0</v>
      </c>
      <c r="BC28" s="61">
        <v>0</v>
      </c>
      <c r="BD28" s="61">
        <v>0</v>
      </c>
      <c r="BE28" s="61">
        <v>0</v>
      </c>
      <c r="BF28" s="61">
        <v>0</v>
      </c>
      <c r="BG28" s="61">
        <v>0</v>
      </c>
      <c r="BH28" s="61">
        <v>0</v>
      </c>
      <c r="BI28" s="61">
        <v>0</v>
      </c>
      <c r="BJ28" s="61">
        <v>0</v>
      </c>
      <c r="BK28" s="61">
        <v>0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-34965.83</v>
      </c>
      <c r="BT28" s="61">
        <v>-25578.090000000004</v>
      </c>
      <c r="BU28" s="61">
        <v>-38634.28</v>
      </c>
      <c r="BV28" s="61">
        <v>-13377.94</v>
      </c>
      <c r="BW28" s="61">
        <v>0</v>
      </c>
      <c r="BX28" s="61">
        <v>-186.8</v>
      </c>
      <c r="BY28" s="61">
        <v>-9225.7800000000007</v>
      </c>
      <c r="BZ28" s="61">
        <v>52037.06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0</v>
      </c>
      <c r="CJ28" s="61">
        <v>0</v>
      </c>
      <c r="CK28" s="61">
        <v>0</v>
      </c>
      <c r="CL28" s="61">
        <v>-34965.83</v>
      </c>
    </row>
    <row r="29" spans="1:90" ht="12.75" customHeight="1">
      <c r="A29" s="44" t="s">
        <v>44</v>
      </c>
      <c r="B29" s="59">
        <v>1032</v>
      </c>
      <c r="C29" s="60" t="s">
        <v>373</v>
      </c>
      <c r="D29" s="61">
        <v>-3.4099999982863665</v>
      </c>
      <c r="E29" s="61">
        <v>0</v>
      </c>
      <c r="F29" s="61">
        <v>1001743.79</v>
      </c>
      <c r="G29" s="61">
        <v>-1001743.79</v>
      </c>
      <c r="H29" s="61">
        <v>0</v>
      </c>
      <c r="I29" s="61">
        <v>-3.4099999982863665</v>
      </c>
      <c r="J29" s="61">
        <v>7421777.0300000012</v>
      </c>
      <c r="K29" s="61">
        <v>-7319650.5299999993</v>
      </c>
      <c r="L29" s="61">
        <v>14741427.560000001</v>
      </c>
      <c r="M29" s="61">
        <v>-7421780.4399999995</v>
      </c>
      <c r="N29" s="61">
        <v>7319650.3200000003</v>
      </c>
      <c r="O29" s="61">
        <v>-14741430.76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0</v>
      </c>
      <c r="AA29" s="61">
        <v>0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0</v>
      </c>
      <c r="AK29" s="61">
        <v>0</v>
      </c>
      <c r="AL29" s="61">
        <v>0</v>
      </c>
      <c r="AM29" s="61">
        <v>0</v>
      </c>
      <c r="AN29" s="61">
        <v>0</v>
      </c>
      <c r="AO29" s="61">
        <v>0</v>
      </c>
      <c r="AP29" s="61">
        <v>0</v>
      </c>
      <c r="AQ29" s="61">
        <v>0</v>
      </c>
      <c r="AR29" s="61">
        <v>0</v>
      </c>
      <c r="AS29" s="61">
        <v>96634.450801134066</v>
      </c>
      <c r="AT29" s="61">
        <v>0</v>
      </c>
      <c r="AU29" s="61">
        <v>0</v>
      </c>
      <c r="AV29" s="61">
        <v>0</v>
      </c>
      <c r="AW29" s="61">
        <v>0</v>
      </c>
      <c r="AX29" s="61">
        <v>-3197.7200000000003</v>
      </c>
      <c r="AY29" s="61">
        <v>-3197.7200000000003</v>
      </c>
      <c r="AZ29" s="61">
        <v>-4316.13</v>
      </c>
      <c r="BA29" s="61">
        <v>0</v>
      </c>
      <c r="BB29" s="61">
        <v>0</v>
      </c>
      <c r="BC29" s="61">
        <v>1118.4100000000001</v>
      </c>
      <c r="BD29" s="61">
        <v>0</v>
      </c>
      <c r="BE29" s="61">
        <v>3197.7200000000003</v>
      </c>
      <c r="BF29" s="61">
        <v>3197.7200000000003</v>
      </c>
      <c r="BG29" s="61">
        <v>4316.13</v>
      </c>
      <c r="BH29" s="61">
        <v>0</v>
      </c>
      <c r="BI29" s="61">
        <v>0</v>
      </c>
      <c r="BJ29" s="61">
        <v>-1118.4100000000001</v>
      </c>
      <c r="BK29" s="61">
        <v>0</v>
      </c>
      <c r="BL29" s="61">
        <v>0</v>
      </c>
      <c r="BM29" s="61">
        <v>0</v>
      </c>
      <c r="BN29" s="61">
        <v>0</v>
      </c>
      <c r="BO29" s="61">
        <v>0</v>
      </c>
      <c r="BP29" s="61">
        <v>0</v>
      </c>
      <c r="BQ29" s="61">
        <v>0</v>
      </c>
      <c r="BR29" s="61">
        <v>0</v>
      </c>
      <c r="BS29" s="61">
        <v>96634.450801134066</v>
      </c>
      <c r="BT29" s="61">
        <v>-57080.460000000021</v>
      </c>
      <c r="BU29" s="61">
        <v>-102133.77273105457</v>
      </c>
      <c r="BV29" s="61">
        <v>-12808.513613650182</v>
      </c>
      <c r="BW29" s="61">
        <v>0</v>
      </c>
      <c r="BX29" s="61">
        <v>-15852.89384747023</v>
      </c>
      <c r="BY29" s="61">
        <v>-25552.556322651446</v>
      </c>
      <c r="BZ29" s="61">
        <v>309277.80999999994</v>
      </c>
      <c r="CA29" s="61">
        <v>784.83731596056521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0</v>
      </c>
      <c r="CJ29" s="61">
        <v>0</v>
      </c>
      <c r="CK29" s="61">
        <v>0</v>
      </c>
      <c r="CL29" s="61">
        <v>96631.040801135779</v>
      </c>
    </row>
    <row r="30" spans="1:90" ht="12.75" customHeight="1">
      <c r="A30" s="44" t="s">
        <v>46</v>
      </c>
      <c r="B30" s="59">
        <v>1034</v>
      </c>
      <c r="C30" s="60" t="s">
        <v>373</v>
      </c>
      <c r="D30" s="61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0</v>
      </c>
      <c r="AA30" s="61">
        <v>0</v>
      </c>
      <c r="AB30" s="61">
        <v>0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0</v>
      </c>
      <c r="AT30" s="61">
        <v>0</v>
      </c>
      <c r="AU30" s="61">
        <v>0</v>
      </c>
      <c r="AV30" s="61">
        <v>0</v>
      </c>
      <c r="AW30" s="61">
        <v>0</v>
      </c>
      <c r="AX30" s="61">
        <v>0</v>
      </c>
      <c r="AY30" s="61">
        <v>0</v>
      </c>
      <c r="AZ30" s="61">
        <v>0</v>
      </c>
      <c r="BA30" s="61">
        <v>0</v>
      </c>
      <c r="BB30" s="61">
        <v>0</v>
      </c>
      <c r="BC30" s="61">
        <v>0</v>
      </c>
      <c r="BD30" s="61">
        <v>0</v>
      </c>
      <c r="BE30" s="61">
        <v>0</v>
      </c>
      <c r="BF30" s="61">
        <v>0</v>
      </c>
      <c r="BG30" s="61">
        <v>0</v>
      </c>
      <c r="BH30" s="61">
        <v>0</v>
      </c>
      <c r="BI30" s="61">
        <v>0</v>
      </c>
      <c r="BJ30" s="61">
        <v>0</v>
      </c>
      <c r="BK30" s="61">
        <v>0</v>
      </c>
      <c r="BL30" s="61">
        <v>0</v>
      </c>
      <c r="BM30" s="61">
        <v>0</v>
      </c>
      <c r="BN30" s="61">
        <v>0</v>
      </c>
      <c r="BO30" s="61">
        <v>0</v>
      </c>
      <c r="BP30" s="61">
        <v>0</v>
      </c>
      <c r="BQ30" s="61">
        <v>0</v>
      </c>
      <c r="BR30" s="61">
        <v>0</v>
      </c>
      <c r="BS30" s="61">
        <v>0</v>
      </c>
      <c r="BT30" s="61">
        <v>0</v>
      </c>
      <c r="BU30" s="61">
        <v>0</v>
      </c>
      <c r="BV30" s="61">
        <v>0</v>
      </c>
      <c r="BW30" s="61">
        <v>0</v>
      </c>
      <c r="BX30" s="61">
        <v>0</v>
      </c>
      <c r="BY30" s="61">
        <v>0</v>
      </c>
      <c r="BZ30" s="61">
        <v>0</v>
      </c>
      <c r="CA30" s="61">
        <v>0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0</v>
      </c>
    </row>
    <row r="31" spans="1:90" ht="12.75" customHeight="1">
      <c r="A31" s="44" t="s">
        <v>48</v>
      </c>
      <c r="B31" s="59">
        <v>1035</v>
      </c>
      <c r="C31" s="60" t="s">
        <v>373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0</v>
      </c>
      <c r="AA31" s="61">
        <v>0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0</v>
      </c>
      <c r="AN31" s="61">
        <v>0</v>
      </c>
      <c r="AO31" s="61">
        <v>0</v>
      </c>
      <c r="AP31" s="61">
        <v>0</v>
      </c>
      <c r="AQ31" s="61">
        <v>0</v>
      </c>
      <c r="AR31" s="61">
        <v>0</v>
      </c>
      <c r="AS31" s="61">
        <v>0</v>
      </c>
      <c r="AT31" s="61">
        <v>0</v>
      </c>
      <c r="AU31" s="61">
        <v>0</v>
      </c>
      <c r="AV31" s="61">
        <v>0</v>
      </c>
      <c r="AW31" s="61">
        <v>0</v>
      </c>
      <c r="AX31" s="61">
        <v>0</v>
      </c>
      <c r="AY31" s="61">
        <v>0</v>
      </c>
      <c r="AZ31" s="61">
        <v>0</v>
      </c>
      <c r="BA31" s="61">
        <v>0</v>
      </c>
      <c r="BB31" s="61">
        <v>0</v>
      </c>
      <c r="BC31" s="61">
        <v>0</v>
      </c>
      <c r="BD31" s="61">
        <v>0</v>
      </c>
      <c r="BE31" s="61">
        <v>0</v>
      </c>
      <c r="BF31" s="61">
        <v>0</v>
      </c>
      <c r="BG31" s="61">
        <v>0</v>
      </c>
      <c r="BH31" s="61">
        <v>0</v>
      </c>
      <c r="BI31" s="61">
        <v>0</v>
      </c>
      <c r="BJ31" s="61">
        <v>0</v>
      </c>
      <c r="BK31" s="61">
        <v>0</v>
      </c>
      <c r="BL31" s="61">
        <v>0</v>
      </c>
      <c r="BM31" s="61">
        <v>0</v>
      </c>
      <c r="BN31" s="61">
        <v>0</v>
      </c>
      <c r="BO31" s="61">
        <v>0</v>
      </c>
      <c r="BP31" s="61">
        <v>0</v>
      </c>
      <c r="BQ31" s="61">
        <v>0</v>
      </c>
      <c r="BR31" s="61">
        <v>0</v>
      </c>
      <c r="BS31" s="61">
        <v>0</v>
      </c>
      <c r="BT31" s="61">
        <v>0</v>
      </c>
      <c r="BU31" s="61">
        <v>0</v>
      </c>
      <c r="BV31" s="61">
        <v>0</v>
      </c>
      <c r="BW31" s="61">
        <v>0</v>
      </c>
      <c r="BX31" s="61">
        <v>0</v>
      </c>
      <c r="BY31" s="61">
        <v>0</v>
      </c>
      <c r="BZ31" s="61">
        <v>0</v>
      </c>
      <c r="CA31" s="61">
        <v>0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0</v>
      </c>
      <c r="CJ31" s="61">
        <v>0</v>
      </c>
      <c r="CK31" s="61">
        <v>0</v>
      </c>
      <c r="CL31" s="61">
        <v>0</v>
      </c>
    </row>
    <row r="32" spans="1:90" ht="12.75" customHeight="1">
      <c r="A32" s="44" t="s">
        <v>50</v>
      </c>
      <c r="B32" s="59">
        <v>1036</v>
      </c>
      <c r="C32" s="60" t="s">
        <v>373</v>
      </c>
      <c r="D32" s="61">
        <v>123.30000000447035</v>
      </c>
      <c r="E32" s="61">
        <v>0</v>
      </c>
      <c r="F32" s="61">
        <v>8388725.5199999996</v>
      </c>
      <c r="G32" s="61">
        <v>-8388725.5199999996</v>
      </c>
      <c r="H32" s="61">
        <v>0</v>
      </c>
      <c r="I32" s="61">
        <v>123.30000000447035</v>
      </c>
      <c r="J32" s="61">
        <v>16602065.840000004</v>
      </c>
      <c r="K32" s="61">
        <v>-43178492.079999998</v>
      </c>
      <c r="L32" s="61">
        <v>59780557.920000002</v>
      </c>
      <c r="M32" s="61">
        <v>-16601942.539999999</v>
      </c>
      <c r="N32" s="61">
        <v>43178291.369999997</v>
      </c>
      <c r="O32" s="61">
        <v>-59780233.909999996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0</v>
      </c>
      <c r="AA32" s="61">
        <v>0</v>
      </c>
      <c r="AB32" s="61">
        <v>0</v>
      </c>
      <c r="AC32" s="61">
        <v>0</v>
      </c>
      <c r="AD32" s="61">
        <v>0</v>
      </c>
      <c r="AE32" s="61">
        <v>0</v>
      </c>
      <c r="AF32" s="61">
        <v>0</v>
      </c>
      <c r="AG32" s="61">
        <v>0</v>
      </c>
      <c r="AH32" s="61">
        <v>0</v>
      </c>
      <c r="AI32" s="61">
        <v>0</v>
      </c>
      <c r="AJ32" s="61">
        <v>0</v>
      </c>
      <c r="AK32" s="61">
        <v>0</v>
      </c>
      <c r="AL32" s="61">
        <v>0</v>
      </c>
      <c r="AM32" s="61">
        <v>0</v>
      </c>
      <c r="AN32" s="61">
        <v>0</v>
      </c>
      <c r="AO32" s="61">
        <v>0</v>
      </c>
      <c r="AP32" s="61">
        <v>0</v>
      </c>
      <c r="AQ32" s="61">
        <v>0</v>
      </c>
      <c r="AR32" s="61">
        <v>0</v>
      </c>
      <c r="AS32" s="61">
        <v>851124.0665750854</v>
      </c>
      <c r="AT32" s="61">
        <v>0</v>
      </c>
      <c r="AU32" s="61">
        <v>0</v>
      </c>
      <c r="AV32" s="61">
        <v>0</v>
      </c>
      <c r="AW32" s="61">
        <v>0</v>
      </c>
      <c r="AX32" s="61">
        <v>-10662939.109999999</v>
      </c>
      <c r="AY32" s="61">
        <v>-10662939.109999999</v>
      </c>
      <c r="AZ32" s="61">
        <v>-10050602</v>
      </c>
      <c r="BA32" s="61">
        <v>-612337.11</v>
      </c>
      <c r="BB32" s="61">
        <v>0</v>
      </c>
      <c r="BC32" s="61">
        <v>0</v>
      </c>
      <c r="BD32" s="61">
        <v>0</v>
      </c>
      <c r="BE32" s="61">
        <v>10662939.109999999</v>
      </c>
      <c r="BF32" s="61">
        <v>10662939.109999999</v>
      </c>
      <c r="BG32" s="61">
        <v>10050602</v>
      </c>
      <c r="BH32" s="61">
        <v>612337.11</v>
      </c>
      <c r="BI32" s="61">
        <v>0</v>
      </c>
      <c r="BJ32" s="61">
        <v>0</v>
      </c>
      <c r="BK32" s="61">
        <v>0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851124.0665750854</v>
      </c>
      <c r="BT32" s="61">
        <v>-113887.3</v>
      </c>
      <c r="BU32" s="61">
        <v>-55068.310117507834</v>
      </c>
      <c r="BV32" s="61">
        <v>-46983.566574052988</v>
      </c>
      <c r="BW32" s="61">
        <v>0</v>
      </c>
      <c r="BX32" s="61">
        <v>-5629.0448230575266</v>
      </c>
      <c r="BY32" s="61">
        <v>-8255.9419102962329</v>
      </c>
      <c r="BZ32" s="61">
        <v>1080948.23</v>
      </c>
      <c r="CA32" s="61">
        <v>0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0</v>
      </c>
      <c r="CJ32" s="61">
        <v>0</v>
      </c>
      <c r="CK32" s="61">
        <v>0</v>
      </c>
      <c r="CL32" s="61">
        <v>851247.36657508987</v>
      </c>
    </row>
    <row r="33" spans="1:90" ht="12.75" customHeight="1">
      <c r="A33" s="44" t="s">
        <v>52</v>
      </c>
      <c r="B33" s="59">
        <v>1037</v>
      </c>
      <c r="C33" s="60" t="s">
        <v>373</v>
      </c>
      <c r="D33" s="61">
        <v>0</v>
      </c>
      <c r="E33" s="61">
        <v>0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0</v>
      </c>
      <c r="AA33" s="61">
        <v>0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0</v>
      </c>
      <c r="AK33" s="61">
        <v>0</v>
      </c>
      <c r="AL33" s="61">
        <v>0</v>
      </c>
      <c r="AM33" s="61">
        <v>0</v>
      </c>
      <c r="AN33" s="61">
        <v>0</v>
      </c>
      <c r="AO33" s="61">
        <v>0</v>
      </c>
      <c r="AP33" s="61">
        <v>0</v>
      </c>
      <c r="AQ33" s="61">
        <v>0</v>
      </c>
      <c r="AR33" s="61">
        <v>0</v>
      </c>
      <c r="AS33" s="61">
        <v>0</v>
      </c>
      <c r="AT33" s="61">
        <v>0</v>
      </c>
      <c r="AU33" s="61">
        <v>0</v>
      </c>
      <c r="AV33" s="61">
        <v>0</v>
      </c>
      <c r="AW33" s="61">
        <v>0</v>
      </c>
      <c r="AX33" s="61">
        <v>0</v>
      </c>
      <c r="AY33" s="61">
        <v>0</v>
      </c>
      <c r="AZ33" s="61">
        <v>0</v>
      </c>
      <c r="BA33" s="61">
        <v>0</v>
      </c>
      <c r="BB33" s="61">
        <v>0</v>
      </c>
      <c r="BC33" s="61">
        <v>0</v>
      </c>
      <c r="BD33" s="61">
        <v>0</v>
      </c>
      <c r="BE33" s="61">
        <v>0</v>
      </c>
      <c r="BF33" s="61">
        <v>0</v>
      </c>
      <c r="BG33" s="61">
        <v>0</v>
      </c>
      <c r="BH33" s="61">
        <v>0</v>
      </c>
      <c r="BI33" s="61">
        <v>0</v>
      </c>
      <c r="BJ33" s="61">
        <v>0</v>
      </c>
      <c r="BK33" s="61">
        <v>0</v>
      </c>
      <c r="BL33" s="61">
        <v>0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0</v>
      </c>
      <c r="BS33" s="61">
        <v>0</v>
      </c>
      <c r="BT33" s="61">
        <v>0</v>
      </c>
      <c r="BU33" s="61">
        <v>0</v>
      </c>
      <c r="BV33" s="61">
        <v>0</v>
      </c>
      <c r="BW33" s="61">
        <v>0</v>
      </c>
      <c r="BX33" s="61">
        <v>0</v>
      </c>
      <c r="BY33" s="61">
        <v>0</v>
      </c>
      <c r="BZ33" s="61">
        <v>0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0</v>
      </c>
      <c r="CJ33" s="61">
        <v>0</v>
      </c>
      <c r="CK33" s="61">
        <v>0</v>
      </c>
      <c r="CL33" s="61">
        <v>0</v>
      </c>
    </row>
    <row r="34" spans="1:90" ht="12.75" customHeight="1">
      <c r="A34" s="44" t="s">
        <v>54</v>
      </c>
      <c r="B34" s="59">
        <v>1038</v>
      </c>
      <c r="C34" s="60" t="s">
        <v>373</v>
      </c>
      <c r="D34" s="61">
        <v>0</v>
      </c>
      <c r="E34" s="61">
        <v>0</v>
      </c>
      <c r="F34" s="61">
        <v>0</v>
      </c>
      <c r="G34" s="61">
        <v>0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  <c r="M34" s="61">
        <v>0</v>
      </c>
      <c r="N34" s="61">
        <v>0</v>
      </c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0</v>
      </c>
      <c r="AA34" s="61">
        <v>0</v>
      </c>
      <c r="AB34" s="61">
        <v>0</v>
      </c>
      <c r="AC34" s="61">
        <v>0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0</v>
      </c>
      <c r="AN34" s="61">
        <v>0</v>
      </c>
      <c r="AO34" s="61">
        <v>0</v>
      </c>
      <c r="AP34" s="61">
        <v>0</v>
      </c>
      <c r="AQ34" s="61">
        <v>0</v>
      </c>
      <c r="AR34" s="61">
        <v>0</v>
      </c>
      <c r="AS34" s="61">
        <v>0</v>
      </c>
      <c r="AT34" s="61">
        <v>0</v>
      </c>
      <c r="AU34" s="61">
        <v>0</v>
      </c>
      <c r="AV34" s="61">
        <v>0</v>
      </c>
      <c r="AW34" s="61">
        <v>0</v>
      </c>
      <c r="AX34" s="61">
        <v>0</v>
      </c>
      <c r="AY34" s="61">
        <v>0</v>
      </c>
      <c r="AZ34" s="61">
        <v>0</v>
      </c>
      <c r="BA34" s="61">
        <v>0</v>
      </c>
      <c r="BB34" s="61">
        <v>0</v>
      </c>
      <c r="BC34" s="61">
        <v>0</v>
      </c>
      <c r="BD34" s="61">
        <v>0</v>
      </c>
      <c r="BE34" s="61">
        <v>0</v>
      </c>
      <c r="BF34" s="61">
        <v>0</v>
      </c>
      <c r="BG34" s="61">
        <v>0</v>
      </c>
      <c r="BH34" s="61">
        <v>0</v>
      </c>
      <c r="BI34" s="61">
        <v>0</v>
      </c>
      <c r="BJ34" s="61">
        <v>0</v>
      </c>
      <c r="BK34" s="61">
        <v>0</v>
      </c>
      <c r="BL34" s="61">
        <v>0</v>
      </c>
      <c r="BM34" s="61">
        <v>0</v>
      </c>
      <c r="BN34" s="61">
        <v>0</v>
      </c>
      <c r="BO34" s="61">
        <v>0</v>
      </c>
      <c r="BP34" s="61">
        <v>0</v>
      </c>
      <c r="BQ34" s="61">
        <v>0</v>
      </c>
      <c r="BR34" s="61">
        <v>0</v>
      </c>
      <c r="BS34" s="61">
        <v>0</v>
      </c>
      <c r="BT34" s="61">
        <v>0</v>
      </c>
      <c r="BU34" s="61">
        <v>0</v>
      </c>
      <c r="BV34" s="61">
        <v>0</v>
      </c>
      <c r="BW34" s="61">
        <v>0</v>
      </c>
      <c r="BX34" s="61">
        <v>0</v>
      </c>
      <c r="BY34" s="61">
        <v>0</v>
      </c>
      <c r="BZ34" s="61">
        <v>0</v>
      </c>
      <c r="CA34" s="61">
        <v>0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0</v>
      </c>
      <c r="CJ34" s="61">
        <v>0</v>
      </c>
      <c r="CK34" s="61">
        <v>0</v>
      </c>
      <c r="CL34" s="61">
        <v>0</v>
      </c>
    </row>
    <row r="35" spans="1:90" ht="12.75" customHeight="1">
      <c r="A35" s="44" t="s">
        <v>56</v>
      </c>
      <c r="B35" s="59">
        <v>1039</v>
      </c>
      <c r="C35" s="60" t="s">
        <v>373</v>
      </c>
      <c r="D35" s="61">
        <v>0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0</v>
      </c>
      <c r="AT35" s="61">
        <v>0</v>
      </c>
      <c r="AU35" s="61">
        <v>0</v>
      </c>
      <c r="AV35" s="61">
        <v>0</v>
      </c>
      <c r="AW35" s="61">
        <v>0</v>
      </c>
      <c r="AX35" s="61">
        <v>0</v>
      </c>
      <c r="AY35" s="61">
        <v>0</v>
      </c>
      <c r="AZ35" s="61">
        <v>0</v>
      </c>
      <c r="BA35" s="61">
        <v>0</v>
      </c>
      <c r="BB35" s="61">
        <v>0</v>
      </c>
      <c r="BC35" s="61">
        <v>0</v>
      </c>
      <c r="BD35" s="61">
        <v>0</v>
      </c>
      <c r="BE35" s="61">
        <v>0</v>
      </c>
      <c r="BF35" s="61">
        <v>0</v>
      </c>
      <c r="BG35" s="61">
        <v>0</v>
      </c>
      <c r="BH35" s="61">
        <v>0</v>
      </c>
      <c r="BI35" s="61">
        <v>0</v>
      </c>
      <c r="BJ35" s="61">
        <v>0</v>
      </c>
      <c r="BK35" s="61">
        <v>0</v>
      </c>
      <c r="BL35" s="61">
        <v>0</v>
      </c>
      <c r="BM35" s="61">
        <v>0</v>
      </c>
      <c r="BN35" s="61">
        <v>0</v>
      </c>
      <c r="BO35" s="61">
        <v>0</v>
      </c>
      <c r="BP35" s="61">
        <v>0</v>
      </c>
      <c r="BQ35" s="61">
        <v>0</v>
      </c>
      <c r="BR35" s="61">
        <v>0</v>
      </c>
      <c r="BS35" s="61">
        <v>0</v>
      </c>
      <c r="BT35" s="61">
        <v>0</v>
      </c>
      <c r="BU35" s="61">
        <v>0</v>
      </c>
      <c r="BV35" s="61">
        <v>0</v>
      </c>
      <c r="BW35" s="61">
        <v>0</v>
      </c>
      <c r="BX35" s="61">
        <v>0</v>
      </c>
      <c r="BY35" s="61">
        <v>0</v>
      </c>
      <c r="BZ35" s="61">
        <v>0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0</v>
      </c>
      <c r="CJ35" s="61">
        <v>0</v>
      </c>
      <c r="CK35" s="61">
        <v>0</v>
      </c>
      <c r="CL35" s="61">
        <v>0</v>
      </c>
    </row>
    <row r="36" spans="1:90" ht="12.75" customHeight="1">
      <c r="A36" s="44" t="s">
        <v>58</v>
      </c>
      <c r="B36" s="59">
        <v>1040</v>
      </c>
      <c r="C36" s="60" t="s">
        <v>373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0</v>
      </c>
    </row>
    <row r="37" spans="1:90" ht="12.75" customHeight="1">
      <c r="A37" s="44" t="s">
        <v>60</v>
      </c>
      <c r="B37" s="59">
        <v>1043</v>
      </c>
      <c r="C37" s="60" t="s">
        <v>373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0</v>
      </c>
      <c r="AA37" s="61">
        <v>0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0</v>
      </c>
      <c r="AN37" s="61">
        <v>0</v>
      </c>
      <c r="AO37" s="61">
        <v>0</v>
      </c>
      <c r="AP37" s="61">
        <v>0</v>
      </c>
      <c r="AQ37" s="61">
        <v>0</v>
      </c>
      <c r="AR37" s="61">
        <v>0</v>
      </c>
      <c r="AS37" s="61">
        <v>0</v>
      </c>
      <c r="AT37" s="61">
        <v>0</v>
      </c>
      <c r="AU37" s="61">
        <v>0</v>
      </c>
      <c r="AV37" s="61">
        <v>0</v>
      </c>
      <c r="AW37" s="61">
        <v>0</v>
      </c>
      <c r="AX37" s="61">
        <v>0</v>
      </c>
      <c r="AY37" s="61">
        <v>0</v>
      </c>
      <c r="AZ37" s="61">
        <v>0</v>
      </c>
      <c r="BA37" s="61">
        <v>0</v>
      </c>
      <c r="BB37" s="61">
        <v>0</v>
      </c>
      <c r="BC37" s="61">
        <v>0</v>
      </c>
      <c r="BD37" s="61">
        <v>0</v>
      </c>
      <c r="BE37" s="61">
        <v>0</v>
      </c>
      <c r="BF37" s="61">
        <v>0</v>
      </c>
      <c r="BG37" s="61">
        <v>0</v>
      </c>
      <c r="BH37" s="61">
        <v>0</v>
      </c>
      <c r="BI37" s="61">
        <v>0</v>
      </c>
      <c r="BJ37" s="61">
        <v>0</v>
      </c>
      <c r="BK37" s="61">
        <v>0</v>
      </c>
      <c r="BL37" s="61">
        <v>0</v>
      </c>
      <c r="BM37" s="61">
        <v>0</v>
      </c>
      <c r="BN37" s="61">
        <v>0</v>
      </c>
      <c r="BO37" s="61">
        <v>0</v>
      </c>
      <c r="BP37" s="61">
        <v>0</v>
      </c>
      <c r="BQ37" s="61">
        <v>0</v>
      </c>
      <c r="BR37" s="61">
        <v>0</v>
      </c>
      <c r="BS37" s="61">
        <v>0</v>
      </c>
      <c r="BT37" s="61">
        <v>0</v>
      </c>
      <c r="BU37" s="61">
        <v>0</v>
      </c>
      <c r="BV37" s="61">
        <v>0</v>
      </c>
      <c r="BW37" s="61">
        <v>0</v>
      </c>
      <c r="BX37" s="61">
        <v>0</v>
      </c>
      <c r="BY37" s="61">
        <v>0</v>
      </c>
      <c r="BZ37" s="61">
        <v>0</v>
      </c>
      <c r="CA37" s="61">
        <v>0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0</v>
      </c>
    </row>
    <row r="38" spans="1:90" ht="12.75" customHeight="1">
      <c r="A38" s="44" t="s">
        <v>62</v>
      </c>
      <c r="B38" s="59">
        <v>1044</v>
      </c>
      <c r="C38" s="60" t="s">
        <v>373</v>
      </c>
      <c r="D38" s="61">
        <v>0</v>
      </c>
      <c r="E38" s="61">
        <v>0</v>
      </c>
      <c r="F38" s="61">
        <v>0</v>
      </c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0</v>
      </c>
      <c r="AA38" s="61">
        <v>0</v>
      </c>
      <c r="AB38" s="61">
        <v>0</v>
      </c>
      <c r="AC38" s="61">
        <v>0</v>
      </c>
      <c r="AD38" s="61">
        <v>0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0</v>
      </c>
      <c r="AN38" s="61">
        <v>0</v>
      </c>
      <c r="AO38" s="61">
        <v>0</v>
      </c>
      <c r="AP38" s="61">
        <v>0</v>
      </c>
      <c r="AQ38" s="61">
        <v>0</v>
      </c>
      <c r="AR38" s="61">
        <v>0</v>
      </c>
      <c r="AS38" s="61">
        <v>0</v>
      </c>
      <c r="AT38" s="61">
        <v>0</v>
      </c>
      <c r="AU38" s="61">
        <v>0</v>
      </c>
      <c r="AV38" s="61">
        <v>0</v>
      </c>
      <c r="AW38" s="61">
        <v>0</v>
      </c>
      <c r="AX38" s="61">
        <v>0</v>
      </c>
      <c r="AY38" s="61">
        <v>0</v>
      </c>
      <c r="AZ38" s="61">
        <v>0</v>
      </c>
      <c r="BA38" s="61">
        <v>0</v>
      </c>
      <c r="BB38" s="61">
        <v>0</v>
      </c>
      <c r="BC38" s="61">
        <v>0</v>
      </c>
      <c r="BD38" s="61">
        <v>0</v>
      </c>
      <c r="BE38" s="61">
        <v>0</v>
      </c>
      <c r="BF38" s="61">
        <v>0</v>
      </c>
      <c r="BG38" s="61">
        <v>0</v>
      </c>
      <c r="BH38" s="61">
        <v>0</v>
      </c>
      <c r="BI38" s="61">
        <v>0</v>
      </c>
      <c r="BJ38" s="61">
        <v>0</v>
      </c>
      <c r="BK38" s="61">
        <v>0</v>
      </c>
      <c r="BL38" s="61">
        <v>0</v>
      </c>
      <c r="BM38" s="61">
        <v>0</v>
      </c>
      <c r="BN38" s="61">
        <v>0</v>
      </c>
      <c r="BO38" s="61">
        <v>0</v>
      </c>
      <c r="BP38" s="61">
        <v>0</v>
      </c>
      <c r="BQ38" s="61">
        <v>0</v>
      </c>
      <c r="BR38" s="61">
        <v>0</v>
      </c>
      <c r="BS38" s="61">
        <v>0</v>
      </c>
      <c r="BT38" s="61">
        <v>0</v>
      </c>
      <c r="BU38" s="61">
        <v>0</v>
      </c>
      <c r="BV38" s="61">
        <v>0</v>
      </c>
      <c r="BW38" s="61">
        <v>0</v>
      </c>
      <c r="BX38" s="61">
        <v>0</v>
      </c>
      <c r="BY38" s="61">
        <v>0</v>
      </c>
      <c r="BZ38" s="61">
        <v>0</v>
      </c>
      <c r="CA38" s="61">
        <v>0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0</v>
      </c>
      <c r="CJ38" s="61">
        <v>0</v>
      </c>
      <c r="CK38" s="61">
        <v>0</v>
      </c>
      <c r="CL38" s="61">
        <v>0</v>
      </c>
    </row>
    <row r="39" spans="1:90" ht="12.75" customHeight="1">
      <c r="A39" s="44" t="s">
        <v>64</v>
      </c>
      <c r="B39" s="59">
        <v>1045</v>
      </c>
      <c r="C39" s="60" t="s">
        <v>373</v>
      </c>
      <c r="D39" s="61">
        <v>11609823.020000001</v>
      </c>
      <c r="E39" s="61">
        <v>11019.730000000171</v>
      </c>
      <c r="F39" s="61">
        <v>50925.930000000168</v>
      </c>
      <c r="G39" s="61">
        <v>-39906.199999999997</v>
      </c>
      <c r="H39" s="61">
        <v>0</v>
      </c>
      <c r="I39" s="61">
        <v>80371.669999999969</v>
      </c>
      <c r="J39" s="61">
        <v>128455.46999999997</v>
      </c>
      <c r="K39" s="61">
        <v>-266314.65000000002</v>
      </c>
      <c r="L39" s="61">
        <v>394770.12</v>
      </c>
      <c r="M39" s="61">
        <v>-48083.8</v>
      </c>
      <c r="N39" s="61">
        <v>124237.14</v>
      </c>
      <c r="O39" s="61">
        <v>-172320.94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11518431.620000001</v>
      </c>
      <c r="AA39" s="61">
        <v>6059839.9000000004</v>
      </c>
      <c r="AB39" s="61">
        <v>1047959.3</v>
      </c>
      <c r="AC39" s="61">
        <v>4343358.9400000004</v>
      </c>
      <c r="AD39" s="61">
        <v>67273.48</v>
      </c>
      <c r="AE39" s="61">
        <v>0</v>
      </c>
      <c r="AF39" s="61">
        <v>0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0</v>
      </c>
      <c r="AN39" s="61">
        <v>0</v>
      </c>
      <c r="AO39" s="61">
        <v>0</v>
      </c>
      <c r="AP39" s="61">
        <v>0</v>
      </c>
      <c r="AQ39" s="61">
        <v>0</v>
      </c>
      <c r="AR39" s="61">
        <v>0</v>
      </c>
      <c r="AS39" s="61">
        <v>-2217202.6800000002</v>
      </c>
      <c r="AT39" s="61">
        <v>-12392.19000000041</v>
      </c>
      <c r="AU39" s="61">
        <v>-6998212.5800000001</v>
      </c>
      <c r="AV39" s="61">
        <v>6985820.3899999997</v>
      </c>
      <c r="AW39" s="61">
        <v>-2204655.5499999998</v>
      </c>
      <c r="AX39" s="61">
        <v>6383244.4500000002</v>
      </c>
      <c r="AY39" s="61">
        <v>-23469.629999999997</v>
      </c>
      <c r="AZ39" s="61">
        <v>-43352.5</v>
      </c>
      <c r="BA39" s="61">
        <v>11674.33</v>
      </c>
      <c r="BB39" s="61">
        <v>0</v>
      </c>
      <c r="BC39" s="61">
        <v>8208.5400000000009</v>
      </c>
      <c r="BD39" s="61">
        <v>6406714.0800000001</v>
      </c>
      <c r="BE39" s="61">
        <v>-8587900</v>
      </c>
      <c r="BF39" s="61">
        <v>0</v>
      </c>
      <c r="BG39" s="61">
        <v>0</v>
      </c>
      <c r="BH39" s="61">
        <v>0</v>
      </c>
      <c r="BI39" s="61">
        <v>0</v>
      </c>
      <c r="BJ39" s="61">
        <v>0</v>
      </c>
      <c r="BK39" s="61">
        <v>-8587900</v>
      </c>
      <c r="BL39" s="61">
        <v>0</v>
      </c>
      <c r="BM39" s="61">
        <v>0</v>
      </c>
      <c r="BN39" s="61">
        <v>0</v>
      </c>
      <c r="BO39" s="61">
        <v>0</v>
      </c>
      <c r="BP39" s="61">
        <v>0</v>
      </c>
      <c r="BQ39" s="61">
        <v>0</v>
      </c>
      <c r="BR39" s="61">
        <v>0</v>
      </c>
      <c r="BS39" s="61">
        <v>-154.94000000002416</v>
      </c>
      <c r="BT39" s="61">
        <v>-14949.650000000023</v>
      </c>
      <c r="BU39" s="61">
        <v>0</v>
      </c>
      <c r="BV39" s="61">
        <v>0</v>
      </c>
      <c r="BW39" s="61">
        <v>0</v>
      </c>
      <c r="BX39" s="61">
        <v>0</v>
      </c>
      <c r="BY39" s="61">
        <v>0</v>
      </c>
      <c r="BZ39" s="61">
        <v>14794.71</v>
      </c>
      <c r="CA39" s="61">
        <v>0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0</v>
      </c>
      <c r="CJ39" s="61">
        <v>0</v>
      </c>
      <c r="CK39" s="61">
        <v>0</v>
      </c>
      <c r="CL39" s="61">
        <v>9392620.3400000017</v>
      </c>
    </row>
    <row r="40" spans="1:90" ht="12.75" customHeight="1">
      <c r="A40" s="44" t="s">
        <v>66</v>
      </c>
      <c r="B40" s="59">
        <v>1046</v>
      </c>
      <c r="C40" s="60" t="s">
        <v>373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0</v>
      </c>
      <c r="AN40" s="61">
        <v>0</v>
      </c>
      <c r="AO40" s="61">
        <v>0</v>
      </c>
      <c r="AP40" s="61">
        <v>0</v>
      </c>
      <c r="AQ40" s="61">
        <v>0</v>
      </c>
      <c r="AR40" s="61">
        <v>0</v>
      </c>
      <c r="AS40" s="61">
        <v>0</v>
      </c>
      <c r="AT40" s="61">
        <v>0</v>
      </c>
      <c r="AU40" s="61">
        <v>0</v>
      </c>
      <c r="AV40" s="61">
        <v>0</v>
      </c>
      <c r="AW40" s="61">
        <v>0</v>
      </c>
      <c r="AX40" s="61">
        <v>0</v>
      </c>
      <c r="AY40" s="61">
        <v>0</v>
      </c>
      <c r="AZ40" s="61">
        <v>0</v>
      </c>
      <c r="BA40" s="61">
        <v>0</v>
      </c>
      <c r="BB40" s="61">
        <v>0</v>
      </c>
      <c r="BC40" s="61">
        <v>0</v>
      </c>
      <c r="BD40" s="61">
        <v>0</v>
      </c>
      <c r="BE40" s="61">
        <v>0</v>
      </c>
      <c r="BF40" s="61">
        <v>0</v>
      </c>
      <c r="BG40" s="61">
        <v>0</v>
      </c>
      <c r="BH40" s="61">
        <v>0</v>
      </c>
      <c r="BI40" s="61">
        <v>0</v>
      </c>
      <c r="BJ40" s="61">
        <v>0</v>
      </c>
      <c r="BK40" s="61">
        <v>0</v>
      </c>
      <c r="BL40" s="61">
        <v>0</v>
      </c>
      <c r="BM40" s="61">
        <v>0</v>
      </c>
      <c r="BN40" s="61">
        <v>0</v>
      </c>
      <c r="BO40" s="61">
        <v>0</v>
      </c>
      <c r="BP40" s="61">
        <v>0</v>
      </c>
      <c r="BQ40" s="61">
        <v>0</v>
      </c>
      <c r="BR40" s="61">
        <v>0</v>
      </c>
      <c r="BS40" s="61">
        <v>0</v>
      </c>
      <c r="BT40" s="61">
        <v>0</v>
      </c>
      <c r="BU40" s="61">
        <v>0</v>
      </c>
      <c r="BV40" s="61">
        <v>0</v>
      </c>
      <c r="BW40" s="61">
        <v>0</v>
      </c>
      <c r="BX40" s="61">
        <v>0</v>
      </c>
      <c r="BY40" s="61">
        <v>0</v>
      </c>
      <c r="BZ40" s="61">
        <v>0</v>
      </c>
      <c r="CA40" s="61">
        <v>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0</v>
      </c>
      <c r="CJ40" s="61">
        <v>0</v>
      </c>
      <c r="CK40" s="61">
        <v>0</v>
      </c>
      <c r="CL40" s="61">
        <v>0</v>
      </c>
    </row>
    <row r="41" spans="1:90" ht="12.75" customHeight="1">
      <c r="A41" s="44" t="s">
        <v>68</v>
      </c>
      <c r="B41" s="59">
        <v>1048</v>
      </c>
      <c r="C41" s="60" t="s">
        <v>373</v>
      </c>
      <c r="D41" s="61">
        <v>9.999999834690243E-3</v>
      </c>
      <c r="E41" s="61">
        <v>5.8207660913467407E-11</v>
      </c>
      <c r="F41" s="61">
        <v>54927.310000000056</v>
      </c>
      <c r="G41" s="61">
        <v>-54927.31</v>
      </c>
      <c r="H41" s="61">
        <v>0</v>
      </c>
      <c r="I41" s="61">
        <v>9.9999997764825821E-3</v>
      </c>
      <c r="J41" s="61">
        <v>1271018.6999999997</v>
      </c>
      <c r="K41" s="61">
        <v>-2159347.33</v>
      </c>
      <c r="L41" s="61">
        <v>3430366.03</v>
      </c>
      <c r="M41" s="61">
        <v>-1271018.69</v>
      </c>
      <c r="N41" s="61">
        <v>2159347.33</v>
      </c>
      <c r="O41" s="61">
        <v>-3430366.02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0</v>
      </c>
      <c r="AA41" s="61">
        <v>0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0</v>
      </c>
      <c r="AN41" s="61">
        <v>0</v>
      </c>
      <c r="AO41" s="61">
        <v>0</v>
      </c>
      <c r="AP41" s="61">
        <v>0</v>
      </c>
      <c r="AQ41" s="61">
        <v>0</v>
      </c>
      <c r="AR41" s="61">
        <v>0</v>
      </c>
      <c r="AS41" s="61">
        <v>5113.2600000000093</v>
      </c>
      <c r="AT41" s="61">
        <v>0</v>
      </c>
      <c r="AU41" s="61">
        <v>0</v>
      </c>
      <c r="AV41" s="61">
        <v>0</v>
      </c>
      <c r="AW41" s="61">
        <v>0</v>
      </c>
      <c r="AX41" s="61">
        <v>0</v>
      </c>
      <c r="AY41" s="61">
        <v>0</v>
      </c>
      <c r="AZ41" s="61">
        <v>0</v>
      </c>
      <c r="BA41" s="61">
        <v>0</v>
      </c>
      <c r="BB41" s="61">
        <v>0</v>
      </c>
      <c r="BC41" s="61">
        <v>0</v>
      </c>
      <c r="BD41" s="61">
        <v>0</v>
      </c>
      <c r="BE41" s="61">
        <v>0</v>
      </c>
      <c r="BF41" s="61">
        <v>0</v>
      </c>
      <c r="BG41" s="61">
        <v>0</v>
      </c>
      <c r="BH41" s="61">
        <v>0</v>
      </c>
      <c r="BI41" s="61">
        <v>0</v>
      </c>
      <c r="BJ41" s="61">
        <v>0</v>
      </c>
      <c r="BK41" s="61">
        <v>0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5113.2600000000093</v>
      </c>
      <c r="BT41" s="61">
        <v>-57207.37999999999</v>
      </c>
      <c r="BU41" s="61">
        <v>-27897.94</v>
      </c>
      <c r="BV41" s="61">
        <v>-9521.7099999999991</v>
      </c>
      <c r="BW41" s="61">
        <v>0</v>
      </c>
      <c r="BX41" s="61">
        <v>-11851.7</v>
      </c>
      <c r="BY41" s="61">
        <v>-3682.14</v>
      </c>
      <c r="BZ41" s="61">
        <v>115274.13</v>
      </c>
      <c r="CA41" s="61">
        <v>0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5113.269999999844</v>
      </c>
    </row>
    <row r="42" spans="1:90" ht="12.75" customHeight="1">
      <c r="A42" s="44" t="s">
        <v>70</v>
      </c>
      <c r="B42" s="59">
        <v>1049</v>
      </c>
      <c r="C42" s="60" t="s">
        <v>373</v>
      </c>
      <c r="D42" s="61">
        <v>0</v>
      </c>
      <c r="E42" s="61">
        <v>0</v>
      </c>
      <c r="F42" s="61">
        <v>0</v>
      </c>
      <c r="G42" s="61">
        <v>0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0</v>
      </c>
      <c r="W42" s="61">
        <v>0</v>
      </c>
      <c r="X42" s="61">
        <v>0</v>
      </c>
      <c r="Y42" s="61">
        <v>0</v>
      </c>
      <c r="Z42" s="61">
        <v>0</v>
      </c>
      <c r="AA42" s="61">
        <v>0</v>
      </c>
      <c r="AB42" s="61">
        <v>0</v>
      </c>
      <c r="AC42" s="61">
        <v>0</v>
      </c>
      <c r="AD42" s="61">
        <v>0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0</v>
      </c>
      <c r="AN42" s="61">
        <v>0</v>
      </c>
      <c r="AO42" s="61">
        <v>0</v>
      </c>
      <c r="AP42" s="61">
        <v>0</v>
      </c>
      <c r="AQ42" s="61">
        <v>0</v>
      </c>
      <c r="AR42" s="61">
        <v>0</v>
      </c>
      <c r="AS42" s="61">
        <v>0</v>
      </c>
      <c r="AT42" s="61">
        <v>0</v>
      </c>
      <c r="AU42" s="61">
        <v>0</v>
      </c>
      <c r="AV42" s="61">
        <v>0</v>
      </c>
      <c r="AW42" s="61">
        <v>0</v>
      </c>
      <c r="AX42" s="61">
        <v>0</v>
      </c>
      <c r="AY42" s="61">
        <v>0</v>
      </c>
      <c r="AZ42" s="61">
        <v>0</v>
      </c>
      <c r="BA42" s="61">
        <v>0</v>
      </c>
      <c r="BB42" s="61">
        <v>0</v>
      </c>
      <c r="BC42" s="61">
        <v>0</v>
      </c>
      <c r="BD42" s="61">
        <v>0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0</v>
      </c>
      <c r="BT42" s="61">
        <v>0</v>
      </c>
      <c r="BU42" s="61">
        <v>0</v>
      </c>
      <c r="BV42" s="61">
        <v>0</v>
      </c>
      <c r="BW42" s="61">
        <v>0</v>
      </c>
      <c r="BX42" s="61">
        <v>0</v>
      </c>
      <c r="BY42" s="61">
        <v>0</v>
      </c>
      <c r="BZ42" s="61">
        <v>0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0</v>
      </c>
      <c r="CJ42" s="61">
        <v>0</v>
      </c>
      <c r="CK42" s="61">
        <v>0</v>
      </c>
      <c r="CL42" s="61">
        <v>0</v>
      </c>
    </row>
    <row r="43" spans="1:90" ht="12.75" customHeight="1">
      <c r="A43" s="44" t="s">
        <v>72</v>
      </c>
      <c r="B43" s="59">
        <v>1051</v>
      </c>
      <c r="C43" s="60" t="s">
        <v>373</v>
      </c>
      <c r="D43" s="61">
        <v>767912.26</v>
      </c>
      <c r="E43" s="61">
        <v>0</v>
      </c>
      <c r="F43" s="61">
        <v>0</v>
      </c>
      <c r="G43" s="61">
        <v>0</v>
      </c>
      <c r="H43" s="61">
        <v>0</v>
      </c>
      <c r="I43" s="61">
        <v>767912.26</v>
      </c>
      <c r="J43" s="61">
        <v>2187417.04</v>
      </c>
      <c r="K43" s="61">
        <v>-377919.21</v>
      </c>
      <c r="L43" s="61">
        <v>2565336.25</v>
      </c>
      <c r="M43" s="61">
        <v>-1419504.78</v>
      </c>
      <c r="N43" s="61">
        <v>294197.53000000003</v>
      </c>
      <c r="O43" s="61">
        <v>-1713702.31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0</v>
      </c>
      <c r="AN43" s="61">
        <v>0</v>
      </c>
      <c r="AO43" s="61">
        <v>0</v>
      </c>
      <c r="AP43" s="61">
        <v>0</v>
      </c>
      <c r="AQ43" s="61">
        <v>0</v>
      </c>
      <c r="AR43" s="61">
        <v>0</v>
      </c>
      <c r="AS43" s="61">
        <v>782249.99099258217</v>
      </c>
      <c r="AT43" s="61">
        <v>0</v>
      </c>
      <c r="AU43" s="61">
        <v>-534126.25</v>
      </c>
      <c r="AV43" s="61">
        <v>534126.25</v>
      </c>
      <c r="AW43" s="61">
        <v>1040049.5799999982</v>
      </c>
      <c r="AX43" s="61">
        <v>30055134.509999998</v>
      </c>
      <c r="AY43" s="61">
        <v>-7020214.4299999997</v>
      </c>
      <c r="AZ43" s="61">
        <v>-7020214.4299999997</v>
      </c>
      <c r="BA43" s="61">
        <v>0</v>
      </c>
      <c r="BB43" s="61">
        <v>0</v>
      </c>
      <c r="BC43" s="61">
        <v>0</v>
      </c>
      <c r="BD43" s="61">
        <v>37075348.939999998</v>
      </c>
      <c r="BE43" s="61">
        <v>-29015084.93</v>
      </c>
      <c r="BF43" s="61">
        <v>7020214.4299999997</v>
      </c>
      <c r="BG43" s="61">
        <v>7020214.4299999997</v>
      </c>
      <c r="BH43" s="61">
        <v>0</v>
      </c>
      <c r="BI43" s="61">
        <v>0</v>
      </c>
      <c r="BJ43" s="61">
        <v>0</v>
      </c>
      <c r="BK43" s="61">
        <v>-36035299.359999999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-257799.58900741601</v>
      </c>
      <c r="BT43" s="61">
        <v>-57925.09</v>
      </c>
      <c r="BU43" s="61">
        <v>-171632.91821296065</v>
      </c>
      <c r="BV43" s="61">
        <v>-88222.993375518228</v>
      </c>
      <c r="BW43" s="61">
        <v>0</v>
      </c>
      <c r="BX43" s="61">
        <v>-834.78680459441227</v>
      </c>
      <c r="BY43" s="61">
        <v>-7558.330614342759</v>
      </c>
      <c r="BZ43" s="61">
        <v>68374.53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0</v>
      </c>
      <c r="CJ43" s="61">
        <v>0</v>
      </c>
      <c r="CK43" s="61">
        <v>0</v>
      </c>
      <c r="CL43" s="61">
        <v>1550162.2509925822</v>
      </c>
    </row>
    <row r="44" spans="1:90" ht="12.75" customHeight="1">
      <c r="A44" s="44" t="s">
        <v>74</v>
      </c>
      <c r="B44" s="59">
        <v>1052</v>
      </c>
      <c r="C44" s="60" t="s">
        <v>373</v>
      </c>
      <c r="D44" s="61">
        <v>0</v>
      </c>
      <c r="E44" s="61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1">
        <v>0</v>
      </c>
      <c r="AD44" s="61">
        <v>0</v>
      </c>
      <c r="AE44" s="61">
        <v>0</v>
      </c>
      <c r="AF44" s="61">
        <v>0</v>
      </c>
      <c r="AG44" s="61">
        <v>0</v>
      </c>
      <c r="AH44" s="61">
        <v>0</v>
      </c>
      <c r="AI44" s="61">
        <v>0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-445.80309841072381</v>
      </c>
      <c r="AT44" s="61">
        <v>0</v>
      </c>
      <c r="AU44" s="61">
        <v>0</v>
      </c>
      <c r="AV44" s="61">
        <v>0</v>
      </c>
      <c r="AW44" s="61">
        <v>0</v>
      </c>
      <c r="AX44" s="61">
        <v>0</v>
      </c>
      <c r="AY44" s="61">
        <v>0</v>
      </c>
      <c r="AZ44" s="61">
        <v>0</v>
      </c>
      <c r="BA44" s="61">
        <v>0</v>
      </c>
      <c r="BB44" s="61">
        <v>0</v>
      </c>
      <c r="BC44" s="61">
        <v>0</v>
      </c>
      <c r="BD44" s="61">
        <v>0</v>
      </c>
      <c r="BE44" s="61">
        <v>0</v>
      </c>
      <c r="BF44" s="61">
        <v>0</v>
      </c>
      <c r="BG44" s="61">
        <v>0</v>
      </c>
      <c r="BH44" s="61">
        <v>0</v>
      </c>
      <c r="BI44" s="61">
        <v>0</v>
      </c>
      <c r="BJ44" s="61">
        <v>0</v>
      </c>
      <c r="BK44" s="61">
        <v>0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-445.80309841072381</v>
      </c>
      <c r="BT44" s="61">
        <v>0</v>
      </c>
      <c r="BU44" s="61">
        <v>-241.93018938940853</v>
      </c>
      <c r="BV44" s="61">
        <v>-180.02453593614186</v>
      </c>
      <c r="BW44" s="61">
        <v>0</v>
      </c>
      <c r="BX44" s="61">
        <v>-2.0803197690645359</v>
      </c>
      <c r="BY44" s="61">
        <v>-21.768053316108862</v>
      </c>
      <c r="BZ44" s="61">
        <v>0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0</v>
      </c>
      <c r="CJ44" s="61">
        <v>0</v>
      </c>
      <c r="CK44" s="61">
        <v>0</v>
      </c>
      <c r="CL44" s="61">
        <v>-445.80309841072381</v>
      </c>
    </row>
    <row r="45" spans="1:90" ht="12.75" customHeight="1">
      <c r="A45" s="44" t="s">
        <v>76</v>
      </c>
      <c r="B45" s="59">
        <v>1053</v>
      </c>
      <c r="C45" s="60" t="s">
        <v>373</v>
      </c>
      <c r="D45" s="61">
        <v>0</v>
      </c>
      <c r="E45" s="61">
        <v>0</v>
      </c>
      <c r="F45" s="61">
        <v>0</v>
      </c>
      <c r="G45" s="61">
        <v>0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0</v>
      </c>
      <c r="AA45" s="61">
        <v>0</v>
      </c>
      <c r="AB45" s="61">
        <v>0</v>
      </c>
      <c r="AC45" s="61">
        <v>0</v>
      </c>
      <c r="AD45" s="61">
        <v>0</v>
      </c>
      <c r="AE45" s="61">
        <v>0</v>
      </c>
      <c r="AF45" s="61">
        <v>0</v>
      </c>
      <c r="AG45" s="61">
        <v>0</v>
      </c>
      <c r="AH45" s="61">
        <v>0</v>
      </c>
      <c r="AI45" s="61">
        <v>0</v>
      </c>
      <c r="AJ45" s="61">
        <v>0</v>
      </c>
      <c r="AK45" s="61">
        <v>0</v>
      </c>
      <c r="AL45" s="61">
        <v>0</v>
      </c>
      <c r="AM45" s="61">
        <v>0</v>
      </c>
      <c r="AN45" s="61">
        <v>0</v>
      </c>
      <c r="AO45" s="61">
        <v>0</v>
      </c>
      <c r="AP45" s="61">
        <v>0</v>
      </c>
      <c r="AQ45" s="61">
        <v>0</v>
      </c>
      <c r="AR45" s="61">
        <v>0</v>
      </c>
      <c r="AS45" s="61">
        <v>0</v>
      </c>
      <c r="AT45" s="61">
        <v>0</v>
      </c>
      <c r="AU45" s="61">
        <v>0</v>
      </c>
      <c r="AV45" s="61">
        <v>0</v>
      </c>
      <c r="AW45" s="61">
        <v>0</v>
      </c>
      <c r="AX45" s="61">
        <v>0</v>
      </c>
      <c r="AY45" s="61">
        <v>0</v>
      </c>
      <c r="AZ45" s="61">
        <v>0</v>
      </c>
      <c r="BA45" s="61">
        <v>0</v>
      </c>
      <c r="BB45" s="61">
        <v>0</v>
      </c>
      <c r="BC45" s="61">
        <v>0</v>
      </c>
      <c r="BD45" s="61">
        <v>0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0</v>
      </c>
      <c r="BT45" s="61">
        <v>0</v>
      </c>
      <c r="BU45" s="61">
        <v>0</v>
      </c>
      <c r="BV45" s="61">
        <v>0</v>
      </c>
      <c r="BW45" s="61">
        <v>0</v>
      </c>
      <c r="BX45" s="61">
        <v>0</v>
      </c>
      <c r="BY45" s="61">
        <v>0</v>
      </c>
      <c r="BZ45" s="61">
        <v>0</v>
      </c>
      <c r="CA45" s="61">
        <v>0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0</v>
      </c>
      <c r="CJ45" s="61">
        <v>0</v>
      </c>
      <c r="CK45" s="61">
        <v>0</v>
      </c>
      <c r="CL45" s="61">
        <v>0</v>
      </c>
    </row>
    <row r="46" spans="1:90" ht="12.75" customHeight="1">
      <c r="A46" s="44" t="s">
        <v>78</v>
      </c>
      <c r="B46" s="59">
        <v>1054</v>
      </c>
      <c r="C46" s="60" t="s">
        <v>373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</row>
    <row r="47" spans="1:90" ht="12.75" customHeight="1">
      <c r="A47" s="44" t="s">
        <v>80</v>
      </c>
      <c r="B47" s="59">
        <v>1055</v>
      </c>
      <c r="C47" s="60" t="s">
        <v>373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61">
        <v>0</v>
      </c>
      <c r="BE47" s="61">
        <v>0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0</v>
      </c>
      <c r="BT47" s="61">
        <v>0</v>
      </c>
      <c r="BU47" s="61">
        <v>0</v>
      </c>
      <c r="BV47" s="61">
        <v>0</v>
      </c>
      <c r="BW47" s="61">
        <v>0</v>
      </c>
      <c r="BX47" s="61">
        <v>0</v>
      </c>
      <c r="BY47" s="61">
        <v>0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0</v>
      </c>
    </row>
    <row r="48" spans="1:90" ht="12.75" customHeight="1">
      <c r="A48" s="44" t="s">
        <v>82</v>
      </c>
      <c r="B48" s="59">
        <v>1056</v>
      </c>
      <c r="C48" s="60" t="s">
        <v>373</v>
      </c>
      <c r="D48" s="61">
        <v>0</v>
      </c>
      <c r="E48" s="61">
        <v>0</v>
      </c>
      <c r="F48" s="61">
        <v>0</v>
      </c>
      <c r="G48" s="61">
        <v>0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61">
        <v>0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0</v>
      </c>
      <c r="AN48" s="61">
        <v>0</v>
      </c>
      <c r="AO48" s="61">
        <v>0</v>
      </c>
      <c r="AP48" s="61">
        <v>0</v>
      </c>
      <c r="AQ48" s="61">
        <v>0</v>
      </c>
      <c r="AR48" s="61">
        <v>0</v>
      </c>
      <c r="AS48" s="61">
        <v>0</v>
      </c>
      <c r="AT48" s="61">
        <v>0</v>
      </c>
      <c r="AU48" s="61">
        <v>0</v>
      </c>
      <c r="AV48" s="61">
        <v>0</v>
      </c>
      <c r="AW48" s="61">
        <v>0</v>
      </c>
      <c r="AX48" s="61">
        <v>0</v>
      </c>
      <c r="AY48" s="61">
        <v>0</v>
      </c>
      <c r="AZ48" s="61">
        <v>0</v>
      </c>
      <c r="BA48" s="61">
        <v>0</v>
      </c>
      <c r="BB48" s="61">
        <v>0</v>
      </c>
      <c r="BC48" s="61">
        <v>0</v>
      </c>
      <c r="BD48" s="61">
        <v>0</v>
      </c>
      <c r="BE48" s="61">
        <v>0</v>
      </c>
      <c r="BF48" s="61">
        <v>0</v>
      </c>
      <c r="BG48" s="61">
        <v>0</v>
      </c>
      <c r="BH48" s="61">
        <v>0</v>
      </c>
      <c r="BI48" s="61">
        <v>0</v>
      </c>
      <c r="BJ48" s="61">
        <v>0</v>
      </c>
      <c r="BK48" s="61">
        <v>0</v>
      </c>
      <c r="BL48" s="61">
        <v>0</v>
      </c>
      <c r="BM48" s="61">
        <v>0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0</v>
      </c>
      <c r="BT48" s="61">
        <v>0</v>
      </c>
      <c r="BU48" s="61">
        <v>0</v>
      </c>
      <c r="BV48" s="61">
        <v>0</v>
      </c>
      <c r="BW48" s="61">
        <v>0</v>
      </c>
      <c r="BX48" s="61">
        <v>0</v>
      </c>
      <c r="BY48" s="61">
        <v>0</v>
      </c>
      <c r="BZ48" s="61">
        <v>0</v>
      </c>
      <c r="CA48" s="61">
        <v>0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0</v>
      </c>
    </row>
    <row r="49" spans="1:90" ht="12.75" customHeight="1">
      <c r="A49" s="44" t="s">
        <v>84</v>
      </c>
      <c r="B49" s="59">
        <v>1057</v>
      </c>
      <c r="C49" s="60" t="s">
        <v>373</v>
      </c>
      <c r="D49" s="61">
        <v>0</v>
      </c>
      <c r="E49" s="61">
        <v>0</v>
      </c>
      <c r="F49" s="61">
        <v>0</v>
      </c>
      <c r="G49" s="61">
        <v>0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0</v>
      </c>
      <c r="AA49" s="61">
        <v>0</v>
      </c>
      <c r="AB49" s="61">
        <v>0</v>
      </c>
      <c r="AC49" s="61">
        <v>0</v>
      </c>
      <c r="AD49" s="61">
        <v>0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0</v>
      </c>
      <c r="AT49" s="61">
        <v>0</v>
      </c>
      <c r="AU49" s="61">
        <v>0</v>
      </c>
      <c r="AV49" s="61">
        <v>0</v>
      </c>
      <c r="AW49" s="61">
        <v>0</v>
      </c>
      <c r="AX49" s="61">
        <v>0</v>
      </c>
      <c r="AY49" s="61">
        <v>0</v>
      </c>
      <c r="AZ49" s="61">
        <v>0</v>
      </c>
      <c r="BA49" s="61">
        <v>0</v>
      </c>
      <c r="BB49" s="61">
        <v>0</v>
      </c>
      <c r="BC49" s="61">
        <v>0</v>
      </c>
      <c r="BD49" s="61">
        <v>0</v>
      </c>
      <c r="BE49" s="61">
        <v>0</v>
      </c>
      <c r="BF49" s="61">
        <v>0</v>
      </c>
      <c r="BG49" s="61">
        <v>0</v>
      </c>
      <c r="BH49" s="61">
        <v>0</v>
      </c>
      <c r="BI49" s="61">
        <v>0</v>
      </c>
      <c r="BJ49" s="61">
        <v>0</v>
      </c>
      <c r="BK49" s="61">
        <v>0</v>
      </c>
      <c r="BL49" s="61">
        <v>0</v>
      </c>
      <c r="BM49" s="61">
        <v>0</v>
      </c>
      <c r="BN49" s="61">
        <v>0</v>
      </c>
      <c r="BO49" s="61">
        <v>0</v>
      </c>
      <c r="BP49" s="61">
        <v>0</v>
      </c>
      <c r="BQ49" s="61">
        <v>0</v>
      </c>
      <c r="BR49" s="61">
        <v>0</v>
      </c>
      <c r="BS49" s="61">
        <v>0</v>
      </c>
      <c r="BT49" s="61">
        <v>0</v>
      </c>
      <c r="BU49" s="61">
        <v>0</v>
      </c>
      <c r="BV49" s="61">
        <v>0</v>
      </c>
      <c r="BW49" s="61">
        <v>0</v>
      </c>
      <c r="BX49" s="61">
        <v>0</v>
      </c>
      <c r="BY49" s="61">
        <v>0</v>
      </c>
      <c r="BZ49" s="61">
        <v>0</v>
      </c>
      <c r="CA49" s="61">
        <v>0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0</v>
      </c>
      <c r="CJ49" s="61">
        <v>0</v>
      </c>
      <c r="CK49" s="61">
        <v>0</v>
      </c>
      <c r="CL49" s="61">
        <v>0</v>
      </c>
    </row>
    <row r="50" spans="1:90" ht="12.75" customHeight="1">
      <c r="A50" s="44" t="s">
        <v>86</v>
      </c>
      <c r="B50" s="59">
        <v>1058</v>
      </c>
      <c r="C50" s="60" t="s">
        <v>373</v>
      </c>
      <c r="D50" s="61">
        <v>0</v>
      </c>
      <c r="E50" s="61">
        <v>0</v>
      </c>
      <c r="F50" s="61">
        <v>0</v>
      </c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0</v>
      </c>
      <c r="AT50" s="61">
        <v>0</v>
      </c>
      <c r="AU50" s="61">
        <v>0</v>
      </c>
      <c r="AV50" s="61">
        <v>0</v>
      </c>
      <c r="AW50" s="61">
        <v>0</v>
      </c>
      <c r="AX50" s="61">
        <v>0</v>
      </c>
      <c r="AY50" s="61">
        <v>0</v>
      </c>
      <c r="AZ50" s="61">
        <v>0</v>
      </c>
      <c r="BA50" s="61">
        <v>0</v>
      </c>
      <c r="BB50" s="61">
        <v>0</v>
      </c>
      <c r="BC50" s="61">
        <v>0</v>
      </c>
      <c r="BD50" s="61">
        <v>0</v>
      </c>
      <c r="BE50" s="61">
        <v>0</v>
      </c>
      <c r="BF50" s="61">
        <v>0</v>
      </c>
      <c r="BG50" s="61">
        <v>0</v>
      </c>
      <c r="BH50" s="61">
        <v>0</v>
      </c>
      <c r="BI50" s="61">
        <v>0</v>
      </c>
      <c r="BJ50" s="61">
        <v>0</v>
      </c>
      <c r="BK50" s="61">
        <v>0</v>
      </c>
      <c r="BL50" s="61">
        <v>0</v>
      </c>
      <c r="BM50" s="61">
        <v>0</v>
      </c>
      <c r="BN50" s="61">
        <v>0</v>
      </c>
      <c r="BO50" s="61">
        <v>0</v>
      </c>
      <c r="BP50" s="61">
        <v>0</v>
      </c>
      <c r="BQ50" s="61">
        <v>0</v>
      </c>
      <c r="BR50" s="61">
        <v>0</v>
      </c>
      <c r="BS50" s="61">
        <v>0</v>
      </c>
      <c r="BT50" s="61">
        <v>0</v>
      </c>
      <c r="BU50" s="61">
        <v>0</v>
      </c>
      <c r="BV50" s="61">
        <v>0</v>
      </c>
      <c r="BW50" s="61">
        <v>0</v>
      </c>
      <c r="BX50" s="61">
        <v>0</v>
      </c>
      <c r="BY50" s="61">
        <v>0</v>
      </c>
      <c r="BZ50" s="61">
        <v>0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0</v>
      </c>
      <c r="CJ50" s="61">
        <v>0</v>
      </c>
      <c r="CK50" s="61">
        <v>0</v>
      </c>
      <c r="CL50" s="61">
        <v>0</v>
      </c>
    </row>
    <row r="51" spans="1:90" ht="12.75" customHeight="1">
      <c r="A51" s="44" t="s">
        <v>88</v>
      </c>
      <c r="B51" s="59">
        <v>1059</v>
      </c>
      <c r="C51" s="60" t="s">
        <v>373</v>
      </c>
      <c r="D51" s="61">
        <v>0</v>
      </c>
      <c r="E51" s="61">
        <v>0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0</v>
      </c>
      <c r="AT51" s="61">
        <v>0</v>
      </c>
      <c r="AU51" s="61">
        <v>0</v>
      </c>
      <c r="AV51" s="61">
        <v>0</v>
      </c>
      <c r="AW51" s="61">
        <v>0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61">
        <v>0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0</v>
      </c>
      <c r="BT51" s="61">
        <v>0</v>
      </c>
      <c r="BU51" s="61">
        <v>0</v>
      </c>
      <c r="BV51" s="61">
        <v>0</v>
      </c>
      <c r="BW51" s="61">
        <v>0</v>
      </c>
      <c r="BX51" s="61">
        <v>0</v>
      </c>
      <c r="BY51" s="61">
        <v>0</v>
      </c>
      <c r="BZ51" s="61">
        <v>0</v>
      </c>
      <c r="CA51" s="61">
        <v>0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0</v>
      </c>
    </row>
    <row r="52" spans="1:90" ht="12.75" customHeight="1">
      <c r="A52" s="44" t="s">
        <v>90</v>
      </c>
      <c r="B52" s="59">
        <v>1060</v>
      </c>
      <c r="C52" s="60" t="s">
        <v>373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</row>
    <row r="53" spans="1:90" ht="12.75" customHeight="1">
      <c r="A53" s="44" t="s">
        <v>92</v>
      </c>
      <c r="B53" s="59">
        <v>1061</v>
      </c>
      <c r="C53" s="60" t="s">
        <v>373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</row>
    <row r="54" spans="1:90" ht="12.75" customHeight="1">
      <c r="A54" s="44" t="s">
        <v>94</v>
      </c>
      <c r="B54" s="59">
        <v>2001</v>
      </c>
      <c r="C54" s="60" t="s">
        <v>373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</row>
    <row r="55" spans="1:90" ht="12.75" customHeight="1">
      <c r="A55" s="44" t="s">
        <v>96</v>
      </c>
      <c r="B55" s="59">
        <v>2002</v>
      </c>
      <c r="C55" s="60" t="s">
        <v>374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0</v>
      </c>
      <c r="BX55" s="61">
        <v>0</v>
      </c>
      <c r="BY55" s="61">
        <v>0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</row>
    <row r="56" spans="1:90" ht="12.75" customHeight="1">
      <c r="A56" s="44" t="s">
        <v>98</v>
      </c>
      <c r="B56" s="59">
        <v>2005</v>
      </c>
      <c r="C56" s="60" t="s">
        <v>374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0</v>
      </c>
      <c r="BP56" s="61">
        <v>0</v>
      </c>
      <c r="BQ56" s="61">
        <v>0</v>
      </c>
      <c r="BR56" s="61">
        <v>0</v>
      </c>
      <c r="BS56" s="61">
        <v>0</v>
      </c>
      <c r="BT56" s="61">
        <v>0</v>
      </c>
      <c r="BU56" s="61">
        <v>0</v>
      </c>
      <c r="BV56" s="61">
        <v>0</v>
      </c>
      <c r="BW56" s="61">
        <v>0</v>
      </c>
      <c r="BX56" s="61">
        <v>0</v>
      </c>
      <c r="BY56" s="61">
        <v>0</v>
      </c>
      <c r="BZ56" s="61">
        <v>0</v>
      </c>
      <c r="CA56" s="61">
        <v>0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0</v>
      </c>
      <c r="CJ56" s="61">
        <v>0</v>
      </c>
      <c r="CK56" s="61">
        <v>0</v>
      </c>
      <c r="CL56" s="61">
        <v>0</v>
      </c>
    </row>
    <row r="57" spans="1:90" ht="12.75" customHeight="1">
      <c r="A57" s="44" t="s">
        <v>100</v>
      </c>
      <c r="B57" s="59">
        <v>2006</v>
      </c>
      <c r="C57" s="60" t="s">
        <v>375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61">
        <v>0</v>
      </c>
      <c r="BJ57" s="61">
        <v>0</v>
      </c>
      <c r="BK57" s="61">
        <v>0</v>
      </c>
      <c r="BL57" s="61">
        <v>0</v>
      </c>
      <c r="BM57" s="61">
        <v>0</v>
      </c>
      <c r="BN57" s="61">
        <v>0</v>
      </c>
      <c r="BO57" s="61">
        <v>0</v>
      </c>
      <c r="BP57" s="61">
        <v>0</v>
      </c>
      <c r="BQ57" s="61">
        <v>0</v>
      </c>
      <c r="BR57" s="61">
        <v>0</v>
      </c>
      <c r="BS57" s="61">
        <v>0</v>
      </c>
      <c r="BT57" s="61">
        <v>0</v>
      </c>
      <c r="BU57" s="61">
        <v>0</v>
      </c>
      <c r="BV57" s="61">
        <v>0</v>
      </c>
      <c r="BW57" s="61">
        <v>0</v>
      </c>
      <c r="BX57" s="61">
        <v>0</v>
      </c>
      <c r="BY57" s="61">
        <v>0</v>
      </c>
      <c r="BZ57" s="61">
        <v>0</v>
      </c>
      <c r="CA57" s="61">
        <v>0</v>
      </c>
      <c r="CB57" s="61">
        <v>0</v>
      </c>
      <c r="CC57" s="61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</row>
    <row r="58" spans="1:90" ht="12.75" customHeight="1">
      <c r="A58" s="44" t="s">
        <v>102</v>
      </c>
      <c r="B58" s="59">
        <v>2007</v>
      </c>
      <c r="C58" s="60" t="s">
        <v>374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0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</row>
    <row r="59" spans="1:90" ht="12.75" customHeight="1">
      <c r="A59" s="44" t="s">
        <v>104</v>
      </c>
      <c r="B59" s="59">
        <v>2008</v>
      </c>
      <c r="C59" s="60" t="s">
        <v>374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</row>
    <row r="60" spans="1:90" ht="12.75" customHeight="1">
      <c r="A60" s="44" t="s">
        <v>106</v>
      </c>
      <c r="B60" s="59">
        <v>3001</v>
      </c>
      <c r="C60" s="60" t="s">
        <v>375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61">
        <v>0</v>
      </c>
      <c r="CA60" s="61">
        <v>0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0</v>
      </c>
    </row>
    <row r="61" spans="1:90" ht="12.75" customHeight="1">
      <c r="A61" s="44" t="s">
        <v>108</v>
      </c>
      <c r="B61" s="59">
        <v>3002</v>
      </c>
      <c r="C61" s="60" t="s">
        <v>375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0</v>
      </c>
      <c r="BH61" s="61">
        <v>0</v>
      </c>
      <c r="BI61" s="61">
        <v>0</v>
      </c>
      <c r="BJ61" s="61">
        <v>0</v>
      </c>
      <c r="BK61" s="61">
        <v>0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0</v>
      </c>
    </row>
    <row r="62" spans="1:90" ht="12.75" customHeight="1">
      <c r="A62" s="44" t="s">
        <v>110</v>
      </c>
      <c r="B62" s="59">
        <v>3003</v>
      </c>
      <c r="C62" s="60" t="s">
        <v>375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0</v>
      </c>
      <c r="BY62" s="61">
        <v>0</v>
      </c>
      <c r="BZ62" s="61">
        <v>0</v>
      </c>
      <c r="CA62" s="61">
        <v>0</v>
      </c>
      <c r="CB62" s="61">
        <v>0</v>
      </c>
      <c r="CC62" s="61">
        <v>0</v>
      </c>
      <c r="CD62" s="61">
        <v>0</v>
      </c>
      <c r="CE62" s="61">
        <v>0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0</v>
      </c>
    </row>
    <row r="63" spans="1:90" ht="12.75" customHeight="1">
      <c r="A63" s="44" t="s">
        <v>112</v>
      </c>
      <c r="B63" s="59">
        <v>3004</v>
      </c>
      <c r="C63" s="60" t="s">
        <v>375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0</v>
      </c>
      <c r="BF63" s="61">
        <v>0</v>
      </c>
      <c r="BG63" s="61">
        <v>0</v>
      </c>
      <c r="BH63" s="61">
        <v>0</v>
      </c>
      <c r="BI63" s="61">
        <v>0</v>
      </c>
      <c r="BJ63" s="61">
        <v>0</v>
      </c>
      <c r="BK63" s="61">
        <v>0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0</v>
      </c>
      <c r="BY63" s="61">
        <v>0</v>
      </c>
      <c r="BZ63" s="61">
        <v>0</v>
      </c>
      <c r="CA63" s="61">
        <v>0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</row>
    <row r="64" spans="1:90" ht="12.75" customHeight="1">
      <c r="A64" s="44" t="s">
        <v>114</v>
      </c>
      <c r="B64" s="59">
        <v>3005</v>
      </c>
      <c r="C64" s="60" t="s">
        <v>375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</row>
    <row r="65" spans="1:90" ht="12.75" customHeight="1">
      <c r="A65" s="44" t="s">
        <v>115</v>
      </c>
      <c r="B65" s="59">
        <v>3006</v>
      </c>
      <c r="C65" s="60" t="s">
        <v>375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61">
        <v>0</v>
      </c>
      <c r="BE65" s="61">
        <v>0</v>
      </c>
      <c r="BF65" s="61">
        <v>0</v>
      </c>
      <c r="BG65" s="61">
        <v>0</v>
      </c>
      <c r="BH65" s="61">
        <v>0</v>
      </c>
      <c r="BI65" s="61">
        <v>0</v>
      </c>
      <c r="BJ65" s="61">
        <v>0</v>
      </c>
      <c r="BK65" s="61">
        <v>0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0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61">
        <v>0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0</v>
      </c>
      <c r="CJ65" s="61">
        <v>0</v>
      </c>
      <c r="CK65" s="61">
        <v>0</v>
      </c>
      <c r="CL65" s="61">
        <v>0</v>
      </c>
    </row>
    <row r="66" spans="1:90" ht="12.75" customHeight="1">
      <c r="A66" s="44" t="s">
        <v>116</v>
      </c>
      <c r="B66" s="59">
        <v>3007</v>
      </c>
      <c r="C66" s="60" t="s">
        <v>375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0</v>
      </c>
    </row>
    <row r="67" spans="1:90" ht="12.75" customHeight="1">
      <c r="A67" s="44" t="s">
        <v>117</v>
      </c>
      <c r="B67" s="59">
        <v>3008</v>
      </c>
      <c r="C67" s="60" t="s">
        <v>375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0</v>
      </c>
      <c r="BH67" s="61">
        <v>0</v>
      </c>
      <c r="BI67" s="61">
        <v>0</v>
      </c>
      <c r="BJ67" s="61">
        <v>0</v>
      </c>
      <c r="BK67" s="61">
        <v>0</v>
      </c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0</v>
      </c>
      <c r="BW67" s="61">
        <v>0</v>
      </c>
      <c r="BX67" s="61">
        <v>0</v>
      </c>
      <c r="BY67" s="61">
        <v>0</v>
      </c>
      <c r="BZ67" s="61">
        <v>0</v>
      </c>
      <c r="CA67" s="61">
        <v>0</v>
      </c>
      <c r="CB67" s="61">
        <v>0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0</v>
      </c>
    </row>
    <row r="68" spans="1:90" ht="12.75" customHeight="1">
      <c r="A68" s="44" t="s">
        <v>118</v>
      </c>
      <c r="B68" s="59">
        <v>3009</v>
      </c>
      <c r="C68" s="60" t="s">
        <v>375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61">
        <v>0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0</v>
      </c>
      <c r="BR68" s="61">
        <v>0</v>
      </c>
      <c r="BS68" s="61">
        <v>0</v>
      </c>
      <c r="BT68" s="61">
        <v>0</v>
      </c>
      <c r="BU68" s="61">
        <v>0</v>
      </c>
      <c r="BV68" s="61">
        <v>0</v>
      </c>
      <c r="BW68" s="61">
        <v>0</v>
      </c>
      <c r="BX68" s="61">
        <v>0</v>
      </c>
      <c r="BY68" s="61">
        <v>0</v>
      </c>
      <c r="BZ68" s="61">
        <v>0</v>
      </c>
      <c r="CA68" s="61">
        <v>0</v>
      </c>
      <c r="CB68" s="61">
        <v>0</v>
      </c>
      <c r="CC68" s="61">
        <v>0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</row>
    <row r="69" spans="1:90" ht="12.75" customHeight="1">
      <c r="A69" s="44" t="s">
        <v>119</v>
      </c>
      <c r="B69" s="59">
        <v>3011</v>
      </c>
      <c r="C69" s="60" t="s">
        <v>375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61">
        <v>0</v>
      </c>
      <c r="BE69" s="61">
        <v>0</v>
      </c>
      <c r="BF69" s="61">
        <v>0</v>
      </c>
      <c r="BG69" s="61">
        <v>0</v>
      </c>
      <c r="BH69" s="61">
        <v>0</v>
      </c>
      <c r="BI69" s="61">
        <v>0</v>
      </c>
      <c r="BJ69" s="61">
        <v>0</v>
      </c>
      <c r="BK69" s="61">
        <v>0</v>
      </c>
      <c r="BL69" s="61">
        <v>0</v>
      </c>
      <c r="BM69" s="61">
        <v>0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0</v>
      </c>
      <c r="BT69" s="61">
        <v>0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0</v>
      </c>
      <c r="CA69" s="61">
        <v>0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</row>
    <row r="70" spans="1:90" ht="12.75" customHeight="1">
      <c r="A70" s="44" t="s">
        <v>120</v>
      </c>
      <c r="B70" s="59">
        <v>3012</v>
      </c>
      <c r="C70" s="60" t="s">
        <v>375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0</v>
      </c>
      <c r="AT70" s="61">
        <v>0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61">
        <v>0</v>
      </c>
      <c r="BE70" s="61">
        <v>0</v>
      </c>
      <c r="BF70" s="61">
        <v>0</v>
      </c>
      <c r="BG70" s="61">
        <v>0</v>
      </c>
      <c r="BH70" s="61">
        <v>0</v>
      </c>
      <c r="BI70" s="61">
        <v>0</v>
      </c>
      <c r="BJ70" s="61">
        <v>0</v>
      </c>
      <c r="BK70" s="61">
        <v>0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0</v>
      </c>
      <c r="BT70" s="61">
        <v>0</v>
      </c>
      <c r="BU70" s="61">
        <v>0</v>
      </c>
      <c r="BV70" s="61">
        <v>0</v>
      </c>
      <c r="BW70" s="61">
        <v>0</v>
      </c>
      <c r="BX70" s="61">
        <v>0</v>
      </c>
      <c r="BY70" s="61">
        <v>0</v>
      </c>
      <c r="BZ70" s="61">
        <v>0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</row>
    <row r="71" spans="1:90" ht="12.75" customHeight="1">
      <c r="A71" s="44" t="s">
        <v>121</v>
      </c>
      <c r="B71" s="59">
        <v>3016</v>
      </c>
      <c r="C71" s="60" t="s">
        <v>375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61">
        <v>0</v>
      </c>
      <c r="AV71" s="61">
        <v>0</v>
      </c>
      <c r="AW71" s="61">
        <v>0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61">
        <v>0</v>
      </c>
      <c r="BE71" s="61">
        <v>0</v>
      </c>
      <c r="BF71" s="61">
        <v>0</v>
      </c>
      <c r="BG71" s="61">
        <v>0</v>
      </c>
      <c r="BH71" s="61">
        <v>0</v>
      </c>
      <c r="BI71" s="61">
        <v>0</v>
      </c>
      <c r="BJ71" s="61">
        <v>0</v>
      </c>
      <c r="BK71" s="61">
        <v>0</v>
      </c>
      <c r="BL71" s="61">
        <v>0</v>
      </c>
      <c r="BM71" s="61">
        <v>0</v>
      </c>
      <c r="BN71" s="61">
        <v>0</v>
      </c>
      <c r="BO71" s="61">
        <v>0</v>
      </c>
      <c r="BP71" s="61">
        <v>0</v>
      </c>
      <c r="BQ71" s="61">
        <v>0</v>
      </c>
      <c r="BR71" s="61">
        <v>0</v>
      </c>
      <c r="BS71" s="61">
        <v>0</v>
      </c>
      <c r="BT71" s="61">
        <v>0</v>
      </c>
      <c r="BU71" s="61">
        <v>0</v>
      </c>
      <c r="BV71" s="61">
        <v>0</v>
      </c>
      <c r="BW71" s="61">
        <v>0</v>
      </c>
      <c r="BX71" s="61">
        <v>0</v>
      </c>
      <c r="BY71" s="61">
        <v>0</v>
      </c>
      <c r="BZ71" s="61">
        <v>0</v>
      </c>
      <c r="CA71" s="61">
        <v>0</v>
      </c>
      <c r="CB71" s="61">
        <v>0</v>
      </c>
      <c r="CC71" s="61">
        <v>0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</row>
    <row r="72" spans="1:90" ht="12.75" customHeight="1">
      <c r="A72" s="44" t="s">
        <v>122</v>
      </c>
      <c r="B72" s="59">
        <v>3017</v>
      </c>
      <c r="C72" s="60" t="s">
        <v>375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0</v>
      </c>
      <c r="BY72" s="61">
        <v>0</v>
      </c>
      <c r="BZ72" s="61">
        <v>0</v>
      </c>
      <c r="CA72" s="61">
        <v>0</v>
      </c>
      <c r="CB72" s="61">
        <v>0</v>
      </c>
      <c r="CC72" s="61">
        <v>0</v>
      </c>
      <c r="CD72" s="61">
        <v>0</v>
      </c>
      <c r="CE72" s="61">
        <v>0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</row>
    <row r="73" spans="1:90" ht="12.75" customHeight="1">
      <c r="A73" s="44" t="s">
        <v>123</v>
      </c>
      <c r="B73" s="59">
        <v>3018</v>
      </c>
      <c r="C73" s="60" t="s">
        <v>375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61">
        <v>0</v>
      </c>
      <c r="BE73" s="61">
        <v>0</v>
      </c>
      <c r="BF73" s="61">
        <v>0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0</v>
      </c>
      <c r="BY73" s="61">
        <v>0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0</v>
      </c>
    </row>
    <row r="74" spans="1:90" ht="13.5" customHeight="1">
      <c r="A74" s="44" t="s">
        <v>124</v>
      </c>
      <c r="B74" s="59">
        <v>4002</v>
      </c>
      <c r="C74" s="60" t="s">
        <v>376</v>
      </c>
      <c r="D74" s="61">
        <v>9061310.540000001</v>
      </c>
      <c r="E74" s="61">
        <v>1788624.95</v>
      </c>
      <c r="F74" s="61">
        <v>1788624.95</v>
      </c>
      <c r="G74" s="61">
        <v>0</v>
      </c>
      <c r="H74" s="61">
        <v>0</v>
      </c>
      <c r="I74" s="61">
        <v>-1036002.96</v>
      </c>
      <c r="J74" s="61">
        <v>-1036002.96</v>
      </c>
      <c r="K74" s="61">
        <v>-1889062.27</v>
      </c>
      <c r="L74" s="61">
        <v>853059.31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-783839.84</v>
      </c>
      <c r="T74" s="61">
        <v>-783839.84</v>
      </c>
      <c r="U74" s="61">
        <v>-1429264.51</v>
      </c>
      <c r="V74" s="61">
        <v>645424.67000000004</v>
      </c>
      <c r="W74" s="61">
        <v>0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0</v>
      </c>
      <c r="AH74" s="61">
        <v>0</v>
      </c>
      <c r="AI74" s="61">
        <v>0</v>
      </c>
      <c r="AJ74" s="61">
        <v>9092528.3900000006</v>
      </c>
      <c r="AK74" s="61">
        <v>9092528.3900000006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-3478435.7100000065</v>
      </c>
      <c r="AT74" s="61">
        <v>-3846722.25</v>
      </c>
      <c r="AU74" s="61">
        <v>-3846722.25</v>
      </c>
      <c r="AV74" s="61">
        <v>0</v>
      </c>
      <c r="AW74" s="61">
        <v>6520200.9599999934</v>
      </c>
      <c r="AX74" s="61">
        <v>6520200.9599999934</v>
      </c>
      <c r="AY74" s="61">
        <v>-45604613.590000004</v>
      </c>
      <c r="AZ74" s="61">
        <v>-44960084.560000002</v>
      </c>
      <c r="BA74" s="61">
        <v>-644529.03</v>
      </c>
      <c r="BB74" s="61">
        <v>0</v>
      </c>
      <c r="BC74" s="61">
        <v>0</v>
      </c>
      <c r="BD74" s="61">
        <v>52124814.549999997</v>
      </c>
      <c r="BE74" s="61">
        <v>0</v>
      </c>
      <c r="BF74" s="61">
        <v>0</v>
      </c>
      <c r="BG74" s="61">
        <v>0</v>
      </c>
      <c r="BH74" s="61">
        <v>0</v>
      </c>
      <c r="BI74" s="61">
        <v>0</v>
      </c>
      <c r="BJ74" s="61">
        <v>0</v>
      </c>
      <c r="BK74" s="61">
        <v>0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-6151914.4199999999</v>
      </c>
      <c r="BT74" s="61">
        <v>-97196.5</v>
      </c>
      <c r="BU74" s="61">
        <v>-97671.16</v>
      </c>
      <c r="BV74" s="61">
        <v>-25567.58</v>
      </c>
      <c r="BW74" s="61">
        <v>0</v>
      </c>
      <c r="BX74" s="61">
        <v>0</v>
      </c>
      <c r="BY74" s="61">
        <v>-6993.23</v>
      </c>
      <c r="BZ74" s="61">
        <v>0</v>
      </c>
      <c r="CA74" s="61">
        <v>-5924485.9500000002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5582874.8299999945</v>
      </c>
    </row>
    <row r="75" spans="1:90" ht="13.5" customHeight="1">
      <c r="A75" s="46" t="s">
        <v>125</v>
      </c>
      <c r="B75" s="62">
        <v>4003</v>
      </c>
      <c r="C75" s="60" t="s">
        <v>376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</row>
    <row r="76" spans="1:90" ht="12.75" customHeight="1">
      <c r="A76" s="46" t="s">
        <v>126</v>
      </c>
      <c r="B76" s="62">
        <v>4004</v>
      </c>
      <c r="C76" s="60" t="s">
        <v>376</v>
      </c>
      <c r="D76" s="61">
        <v>1688230.2599999998</v>
      </c>
      <c r="E76" s="61">
        <v>3490809.67</v>
      </c>
      <c r="F76" s="61">
        <v>3490809.67</v>
      </c>
      <c r="G76" s="61">
        <v>0</v>
      </c>
      <c r="H76" s="61">
        <v>0</v>
      </c>
      <c r="I76" s="61">
        <v>-2431097.3400000003</v>
      </c>
      <c r="J76" s="61">
        <v>-2431097.3400000003</v>
      </c>
      <c r="K76" s="61">
        <v>-2481083.1800000002</v>
      </c>
      <c r="L76" s="61">
        <v>49985.84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1384.54</v>
      </c>
      <c r="T76" s="61">
        <v>1384.54</v>
      </c>
      <c r="U76" s="61">
        <v>0</v>
      </c>
      <c r="V76" s="61">
        <v>1384.54</v>
      </c>
      <c r="W76" s="61">
        <v>0</v>
      </c>
      <c r="X76" s="61">
        <v>0</v>
      </c>
      <c r="Y76" s="61">
        <v>0</v>
      </c>
      <c r="Z76" s="61">
        <v>627133.39</v>
      </c>
      <c r="AA76" s="61">
        <v>473488.32</v>
      </c>
      <c r="AB76" s="61">
        <v>56037.78</v>
      </c>
      <c r="AC76" s="61">
        <v>89434.69</v>
      </c>
      <c r="AD76" s="61">
        <v>8172.6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-2755819.529999997</v>
      </c>
      <c r="AT76" s="61">
        <v>-152980.54</v>
      </c>
      <c r="AU76" s="61">
        <v>-152980.54</v>
      </c>
      <c r="AV76" s="61">
        <v>0</v>
      </c>
      <c r="AW76" s="61">
        <v>-2276863.6399999969</v>
      </c>
      <c r="AX76" s="61">
        <v>-2276863.6399999969</v>
      </c>
      <c r="AY76" s="61">
        <v>-8038664.9899999984</v>
      </c>
      <c r="AZ76" s="61">
        <v>-6633375.7399999993</v>
      </c>
      <c r="BA76" s="61">
        <v>-4216824.8099999996</v>
      </c>
      <c r="BB76" s="61">
        <v>0</v>
      </c>
      <c r="BC76" s="61">
        <v>2811535.56</v>
      </c>
      <c r="BD76" s="61">
        <v>5761801.3500000015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-325975.34999999998</v>
      </c>
      <c r="BT76" s="61">
        <v>-221017.51</v>
      </c>
      <c r="BU76" s="61">
        <v>-61736.97</v>
      </c>
      <c r="BV76" s="61">
        <v>-14160.89</v>
      </c>
      <c r="BW76" s="61">
        <v>0</v>
      </c>
      <c r="BX76" s="61">
        <v>0</v>
      </c>
      <c r="BY76" s="61">
        <v>-29059.98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-1067589.2699999972</v>
      </c>
    </row>
    <row r="77" spans="1:90" ht="12.75" customHeight="1">
      <c r="A77" s="46" t="s">
        <v>127</v>
      </c>
      <c r="B77" s="62">
        <v>4005</v>
      </c>
      <c r="C77" s="60" t="s">
        <v>376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0</v>
      </c>
      <c r="AT77" s="61">
        <v>0</v>
      </c>
      <c r="AU77" s="61">
        <v>0</v>
      </c>
      <c r="AV77" s="61">
        <v>0</v>
      </c>
      <c r="AW77" s="61">
        <v>0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61">
        <v>0</v>
      </c>
      <c r="BE77" s="61">
        <v>0</v>
      </c>
      <c r="BF77" s="61">
        <v>0</v>
      </c>
      <c r="BG77" s="61">
        <v>0</v>
      </c>
      <c r="BH77" s="61">
        <v>0</v>
      </c>
      <c r="BI77" s="61">
        <v>0</v>
      </c>
      <c r="BJ77" s="61">
        <v>0</v>
      </c>
      <c r="BK77" s="61">
        <v>0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0</v>
      </c>
      <c r="BT77" s="61">
        <v>0</v>
      </c>
      <c r="BU77" s="61">
        <v>0</v>
      </c>
      <c r="BV77" s="61">
        <v>0</v>
      </c>
      <c r="BW77" s="61">
        <v>0</v>
      </c>
      <c r="BX77" s="61">
        <v>0</v>
      </c>
      <c r="BY77" s="61">
        <v>0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0</v>
      </c>
    </row>
    <row r="78" spans="1:90" ht="12.75" customHeight="1">
      <c r="A78" s="47" t="s">
        <v>128</v>
      </c>
      <c r="B78" s="63">
        <v>9000</v>
      </c>
      <c r="C78" s="60" t="s">
        <v>377</v>
      </c>
      <c r="D78" s="64">
        <v>95052282.36999996</v>
      </c>
      <c r="E78" s="64">
        <v>79428556.329999983</v>
      </c>
      <c r="F78" s="64">
        <v>1093784623.48</v>
      </c>
      <c r="G78" s="64">
        <v>-1014356067.15</v>
      </c>
      <c r="H78" s="64">
        <v>0</v>
      </c>
      <c r="I78" s="64">
        <v>-35601338.480000019</v>
      </c>
      <c r="J78" s="64">
        <v>-399166951.90999985</v>
      </c>
      <c r="K78" s="64">
        <v>-1223782907.7299995</v>
      </c>
      <c r="L78" s="64">
        <v>824615955.81999981</v>
      </c>
      <c r="M78" s="64">
        <v>363565613.42999995</v>
      </c>
      <c r="N78" s="64">
        <v>1079242697.8199999</v>
      </c>
      <c r="O78" s="64">
        <v>-715677084.38999999</v>
      </c>
      <c r="P78" s="64">
        <v>0</v>
      </c>
      <c r="Q78" s="64">
        <v>0</v>
      </c>
      <c r="R78" s="64">
        <v>0</v>
      </c>
      <c r="S78" s="64">
        <v>9329202.2300000004</v>
      </c>
      <c r="T78" s="64">
        <v>-153163462.77000001</v>
      </c>
      <c r="U78" s="64">
        <v>-178886976.69999999</v>
      </c>
      <c r="V78" s="64">
        <v>25723513.93</v>
      </c>
      <c r="W78" s="64">
        <v>162492665</v>
      </c>
      <c r="X78" s="64">
        <v>178848473.59999999</v>
      </c>
      <c r="Y78" s="64">
        <v>-16355808.6</v>
      </c>
      <c r="Z78" s="64">
        <v>41389598.550000004</v>
      </c>
      <c r="AA78" s="64">
        <v>15281087</v>
      </c>
      <c r="AB78" s="64">
        <v>4013493.4400000004</v>
      </c>
      <c r="AC78" s="64">
        <v>17613212.310000002</v>
      </c>
      <c r="AD78" s="64">
        <v>1623963.82</v>
      </c>
      <c r="AE78" s="64">
        <v>2749689.45</v>
      </c>
      <c r="AF78" s="64">
        <v>0</v>
      </c>
      <c r="AG78" s="64">
        <v>4.55</v>
      </c>
      <c r="AH78" s="64">
        <v>108147.98</v>
      </c>
      <c r="AI78" s="64">
        <v>0</v>
      </c>
      <c r="AJ78" s="64">
        <v>315058.49</v>
      </c>
      <c r="AK78" s="64">
        <v>315058.49</v>
      </c>
      <c r="AL78" s="64">
        <v>0</v>
      </c>
      <c r="AM78" s="64">
        <v>191205.25</v>
      </c>
      <c r="AN78" s="64">
        <v>3375571.6</v>
      </c>
      <c r="AO78" s="64">
        <v>-2547493.08</v>
      </c>
      <c r="AP78" s="64">
        <v>0</v>
      </c>
      <c r="AQ78" s="64">
        <v>0</v>
      </c>
      <c r="AR78" s="64">
        <v>-636873.27</v>
      </c>
      <c r="AS78" s="64">
        <v>-72464167.268127725</v>
      </c>
      <c r="AT78" s="64">
        <v>-37164904.499999993</v>
      </c>
      <c r="AU78" s="64">
        <v>-139844801.75</v>
      </c>
      <c r="AV78" s="64">
        <v>102679897.25</v>
      </c>
      <c r="AW78" s="64">
        <v>3591685.8399999831</v>
      </c>
      <c r="AX78" s="64">
        <v>-670493082.81999993</v>
      </c>
      <c r="AY78" s="64">
        <v>-3578496837.2699995</v>
      </c>
      <c r="AZ78" s="64">
        <v>-3516206559.2799993</v>
      </c>
      <c r="BA78" s="64">
        <v>-884175881.10000002</v>
      </c>
      <c r="BB78" s="64">
        <v>0</v>
      </c>
      <c r="BC78" s="64">
        <v>821885603.1099999</v>
      </c>
      <c r="BD78" s="64">
        <v>2908003754.4499998</v>
      </c>
      <c r="BE78" s="64">
        <v>674084768.65999973</v>
      </c>
      <c r="BF78" s="64">
        <v>3422717799.3499999</v>
      </c>
      <c r="BG78" s="64">
        <v>3357728570.0999994</v>
      </c>
      <c r="BH78" s="64">
        <v>832983706.29000008</v>
      </c>
      <c r="BI78" s="64">
        <v>0</v>
      </c>
      <c r="BJ78" s="64">
        <v>-767994477.03999996</v>
      </c>
      <c r="BK78" s="64">
        <v>-2748633030.6900001</v>
      </c>
      <c r="BL78" s="64">
        <v>-0.02</v>
      </c>
      <c r="BM78" s="64">
        <v>-0.02</v>
      </c>
      <c r="BN78" s="64">
        <v>0</v>
      </c>
      <c r="BO78" s="64">
        <v>0</v>
      </c>
      <c r="BP78" s="64">
        <v>0</v>
      </c>
      <c r="BQ78" s="64">
        <v>0</v>
      </c>
      <c r="BR78" s="64">
        <v>0</v>
      </c>
      <c r="BS78" s="64">
        <v>-37422540.348127708</v>
      </c>
      <c r="BT78" s="64">
        <v>-8359100.947101647</v>
      </c>
      <c r="BU78" s="64">
        <v>-27453225.635283206</v>
      </c>
      <c r="BV78" s="64">
        <v>-3073705.1137732784</v>
      </c>
      <c r="BW78" s="64">
        <v>-261.35000000000002</v>
      </c>
      <c r="BX78" s="64">
        <v>-1681631.5548677552</v>
      </c>
      <c r="BY78" s="64">
        <v>-2053513.5744177958</v>
      </c>
      <c r="BZ78" s="64">
        <v>5650755.1300000036</v>
      </c>
      <c r="CA78" s="64">
        <v>-451857.3026840394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-1468408.24</v>
      </c>
      <c r="CJ78" s="64">
        <v>-1468408.24</v>
      </c>
      <c r="CK78" s="64">
        <v>0</v>
      </c>
      <c r="CL78" s="64">
        <v>22588115.101872247</v>
      </c>
    </row>
    <row r="79" spans="1:90" ht="12.75" customHeight="1">
      <c r="A79" s="47" t="s">
        <v>129</v>
      </c>
      <c r="B79" s="63">
        <v>9001</v>
      </c>
      <c r="C79" s="60" t="s">
        <v>378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</v>
      </c>
      <c r="BI79" s="64">
        <v>0</v>
      </c>
      <c r="BJ79" s="64">
        <v>0</v>
      </c>
      <c r="BK79" s="64">
        <v>0</v>
      </c>
      <c r="BL79" s="64">
        <v>0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0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</row>
    <row r="80" spans="1:90" ht="12.75" customHeight="1">
      <c r="A80" s="47" t="s">
        <v>131</v>
      </c>
      <c r="B80" s="63">
        <v>9002</v>
      </c>
      <c r="C80" s="60" t="s">
        <v>379</v>
      </c>
      <c r="D80" s="64">
        <v>10749540.800000001</v>
      </c>
      <c r="E80" s="64">
        <v>5279434.62</v>
      </c>
      <c r="F80" s="64">
        <v>5279434.62</v>
      </c>
      <c r="G80" s="64">
        <v>0</v>
      </c>
      <c r="H80" s="64">
        <v>0</v>
      </c>
      <c r="I80" s="64">
        <v>-3467100.3000000003</v>
      </c>
      <c r="J80" s="64">
        <v>-3467100.3000000003</v>
      </c>
      <c r="K80" s="64">
        <v>-4370145.45</v>
      </c>
      <c r="L80" s="64">
        <v>903045.15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-782455.29999999993</v>
      </c>
      <c r="T80" s="64">
        <v>-782455.29999999993</v>
      </c>
      <c r="U80" s="64">
        <v>-1429264.51</v>
      </c>
      <c r="V80" s="64">
        <v>646809.21000000008</v>
      </c>
      <c r="W80" s="64">
        <v>0</v>
      </c>
      <c r="X80" s="64">
        <v>0</v>
      </c>
      <c r="Y80" s="64">
        <v>0</v>
      </c>
      <c r="Z80" s="64">
        <v>627133.39</v>
      </c>
      <c r="AA80" s="64">
        <v>473488.32</v>
      </c>
      <c r="AB80" s="64">
        <v>56037.78</v>
      </c>
      <c r="AC80" s="64">
        <v>89434.69</v>
      </c>
      <c r="AD80" s="64">
        <v>8172.6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9092528.3900000006</v>
      </c>
      <c r="AK80" s="64">
        <v>9092528.3900000006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-6234255.2400000039</v>
      </c>
      <c r="AT80" s="64">
        <v>-3999702.79</v>
      </c>
      <c r="AU80" s="64">
        <v>-3999702.79</v>
      </c>
      <c r="AV80" s="64">
        <v>0</v>
      </c>
      <c r="AW80" s="64">
        <v>4243337.3199999966</v>
      </c>
      <c r="AX80" s="64">
        <v>4243337.3199999966</v>
      </c>
      <c r="AY80" s="64">
        <v>-53643278.579999998</v>
      </c>
      <c r="AZ80" s="64">
        <v>-51593460.300000004</v>
      </c>
      <c r="BA80" s="64">
        <v>-4861353.84</v>
      </c>
      <c r="BB80" s="64">
        <v>0</v>
      </c>
      <c r="BC80" s="64">
        <v>2811535.56</v>
      </c>
      <c r="BD80" s="64">
        <v>57886615.899999999</v>
      </c>
      <c r="BE80" s="64">
        <v>0</v>
      </c>
      <c r="BF80" s="64">
        <v>0</v>
      </c>
      <c r="BG80" s="64">
        <v>0</v>
      </c>
      <c r="BH80" s="64">
        <v>0</v>
      </c>
      <c r="BI80" s="64">
        <v>0</v>
      </c>
      <c r="BJ80" s="64">
        <v>0</v>
      </c>
      <c r="BK80" s="64">
        <v>0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-6477889.7699999996</v>
      </c>
      <c r="BT80" s="64">
        <v>-318214.01</v>
      </c>
      <c r="BU80" s="64">
        <v>-159408.13</v>
      </c>
      <c r="BV80" s="64">
        <v>-39728.47</v>
      </c>
      <c r="BW80" s="64">
        <v>0</v>
      </c>
      <c r="BX80" s="64">
        <v>0</v>
      </c>
      <c r="BY80" s="64">
        <v>-36053.21</v>
      </c>
      <c r="BZ80" s="64">
        <v>0</v>
      </c>
      <c r="CA80" s="64">
        <v>-5924485.9500000002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4515285.5599999968</v>
      </c>
    </row>
    <row r="81" spans="1:90">
      <c r="A81" s="47" t="s">
        <v>133</v>
      </c>
      <c r="B81" s="63">
        <v>9003</v>
      </c>
      <c r="C81" s="60" t="s">
        <v>380</v>
      </c>
      <c r="D81" s="64">
        <v>95052282.36999996</v>
      </c>
      <c r="E81" s="64">
        <v>79428556.329999983</v>
      </c>
      <c r="F81" s="64">
        <v>1093784623.48</v>
      </c>
      <c r="G81" s="64">
        <v>-1014356067.15</v>
      </c>
      <c r="H81" s="64">
        <v>0</v>
      </c>
      <c r="I81" s="64">
        <v>-35601338.480000019</v>
      </c>
      <c r="J81" s="64">
        <v>-399166951.90999985</v>
      </c>
      <c r="K81" s="64">
        <v>-1223782907.7299995</v>
      </c>
      <c r="L81" s="64">
        <v>824615955.81999981</v>
      </c>
      <c r="M81" s="64">
        <v>363565613.42999995</v>
      </c>
      <c r="N81" s="64">
        <v>1079242697.8199999</v>
      </c>
      <c r="O81" s="64">
        <v>-715677084.38999999</v>
      </c>
      <c r="P81" s="64">
        <v>0</v>
      </c>
      <c r="Q81" s="64">
        <v>0</v>
      </c>
      <c r="R81" s="64">
        <v>0</v>
      </c>
      <c r="S81" s="64">
        <v>9329202.2300000004</v>
      </c>
      <c r="T81" s="64">
        <v>-153163462.77000001</v>
      </c>
      <c r="U81" s="64">
        <v>-178886976.69999999</v>
      </c>
      <c r="V81" s="64">
        <v>25723513.93</v>
      </c>
      <c r="W81" s="64">
        <v>162492665</v>
      </c>
      <c r="X81" s="64">
        <v>178848473.59999999</v>
      </c>
      <c r="Y81" s="64">
        <v>-16355808.6</v>
      </c>
      <c r="Z81" s="64">
        <v>41389598.550000004</v>
      </c>
      <c r="AA81" s="64">
        <v>15281087</v>
      </c>
      <c r="AB81" s="64">
        <v>4013493.4400000004</v>
      </c>
      <c r="AC81" s="64">
        <v>17613212.310000002</v>
      </c>
      <c r="AD81" s="64">
        <v>1623963.82</v>
      </c>
      <c r="AE81" s="64">
        <v>2749689.45</v>
      </c>
      <c r="AF81" s="64">
        <v>0</v>
      </c>
      <c r="AG81" s="64">
        <v>4.55</v>
      </c>
      <c r="AH81" s="64">
        <v>108147.98</v>
      </c>
      <c r="AI81" s="64">
        <v>0</v>
      </c>
      <c r="AJ81" s="64">
        <v>315058.49</v>
      </c>
      <c r="AK81" s="64">
        <v>315058.49</v>
      </c>
      <c r="AL81" s="64">
        <v>0</v>
      </c>
      <c r="AM81" s="64">
        <v>191205.25</v>
      </c>
      <c r="AN81" s="64">
        <v>3375571.6</v>
      </c>
      <c r="AO81" s="64">
        <v>-2547493.08</v>
      </c>
      <c r="AP81" s="64">
        <v>0</v>
      </c>
      <c r="AQ81" s="64">
        <v>0</v>
      </c>
      <c r="AR81" s="64">
        <v>-636873.27</v>
      </c>
      <c r="AS81" s="64">
        <v>-72464167.268127725</v>
      </c>
      <c r="AT81" s="64">
        <v>-37164904.499999993</v>
      </c>
      <c r="AU81" s="64">
        <v>-139844801.75</v>
      </c>
      <c r="AV81" s="64">
        <v>102679897.25</v>
      </c>
      <c r="AW81" s="64">
        <v>3591685.8399999831</v>
      </c>
      <c r="AX81" s="64">
        <v>-670493082.81999993</v>
      </c>
      <c r="AY81" s="64">
        <v>-3578496837.2699995</v>
      </c>
      <c r="AZ81" s="64">
        <v>-3516206559.2799993</v>
      </c>
      <c r="BA81" s="64">
        <v>-884175881.10000002</v>
      </c>
      <c r="BB81" s="64">
        <v>0</v>
      </c>
      <c r="BC81" s="64">
        <v>821885603.1099999</v>
      </c>
      <c r="BD81" s="64">
        <v>2908003754.4499998</v>
      </c>
      <c r="BE81" s="64">
        <v>674084768.65999973</v>
      </c>
      <c r="BF81" s="64">
        <v>3422717799.3499999</v>
      </c>
      <c r="BG81" s="64">
        <v>3357728570.0999994</v>
      </c>
      <c r="BH81" s="64">
        <v>832983706.29000008</v>
      </c>
      <c r="BI81" s="64">
        <v>0</v>
      </c>
      <c r="BJ81" s="64">
        <v>-767994477.03999996</v>
      </c>
      <c r="BK81" s="64">
        <v>-2748633030.6900001</v>
      </c>
      <c r="BL81" s="64">
        <v>-0.02</v>
      </c>
      <c r="BM81" s="64">
        <v>-0.02</v>
      </c>
      <c r="BN81" s="64">
        <v>0</v>
      </c>
      <c r="BO81" s="64">
        <v>0</v>
      </c>
      <c r="BP81" s="64">
        <v>0</v>
      </c>
      <c r="BQ81" s="64">
        <v>0</v>
      </c>
      <c r="BR81" s="64">
        <v>0</v>
      </c>
      <c r="BS81" s="64">
        <v>-37422540.348127708</v>
      </c>
      <c r="BT81" s="64">
        <v>-8359100.947101647</v>
      </c>
      <c r="BU81" s="64">
        <v>-27453225.635283206</v>
      </c>
      <c r="BV81" s="64">
        <v>-3073705.1137732784</v>
      </c>
      <c r="BW81" s="64">
        <v>-261.35000000000002</v>
      </c>
      <c r="BX81" s="64">
        <v>-1681631.5548677552</v>
      </c>
      <c r="BY81" s="64">
        <v>-2053513.5744177958</v>
      </c>
      <c r="BZ81" s="64">
        <v>5650755.1300000036</v>
      </c>
      <c r="CA81" s="64">
        <v>-451857.3026840394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-1468408.24</v>
      </c>
      <c r="CJ81" s="64">
        <v>-1468408.24</v>
      </c>
      <c r="CK81" s="64">
        <v>0</v>
      </c>
      <c r="CL81" s="64">
        <v>22588115.101872247</v>
      </c>
    </row>
    <row r="82" spans="1:90" ht="12.75" customHeight="1">
      <c r="A82" s="48" t="s">
        <v>135</v>
      </c>
      <c r="B82" s="65"/>
      <c r="C82" s="60" t="s">
        <v>381</v>
      </c>
      <c r="D82" s="64">
        <v>105801823.16999996</v>
      </c>
      <c r="E82" s="64">
        <v>84707990.949999988</v>
      </c>
      <c r="F82" s="64">
        <v>1099064058.0999999</v>
      </c>
      <c r="G82" s="64">
        <v>-1014356067.15</v>
      </c>
      <c r="H82" s="64">
        <v>0</v>
      </c>
      <c r="I82" s="64">
        <v>-39068438.780000016</v>
      </c>
      <c r="J82" s="64">
        <v>-402634052.20999986</v>
      </c>
      <c r="K82" s="64">
        <v>-1228153053.1799996</v>
      </c>
      <c r="L82" s="64">
        <v>825519000.96999979</v>
      </c>
      <c r="M82" s="64">
        <v>363565613.42999995</v>
      </c>
      <c r="N82" s="64">
        <v>1079242697.8199999</v>
      </c>
      <c r="O82" s="64">
        <v>-715677084.38999999</v>
      </c>
      <c r="P82" s="64">
        <v>0</v>
      </c>
      <c r="Q82" s="64">
        <v>0</v>
      </c>
      <c r="R82" s="64">
        <v>0</v>
      </c>
      <c r="S82" s="64">
        <v>8546746.9299999997</v>
      </c>
      <c r="T82" s="64">
        <v>-153945918.07000002</v>
      </c>
      <c r="U82" s="64">
        <v>-180316241.20999998</v>
      </c>
      <c r="V82" s="64">
        <v>26370323.140000001</v>
      </c>
      <c r="W82" s="64">
        <v>162492665</v>
      </c>
      <c r="X82" s="64">
        <v>178848473.59999999</v>
      </c>
      <c r="Y82" s="64">
        <v>-16355808.6</v>
      </c>
      <c r="Z82" s="64">
        <v>42016731.940000005</v>
      </c>
      <c r="AA82" s="64">
        <v>15754575.32</v>
      </c>
      <c r="AB82" s="64">
        <v>4069531.22</v>
      </c>
      <c r="AC82" s="64">
        <v>17702647.000000004</v>
      </c>
      <c r="AD82" s="64">
        <v>1632136.4200000002</v>
      </c>
      <c r="AE82" s="64">
        <v>2749689.45</v>
      </c>
      <c r="AF82" s="64">
        <v>0</v>
      </c>
      <c r="AG82" s="64">
        <v>4.55</v>
      </c>
      <c r="AH82" s="64">
        <v>108147.98</v>
      </c>
      <c r="AI82" s="64">
        <v>0</v>
      </c>
      <c r="AJ82" s="64">
        <v>9407586.8800000008</v>
      </c>
      <c r="AK82" s="64">
        <v>9407586.8800000008</v>
      </c>
      <c r="AL82" s="64">
        <v>0</v>
      </c>
      <c r="AM82" s="64">
        <v>191205.25</v>
      </c>
      <c r="AN82" s="64">
        <v>3375571.6</v>
      </c>
      <c r="AO82" s="64">
        <v>-2547493.08</v>
      </c>
      <c r="AP82" s="64">
        <v>0</v>
      </c>
      <c r="AQ82" s="64">
        <v>0</v>
      </c>
      <c r="AR82" s="64">
        <v>-636873.27</v>
      </c>
      <c r="AS82" s="64">
        <v>-78698422.508127734</v>
      </c>
      <c r="AT82" s="64">
        <v>-41164607.289999992</v>
      </c>
      <c r="AU82" s="64">
        <v>-143844504.53999999</v>
      </c>
      <c r="AV82" s="64">
        <v>102679897.25</v>
      </c>
      <c r="AW82" s="64">
        <v>7835023.1599999797</v>
      </c>
      <c r="AX82" s="64">
        <v>-666249745.49999988</v>
      </c>
      <c r="AY82" s="64">
        <v>-3632140115.8499994</v>
      </c>
      <c r="AZ82" s="64">
        <v>-3567800019.5799994</v>
      </c>
      <c r="BA82" s="64">
        <v>-889037234.94000006</v>
      </c>
      <c r="BB82" s="64">
        <v>0</v>
      </c>
      <c r="BC82" s="64">
        <v>824697138.66999984</v>
      </c>
      <c r="BD82" s="64">
        <v>2965890370.3499999</v>
      </c>
      <c r="BE82" s="64">
        <v>674084768.65999973</v>
      </c>
      <c r="BF82" s="64">
        <v>3422717799.3499999</v>
      </c>
      <c r="BG82" s="64">
        <v>3357728570.0999994</v>
      </c>
      <c r="BH82" s="64">
        <v>832983706.29000008</v>
      </c>
      <c r="BI82" s="64">
        <v>0</v>
      </c>
      <c r="BJ82" s="64">
        <v>-767994477.03999996</v>
      </c>
      <c r="BK82" s="64">
        <v>-2748633030.6900001</v>
      </c>
      <c r="BL82" s="64">
        <v>-0.02</v>
      </c>
      <c r="BM82" s="64">
        <v>-0.02</v>
      </c>
      <c r="BN82" s="64">
        <v>0</v>
      </c>
      <c r="BO82" s="64">
        <v>0</v>
      </c>
      <c r="BP82" s="64">
        <v>0</v>
      </c>
      <c r="BQ82" s="64">
        <v>0</v>
      </c>
      <c r="BR82" s="64">
        <v>0</v>
      </c>
      <c r="BS82" s="64">
        <v>-43900430.118127704</v>
      </c>
      <c r="BT82" s="64">
        <v>-8677314.9571016468</v>
      </c>
      <c r="BU82" s="64">
        <v>-27612633.765283205</v>
      </c>
      <c r="BV82" s="64">
        <v>-3113433.5837732786</v>
      </c>
      <c r="BW82" s="64">
        <v>-261.35000000000002</v>
      </c>
      <c r="BX82" s="64">
        <v>-1681631.5548677552</v>
      </c>
      <c r="BY82" s="64">
        <v>-2089566.7844177957</v>
      </c>
      <c r="BZ82" s="64">
        <v>5650755.1300000036</v>
      </c>
      <c r="CA82" s="64">
        <v>-6376343.25268404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-1468408.24</v>
      </c>
      <c r="CJ82" s="64">
        <v>-1468408.24</v>
      </c>
      <c r="CK82" s="64">
        <v>0</v>
      </c>
      <c r="CL82" s="64">
        <v>27103400.661872245</v>
      </c>
    </row>
    <row r="83" spans="1:90" ht="12.75" customHeight="1"/>
  </sheetData>
  <pageMargins left="0.75" right="0.75" top="1" bottom="1" header="0.5" footer="0.5"/>
  <pageSetup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58A34-D545-4926-90DD-68F6C5727118}">
  <sheetPr>
    <tabColor rgb="FFFF0000"/>
  </sheetPr>
  <dimension ref="A1:CL83"/>
  <sheetViews>
    <sheetView showGridLines="0" zoomScale="80" zoomScaleNormal="80" workbookViewId="0">
      <pane xSplit="3" ySplit="6" topLeftCell="D7" activePane="bottomRight" state="frozen"/>
      <selection activeCell="D7" sqref="D7"/>
      <selection pane="topRight" activeCell="D7" sqref="D7"/>
      <selection pane="bottomLeft" activeCell="D7" sqref="D7"/>
      <selection pane="bottomRight" activeCell="D7" sqref="D7"/>
    </sheetView>
  </sheetViews>
  <sheetFormatPr defaultColWidth="9.140625" defaultRowHeight="12.75"/>
  <cols>
    <col min="1" max="1" width="58.7109375" style="5" customWidth="1"/>
    <col min="2" max="90" width="15.7109375" style="5" customWidth="1"/>
    <col min="91" max="16384" width="9.140625" style="5"/>
  </cols>
  <sheetData>
    <row r="1" spans="1:90" s="78" customFormat="1" ht="15" customHeight="1">
      <c r="A1" s="49" t="s">
        <v>284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</row>
    <row r="2" spans="1:90" s="78" customFormat="1" ht="15" customHeight="1">
      <c r="A2" s="49" t="s">
        <v>237</v>
      </c>
      <c r="B2" s="76">
        <v>712</v>
      </c>
      <c r="C2" s="76">
        <v>738</v>
      </c>
      <c r="D2" s="76">
        <v>739</v>
      </c>
      <c r="E2" s="76"/>
      <c r="F2" s="76"/>
      <c r="G2" s="76"/>
      <c r="H2" s="76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</row>
    <row r="3" spans="1:90" s="78" customFormat="1" ht="15" customHeight="1">
      <c r="A3" s="49" t="s">
        <v>528</v>
      </c>
      <c r="B3" s="76" t="s">
        <v>285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</row>
    <row r="4" spans="1:90" ht="15" customHeight="1"/>
    <row r="5" spans="1:90" ht="22.5" customHeight="1">
      <c r="D5" s="1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1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1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79" t="s">
        <v>251</v>
      </c>
    </row>
    <row r="6" spans="1:90" ht="80.099999999999994" customHeight="1">
      <c r="A6" s="57" t="s">
        <v>287</v>
      </c>
      <c r="B6" s="57" t="s">
        <v>288</v>
      </c>
      <c r="C6" s="57" t="s">
        <v>289</v>
      </c>
      <c r="D6" s="1" t="s">
        <v>290</v>
      </c>
      <c r="E6" s="53" t="s">
        <v>291</v>
      </c>
      <c r="F6" s="54" t="s">
        <v>292</v>
      </c>
      <c r="G6" s="54" t="s">
        <v>293</v>
      </c>
      <c r="H6" s="54" t="s">
        <v>294</v>
      </c>
      <c r="I6" s="53" t="s">
        <v>295</v>
      </c>
      <c r="J6" s="54" t="s">
        <v>296</v>
      </c>
      <c r="K6" s="55" t="s">
        <v>297</v>
      </c>
      <c r="L6" s="55" t="s">
        <v>298</v>
      </c>
      <c r="M6" s="54" t="s">
        <v>299</v>
      </c>
      <c r="N6" s="55" t="s">
        <v>300</v>
      </c>
      <c r="O6" s="55" t="s">
        <v>301</v>
      </c>
      <c r="P6" s="54" t="s">
        <v>302</v>
      </c>
      <c r="Q6" s="55" t="s">
        <v>303</v>
      </c>
      <c r="R6" s="55" t="s">
        <v>304</v>
      </c>
      <c r="S6" s="53" t="s">
        <v>305</v>
      </c>
      <c r="T6" s="54" t="s">
        <v>306</v>
      </c>
      <c r="U6" s="55" t="s">
        <v>307</v>
      </c>
      <c r="V6" s="55" t="s">
        <v>308</v>
      </c>
      <c r="W6" s="54" t="s">
        <v>309</v>
      </c>
      <c r="X6" s="55" t="s">
        <v>310</v>
      </c>
      <c r="Y6" s="55" t="s">
        <v>311</v>
      </c>
      <c r="Z6" s="53" t="s">
        <v>312</v>
      </c>
      <c r="AA6" s="54" t="s">
        <v>313</v>
      </c>
      <c r="AB6" s="54" t="s">
        <v>314</v>
      </c>
      <c r="AC6" s="54" t="s">
        <v>315</v>
      </c>
      <c r="AD6" s="54" t="s">
        <v>316</v>
      </c>
      <c r="AE6" s="54" t="s">
        <v>317</v>
      </c>
      <c r="AF6" s="54" t="s">
        <v>318</v>
      </c>
      <c r="AG6" s="54" t="s">
        <v>319</v>
      </c>
      <c r="AH6" s="54" t="s">
        <v>320</v>
      </c>
      <c r="AI6" s="54" t="s">
        <v>321</v>
      </c>
      <c r="AJ6" s="53" t="s">
        <v>322</v>
      </c>
      <c r="AK6" s="54" t="s">
        <v>323</v>
      </c>
      <c r="AL6" s="54" t="s">
        <v>324</v>
      </c>
      <c r="AM6" s="53" t="s">
        <v>325</v>
      </c>
      <c r="AN6" s="54" t="s">
        <v>326</v>
      </c>
      <c r="AO6" s="54" t="s">
        <v>327</v>
      </c>
      <c r="AP6" s="54" t="s">
        <v>328</v>
      </c>
      <c r="AQ6" s="54" t="s">
        <v>329</v>
      </c>
      <c r="AR6" s="54" t="s">
        <v>330</v>
      </c>
      <c r="AS6" s="1" t="s">
        <v>331</v>
      </c>
      <c r="AT6" s="53" t="s">
        <v>332</v>
      </c>
      <c r="AU6" s="54" t="s">
        <v>333</v>
      </c>
      <c r="AV6" s="54" t="s">
        <v>334</v>
      </c>
      <c r="AW6" s="53" t="s">
        <v>335</v>
      </c>
      <c r="AX6" s="54" t="s">
        <v>336</v>
      </c>
      <c r="AY6" s="55" t="s">
        <v>337</v>
      </c>
      <c r="AZ6" s="56" t="s">
        <v>338</v>
      </c>
      <c r="BA6" s="56" t="s">
        <v>339</v>
      </c>
      <c r="BB6" s="56" t="s">
        <v>340</v>
      </c>
      <c r="BC6" s="56" t="s">
        <v>341</v>
      </c>
      <c r="BD6" s="55" t="s">
        <v>342</v>
      </c>
      <c r="BE6" s="54" t="s">
        <v>343</v>
      </c>
      <c r="BF6" s="55" t="s">
        <v>344</v>
      </c>
      <c r="BG6" s="56" t="s">
        <v>338</v>
      </c>
      <c r="BH6" s="56" t="s">
        <v>339</v>
      </c>
      <c r="BI6" s="56" t="s">
        <v>340</v>
      </c>
      <c r="BJ6" s="56" t="s">
        <v>345</v>
      </c>
      <c r="BK6" s="55" t="s">
        <v>346</v>
      </c>
      <c r="BL6" s="53" t="s">
        <v>347</v>
      </c>
      <c r="BM6" s="54" t="s">
        <v>348</v>
      </c>
      <c r="BN6" s="54" t="s">
        <v>349</v>
      </c>
      <c r="BO6" s="53" t="s">
        <v>350</v>
      </c>
      <c r="BP6" s="54" t="s">
        <v>351</v>
      </c>
      <c r="BQ6" s="54" t="s">
        <v>352</v>
      </c>
      <c r="BR6" s="54" t="s">
        <v>353</v>
      </c>
      <c r="BS6" s="53" t="s">
        <v>354</v>
      </c>
      <c r="BT6" s="54" t="s">
        <v>355</v>
      </c>
      <c r="BU6" s="54" t="s">
        <v>356</v>
      </c>
      <c r="BV6" s="54" t="s">
        <v>357</v>
      </c>
      <c r="BW6" s="54" t="s">
        <v>358</v>
      </c>
      <c r="BX6" s="54" t="s">
        <v>359</v>
      </c>
      <c r="BY6" s="54" t="s">
        <v>360</v>
      </c>
      <c r="BZ6" s="54" t="s">
        <v>361</v>
      </c>
      <c r="CA6" s="54" t="s">
        <v>362</v>
      </c>
      <c r="CB6" s="53" t="s">
        <v>363</v>
      </c>
      <c r="CC6" s="54" t="s">
        <v>364</v>
      </c>
      <c r="CD6" s="55" t="s">
        <v>365</v>
      </c>
      <c r="CE6" s="55" t="s">
        <v>366</v>
      </c>
      <c r="CF6" s="54" t="s">
        <v>367</v>
      </c>
      <c r="CG6" s="1" t="s">
        <v>368</v>
      </c>
      <c r="CH6" s="55" t="s">
        <v>369</v>
      </c>
      <c r="CI6" s="53" t="s">
        <v>370</v>
      </c>
      <c r="CJ6" s="54" t="s">
        <v>371</v>
      </c>
      <c r="CK6" s="54" t="s">
        <v>372</v>
      </c>
      <c r="CL6" s="57" t="s">
        <v>250</v>
      </c>
    </row>
    <row r="7" spans="1:90" ht="12.75" customHeight="1">
      <c r="A7" s="44" t="s">
        <v>2</v>
      </c>
      <c r="B7" s="59">
        <v>1001</v>
      </c>
      <c r="C7" s="60" t="s">
        <v>373</v>
      </c>
      <c r="D7" s="61">
        <v>0</v>
      </c>
      <c r="E7" s="61">
        <v>0</v>
      </c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  <c r="M7" s="61">
        <v>0</v>
      </c>
      <c r="N7" s="61">
        <v>0</v>
      </c>
      <c r="O7" s="61">
        <v>0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0</v>
      </c>
      <c r="AA7" s="61">
        <v>0</v>
      </c>
      <c r="AB7" s="61">
        <v>0</v>
      </c>
      <c r="AC7" s="61">
        <v>0</v>
      </c>
      <c r="AD7" s="61">
        <v>0</v>
      </c>
      <c r="AE7" s="61">
        <v>0</v>
      </c>
      <c r="AF7" s="61">
        <v>0</v>
      </c>
      <c r="AG7" s="61">
        <v>0</v>
      </c>
      <c r="AH7" s="61">
        <v>0</v>
      </c>
      <c r="AI7" s="61">
        <v>0</v>
      </c>
      <c r="AJ7" s="61">
        <v>0</v>
      </c>
      <c r="AK7" s="61">
        <v>0</v>
      </c>
      <c r="AL7" s="61">
        <v>0</v>
      </c>
      <c r="AM7" s="61">
        <v>0</v>
      </c>
      <c r="AN7" s="61">
        <v>0</v>
      </c>
      <c r="AO7" s="61">
        <v>0</v>
      </c>
      <c r="AP7" s="61">
        <v>0</v>
      </c>
      <c r="AQ7" s="61">
        <v>0</v>
      </c>
      <c r="AR7" s="61">
        <v>0</v>
      </c>
      <c r="AS7" s="61">
        <v>0</v>
      </c>
      <c r="AT7" s="61">
        <v>0</v>
      </c>
      <c r="AU7" s="61">
        <v>0</v>
      </c>
      <c r="AV7" s="61">
        <v>0</v>
      </c>
      <c r="AW7" s="61">
        <v>0</v>
      </c>
      <c r="AX7" s="61">
        <v>0</v>
      </c>
      <c r="AY7" s="61">
        <v>0</v>
      </c>
      <c r="AZ7" s="61">
        <v>0</v>
      </c>
      <c r="BA7" s="61">
        <v>0</v>
      </c>
      <c r="BB7" s="61">
        <v>0</v>
      </c>
      <c r="BC7" s="61">
        <v>0</v>
      </c>
      <c r="BD7" s="61">
        <v>0</v>
      </c>
      <c r="BE7" s="61">
        <v>0</v>
      </c>
      <c r="BF7" s="61">
        <v>0</v>
      </c>
      <c r="BG7" s="61">
        <v>0</v>
      </c>
      <c r="BH7" s="61">
        <v>0</v>
      </c>
      <c r="BI7" s="61">
        <v>0</v>
      </c>
      <c r="BJ7" s="61">
        <v>0</v>
      </c>
      <c r="BK7" s="61">
        <v>0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0</v>
      </c>
      <c r="BT7" s="61">
        <v>0</v>
      </c>
      <c r="BU7" s="61">
        <v>0</v>
      </c>
      <c r="BV7" s="61">
        <v>0</v>
      </c>
      <c r="BW7" s="61">
        <v>0</v>
      </c>
      <c r="BX7" s="61">
        <v>0</v>
      </c>
      <c r="BY7" s="61">
        <v>0</v>
      </c>
      <c r="BZ7" s="61">
        <v>0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0</v>
      </c>
    </row>
    <row r="8" spans="1:90" ht="12.75" customHeight="1">
      <c r="A8" s="44" t="s">
        <v>3</v>
      </c>
      <c r="B8" s="59">
        <v>1003</v>
      </c>
      <c r="C8" s="60" t="s">
        <v>373</v>
      </c>
      <c r="D8" s="61">
        <v>12049085.329999983</v>
      </c>
      <c r="E8" s="61">
        <v>7892106.0100000054</v>
      </c>
      <c r="F8" s="61">
        <v>49180749.660000004</v>
      </c>
      <c r="G8" s="61">
        <v>-41288643.649999999</v>
      </c>
      <c r="H8" s="61">
        <v>0</v>
      </c>
      <c r="I8" s="61">
        <v>3608215.4899999797</v>
      </c>
      <c r="J8" s="61">
        <v>44651083.119999975</v>
      </c>
      <c r="K8" s="61">
        <v>-157613046.52000001</v>
      </c>
      <c r="L8" s="61">
        <v>202264129.63999999</v>
      </c>
      <c r="M8" s="61">
        <v>-41042867.629999995</v>
      </c>
      <c r="N8" s="61">
        <v>137282239.41</v>
      </c>
      <c r="O8" s="61">
        <v>-178325107.03999999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1063516.1099999999</v>
      </c>
      <c r="AA8" s="61">
        <v>506995.94999999995</v>
      </c>
      <c r="AB8" s="61">
        <v>18688.53</v>
      </c>
      <c r="AC8" s="61">
        <v>466490.76</v>
      </c>
      <c r="AD8" s="61">
        <v>71340.87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-514752.28000000212</v>
      </c>
      <c r="AN8" s="61">
        <v>-8119221.04</v>
      </c>
      <c r="AO8" s="61">
        <v>8410640.1099999994</v>
      </c>
      <c r="AP8" s="61">
        <v>0</v>
      </c>
      <c r="AQ8" s="61">
        <v>0</v>
      </c>
      <c r="AR8" s="61">
        <v>-806171.35000000149</v>
      </c>
      <c r="AS8" s="61">
        <v>-5455616.540000123</v>
      </c>
      <c r="AT8" s="61">
        <v>-5272688.4400000013</v>
      </c>
      <c r="AU8" s="61">
        <v>-20636577.530000001</v>
      </c>
      <c r="AV8" s="61">
        <v>15363889.09</v>
      </c>
      <c r="AW8" s="61">
        <v>732888.4699998796</v>
      </c>
      <c r="AX8" s="61">
        <v>-14517031.120000124</v>
      </c>
      <c r="AY8" s="61">
        <v>-274686837.08000004</v>
      </c>
      <c r="AZ8" s="61">
        <v>-355951857.13000005</v>
      </c>
      <c r="BA8" s="61">
        <v>-22232501.98</v>
      </c>
      <c r="BB8" s="61">
        <v>0</v>
      </c>
      <c r="BC8" s="61">
        <v>103497522.03</v>
      </c>
      <c r="BD8" s="61">
        <v>260169805.95999992</v>
      </c>
      <c r="BE8" s="61">
        <v>15249919.590000004</v>
      </c>
      <c r="BF8" s="61">
        <v>252756133.18000001</v>
      </c>
      <c r="BG8" s="61">
        <v>329176895.13999999</v>
      </c>
      <c r="BH8" s="61">
        <v>18453116</v>
      </c>
      <c r="BI8" s="61">
        <v>0</v>
      </c>
      <c r="BJ8" s="61">
        <v>-94873877.959999993</v>
      </c>
      <c r="BK8" s="61">
        <v>-237506213.59</v>
      </c>
      <c r="BL8" s="61">
        <v>0</v>
      </c>
      <c r="BM8" s="61">
        <v>0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-915816.570000001</v>
      </c>
      <c r="BT8" s="61">
        <v>-10288627.960000001</v>
      </c>
      <c r="BU8" s="61">
        <v>-3608873.64</v>
      </c>
      <c r="BV8" s="61">
        <v>-719918.79</v>
      </c>
      <c r="BW8" s="61">
        <v>0</v>
      </c>
      <c r="BX8" s="61">
        <v>0</v>
      </c>
      <c r="BY8" s="61">
        <v>0</v>
      </c>
      <c r="BZ8" s="61">
        <v>14013134.02</v>
      </c>
      <c r="CA8" s="61">
        <v>-311530.2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6593468.7899998603</v>
      </c>
    </row>
    <row r="9" spans="1:90" ht="12.75" customHeight="1">
      <c r="A9" s="44" t="s">
        <v>4</v>
      </c>
      <c r="B9" s="59">
        <v>1004</v>
      </c>
      <c r="C9" s="60" t="s">
        <v>373</v>
      </c>
      <c r="D9" s="61">
        <v>80008424.669999987</v>
      </c>
      <c r="E9" s="61">
        <v>71261707.129999995</v>
      </c>
      <c r="F9" s="61">
        <v>83024378.629999995</v>
      </c>
      <c r="G9" s="61">
        <v>-11762671.5</v>
      </c>
      <c r="H9" s="61">
        <v>0</v>
      </c>
      <c r="I9" s="61">
        <v>1837022.979999993</v>
      </c>
      <c r="J9" s="61">
        <v>7848881.3199999928</v>
      </c>
      <c r="K9" s="61">
        <v>-179304197.28</v>
      </c>
      <c r="L9" s="61">
        <v>187153078.59999999</v>
      </c>
      <c r="M9" s="61">
        <v>-6011858.3399999999</v>
      </c>
      <c r="N9" s="61">
        <v>25327977.43</v>
      </c>
      <c r="O9" s="61">
        <v>-31339835.77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19726564.080000002</v>
      </c>
      <c r="AA9" s="61">
        <v>18691804.390000001</v>
      </c>
      <c r="AB9" s="61">
        <v>0</v>
      </c>
      <c r="AC9" s="61">
        <v>-485527.29000000015</v>
      </c>
      <c r="AD9" s="61">
        <v>555332.17000000004</v>
      </c>
      <c r="AE9" s="61">
        <v>0</v>
      </c>
      <c r="AF9" s="61">
        <v>1063433.06</v>
      </c>
      <c r="AG9" s="61">
        <v>-98478.25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-12816869.519999998</v>
      </c>
      <c r="AN9" s="61">
        <v>-12779643.479999999</v>
      </c>
      <c r="AO9" s="61">
        <v>-75805.02</v>
      </c>
      <c r="AP9" s="61">
        <v>0</v>
      </c>
      <c r="AQ9" s="61">
        <v>0</v>
      </c>
      <c r="AR9" s="61">
        <v>38578.980000000003</v>
      </c>
      <c r="AS9" s="61">
        <v>-57958122.319999903</v>
      </c>
      <c r="AT9" s="61">
        <v>-10254697.91</v>
      </c>
      <c r="AU9" s="61">
        <v>-10606641.390000001</v>
      </c>
      <c r="AV9" s="61">
        <v>351943.48</v>
      </c>
      <c r="AW9" s="61">
        <v>-26569629.969999909</v>
      </c>
      <c r="AX9" s="61">
        <v>-14094921.079999924</v>
      </c>
      <c r="AY9" s="61">
        <v>-320991155.09999996</v>
      </c>
      <c r="AZ9" s="61">
        <v>-158351252.69999996</v>
      </c>
      <c r="BA9" s="61">
        <v>-162639902.40000001</v>
      </c>
      <c r="BB9" s="61">
        <v>0</v>
      </c>
      <c r="BC9" s="61">
        <v>0</v>
      </c>
      <c r="BD9" s="61">
        <v>306896234.02000004</v>
      </c>
      <c r="BE9" s="61">
        <v>-12474708.889999986</v>
      </c>
      <c r="BF9" s="61">
        <v>118725307.93999998</v>
      </c>
      <c r="BG9" s="61">
        <v>76391752.639999986</v>
      </c>
      <c r="BH9" s="61">
        <v>42333555.299999997</v>
      </c>
      <c r="BI9" s="61">
        <v>0</v>
      </c>
      <c r="BJ9" s="61">
        <v>0</v>
      </c>
      <c r="BK9" s="61">
        <v>-131200016.82999997</v>
      </c>
      <c r="BL9" s="61">
        <v>0</v>
      </c>
      <c r="BM9" s="61">
        <v>0</v>
      </c>
      <c r="BN9" s="61">
        <v>0</v>
      </c>
      <c r="BO9" s="61">
        <v>129727.42</v>
      </c>
      <c r="BP9" s="61">
        <v>129727.42</v>
      </c>
      <c r="BQ9" s="61">
        <v>0</v>
      </c>
      <c r="BR9" s="61">
        <v>0</v>
      </c>
      <c r="BS9" s="61">
        <v>-21182255.140000001</v>
      </c>
      <c r="BT9" s="61">
        <v>-9181570.8100000005</v>
      </c>
      <c r="BU9" s="61">
        <v>-8053303.9500000002</v>
      </c>
      <c r="BV9" s="61">
        <v>-2631587.5499999998</v>
      </c>
      <c r="BW9" s="61">
        <v>0</v>
      </c>
      <c r="BX9" s="61">
        <v>-720141.11</v>
      </c>
      <c r="BY9" s="61">
        <v>-528249.06000000006</v>
      </c>
      <c r="BZ9" s="61">
        <v>1659026.92</v>
      </c>
      <c r="CA9" s="61">
        <v>-1726429.5799999998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-81266.720000000001</v>
      </c>
      <c r="CJ9" s="61">
        <v>-81266.720000000001</v>
      </c>
      <c r="CK9" s="61">
        <v>0</v>
      </c>
      <c r="CL9" s="61">
        <v>22050302.350000083</v>
      </c>
    </row>
    <row r="10" spans="1:90" ht="12.75" customHeight="1">
      <c r="A10" s="44" t="s">
        <v>6</v>
      </c>
      <c r="B10" s="59">
        <v>1005</v>
      </c>
      <c r="C10" s="60" t="s">
        <v>373</v>
      </c>
      <c r="D10" s="61">
        <v>468572702.04999977</v>
      </c>
      <c r="E10" s="61">
        <v>397132054.53999996</v>
      </c>
      <c r="F10" s="61">
        <v>591933666.38999999</v>
      </c>
      <c r="G10" s="61">
        <v>-194801611.84999999</v>
      </c>
      <c r="H10" s="61">
        <v>0</v>
      </c>
      <c r="I10" s="61">
        <v>-102397807.25000012</v>
      </c>
      <c r="J10" s="61">
        <v>-32191898.180000067</v>
      </c>
      <c r="K10" s="61">
        <v>-1313245333.9100001</v>
      </c>
      <c r="L10" s="61">
        <v>1281053435.73</v>
      </c>
      <c r="M10" s="61">
        <v>-70205909.070000052</v>
      </c>
      <c r="N10" s="61">
        <v>470585724.13</v>
      </c>
      <c r="O10" s="61">
        <v>-540791633.20000005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142486424.66999999</v>
      </c>
      <c r="AA10" s="61">
        <v>43943632.129999995</v>
      </c>
      <c r="AB10" s="61">
        <v>14164700.960000001</v>
      </c>
      <c r="AC10" s="61">
        <v>63292356.960000008</v>
      </c>
      <c r="AD10" s="61">
        <v>7435440.6900000004</v>
      </c>
      <c r="AE10" s="61">
        <v>13133731.42</v>
      </c>
      <c r="AF10" s="61">
        <v>0</v>
      </c>
      <c r="AG10" s="61">
        <v>0</v>
      </c>
      <c r="AH10" s="61">
        <v>516562.51</v>
      </c>
      <c r="AI10" s="61">
        <v>0</v>
      </c>
      <c r="AJ10" s="61">
        <v>335400.13</v>
      </c>
      <c r="AK10" s="61">
        <v>335400.13</v>
      </c>
      <c r="AL10" s="61">
        <v>0</v>
      </c>
      <c r="AM10" s="61">
        <v>31016629.960000001</v>
      </c>
      <c r="AN10" s="61">
        <v>69509081.390000001</v>
      </c>
      <c r="AO10" s="61">
        <v>-34855234.350000001</v>
      </c>
      <c r="AP10" s="61">
        <v>0</v>
      </c>
      <c r="AQ10" s="61">
        <v>0</v>
      </c>
      <c r="AR10" s="61">
        <v>-3637217.08</v>
      </c>
      <c r="AS10" s="61">
        <v>-237133676.3300001</v>
      </c>
      <c r="AT10" s="61">
        <v>-192476414.14999998</v>
      </c>
      <c r="AU10" s="61">
        <v>-305522362.45999998</v>
      </c>
      <c r="AV10" s="61">
        <v>113045948.31</v>
      </c>
      <c r="AW10" s="61">
        <v>-204266.22000014782</v>
      </c>
      <c r="AX10" s="61">
        <v>33267467.649999857</v>
      </c>
      <c r="AY10" s="61">
        <v>-1413139661.4000001</v>
      </c>
      <c r="AZ10" s="61">
        <v>-1492568504.4200001</v>
      </c>
      <c r="BA10" s="61">
        <v>-325305366.99000001</v>
      </c>
      <c r="BB10" s="61">
        <v>0</v>
      </c>
      <c r="BC10" s="61">
        <v>404734210.00999999</v>
      </c>
      <c r="BD10" s="61">
        <v>1446407129.05</v>
      </c>
      <c r="BE10" s="61">
        <v>-33471733.870000005</v>
      </c>
      <c r="BF10" s="61">
        <v>692625705.76999998</v>
      </c>
      <c r="BG10" s="61">
        <v>811090114.54999995</v>
      </c>
      <c r="BH10" s="61">
        <v>79908990.189999998</v>
      </c>
      <c r="BI10" s="61">
        <v>0</v>
      </c>
      <c r="BJ10" s="61">
        <v>-198373398.97</v>
      </c>
      <c r="BK10" s="61">
        <v>-726097439.63999999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-41607037.769999996</v>
      </c>
      <c r="BT10" s="61">
        <v>-44769286.670000002</v>
      </c>
      <c r="BU10" s="61">
        <v>-17859633.850000001</v>
      </c>
      <c r="BV10" s="61">
        <v>-5042849.5</v>
      </c>
      <c r="BW10" s="61">
        <v>0</v>
      </c>
      <c r="BX10" s="61">
        <v>-635808.99</v>
      </c>
      <c r="BY10" s="61">
        <v>-591859.49</v>
      </c>
      <c r="BZ10" s="61">
        <v>27292400.730000004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-2845958.19</v>
      </c>
      <c r="CJ10" s="61">
        <v>-2845958.19</v>
      </c>
      <c r="CK10" s="61">
        <v>0</v>
      </c>
      <c r="CL10" s="61">
        <v>231439025.71999967</v>
      </c>
    </row>
    <row r="11" spans="1:90" ht="12.75" customHeight="1">
      <c r="A11" s="44" t="s">
        <v>8</v>
      </c>
      <c r="B11" s="59">
        <v>1006</v>
      </c>
      <c r="C11" s="60" t="s">
        <v>373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0</v>
      </c>
      <c r="AF11" s="61">
        <v>0</v>
      </c>
      <c r="AG11" s="61">
        <v>0</v>
      </c>
      <c r="AH11" s="61">
        <v>0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-7285.380000000112</v>
      </c>
      <c r="AT11" s="61">
        <v>-0.10000000009313226</v>
      </c>
      <c r="AU11" s="61">
        <v>-1267059.25</v>
      </c>
      <c r="AV11" s="61">
        <v>1267059.1499999999</v>
      </c>
      <c r="AW11" s="61">
        <v>-2441.7700000000186</v>
      </c>
      <c r="AX11" s="61">
        <v>652935.27</v>
      </c>
      <c r="AY11" s="61">
        <v>652935.27</v>
      </c>
      <c r="AZ11" s="61">
        <v>-81515.960000000006</v>
      </c>
      <c r="BA11" s="61">
        <v>0</v>
      </c>
      <c r="BB11" s="61">
        <v>0</v>
      </c>
      <c r="BC11" s="61">
        <v>734451.23</v>
      </c>
      <c r="BD11" s="61">
        <v>0</v>
      </c>
      <c r="BE11" s="61">
        <v>-655377.04</v>
      </c>
      <c r="BF11" s="61">
        <v>-655377.04</v>
      </c>
      <c r="BG11" s="61">
        <v>0</v>
      </c>
      <c r="BH11" s="61">
        <v>0</v>
      </c>
      <c r="BI11" s="61">
        <v>0</v>
      </c>
      <c r="BJ11" s="61">
        <v>-655377.04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-4843.51</v>
      </c>
      <c r="BT11" s="61">
        <v>0</v>
      </c>
      <c r="BU11" s="61">
        <v>-2922.59</v>
      </c>
      <c r="BV11" s="61">
        <v>-1560.32</v>
      </c>
      <c r="BW11" s="61">
        <v>-13.99</v>
      </c>
      <c r="BX11" s="61">
        <v>-49.97</v>
      </c>
      <c r="BY11" s="61">
        <v>-296.64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-7285.380000000112</v>
      </c>
    </row>
    <row r="12" spans="1:90" ht="12.75" customHeight="1">
      <c r="A12" s="44" t="s">
        <v>10</v>
      </c>
      <c r="B12" s="59">
        <v>1007</v>
      </c>
      <c r="C12" s="60" t="s">
        <v>373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</row>
    <row r="13" spans="1:90" ht="12.75" customHeight="1">
      <c r="A13" s="44" t="s">
        <v>12</v>
      </c>
      <c r="B13" s="59">
        <v>1008</v>
      </c>
      <c r="C13" s="60" t="s">
        <v>373</v>
      </c>
      <c r="D13" s="61">
        <v>14520186.426528232</v>
      </c>
      <c r="E13" s="61">
        <v>6893217.5999999996</v>
      </c>
      <c r="F13" s="61">
        <v>7751437.4699999997</v>
      </c>
      <c r="G13" s="61">
        <v>-858219.87</v>
      </c>
      <c r="H13" s="61">
        <v>0</v>
      </c>
      <c r="I13" s="61">
        <v>678338.53999999911</v>
      </c>
      <c r="J13" s="61">
        <v>678338.53999999911</v>
      </c>
      <c r="K13" s="61">
        <v>-16679994.93</v>
      </c>
      <c r="L13" s="61">
        <v>17358333.469999999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6999815.1365282331</v>
      </c>
      <c r="AA13" s="61">
        <v>4325245.3237813646</v>
      </c>
      <c r="AB13" s="61">
        <v>293780.40478068893</v>
      </c>
      <c r="AC13" s="61">
        <v>813722.64474425069</v>
      </c>
      <c r="AD13" s="61">
        <v>6898.4840177005008</v>
      </c>
      <c r="AE13" s="61">
        <v>0</v>
      </c>
      <c r="AF13" s="61">
        <v>20494.866949611434</v>
      </c>
      <c r="AG13" s="61">
        <v>1539673.4122546171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-51184.850000000093</v>
      </c>
      <c r="AN13" s="61">
        <v>-51184.850000000093</v>
      </c>
      <c r="AO13" s="61">
        <v>0</v>
      </c>
      <c r="AP13" s="61">
        <v>0</v>
      </c>
      <c r="AQ13" s="61">
        <v>0</v>
      </c>
      <c r="AR13" s="61">
        <v>0</v>
      </c>
      <c r="AS13" s="61">
        <v>-2263608.8961219019</v>
      </c>
      <c r="AT13" s="61">
        <v>-159283.65000000002</v>
      </c>
      <c r="AU13" s="61">
        <v>-159283.65000000002</v>
      </c>
      <c r="AV13" s="61">
        <v>0</v>
      </c>
      <c r="AW13" s="61">
        <v>-385771.07999999961</v>
      </c>
      <c r="AX13" s="61">
        <v>-385771.07999999961</v>
      </c>
      <c r="AY13" s="61">
        <v>-2583486.7999999998</v>
      </c>
      <c r="AZ13" s="61">
        <v>-2406225.34</v>
      </c>
      <c r="BA13" s="61">
        <v>-848446.66</v>
      </c>
      <c r="BB13" s="61">
        <v>0</v>
      </c>
      <c r="BC13" s="61">
        <v>671185.2</v>
      </c>
      <c r="BD13" s="61">
        <v>2197715.7200000002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-1718554.1661219024</v>
      </c>
      <c r="BT13" s="61">
        <v>-1006310.6400000001</v>
      </c>
      <c r="BU13" s="61">
        <v>-230298.30310453754</v>
      </c>
      <c r="BV13" s="61">
        <v>-182837.60765001111</v>
      </c>
      <c r="BW13" s="61">
        <v>0</v>
      </c>
      <c r="BX13" s="61">
        <v>-29397.479824617702</v>
      </c>
      <c r="BY13" s="61">
        <v>-28844.01612250429</v>
      </c>
      <c r="BZ13" s="61">
        <v>0</v>
      </c>
      <c r="CA13" s="61">
        <v>-240866.11942023158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0</v>
      </c>
      <c r="CJ13" s="61">
        <v>0</v>
      </c>
      <c r="CK13" s="61">
        <v>0</v>
      </c>
      <c r="CL13" s="61">
        <v>12256577.53040633</v>
      </c>
    </row>
    <row r="14" spans="1:90" ht="12.75" customHeight="1">
      <c r="A14" s="44" t="s">
        <v>14</v>
      </c>
      <c r="B14" s="59">
        <v>1009</v>
      </c>
      <c r="C14" s="60" t="s">
        <v>373</v>
      </c>
      <c r="D14" s="61">
        <v>136115620.68039599</v>
      </c>
      <c r="E14" s="61">
        <v>146657047.22999999</v>
      </c>
      <c r="F14" s="61">
        <v>161823693.78999999</v>
      </c>
      <c r="G14" s="61">
        <v>-15166646.560000001</v>
      </c>
      <c r="H14" s="61">
        <v>0</v>
      </c>
      <c r="I14" s="61">
        <v>-38741531.960000008</v>
      </c>
      <c r="J14" s="61">
        <v>-26641480.650000006</v>
      </c>
      <c r="K14" s="61">
        <v>-292000300.5</v>
      </c>
      <c r="L14" s="61">
        <v>265358819.84999999</v>
      </c>
      <c r="M14" s="61">
        <v>-12100051.310000002</v>
      </c>
      <c r="N14" s="61">
        <v>39941714.289999999</v>
      </c>
      <c r="O14" s="61">
        <v>-52041765.600000001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20751546.000395998</v>
      </c>
      <c r="AA14" s="61">
        <v>18240593.380567998</v>
      </c>
      <c r="AB14" s="61">
        <v>-202560.68365800002</v>
      </c>
      <c r="AC14" s="61">
        <v>644876.18495400005</v>
      </c>
      <c r="AD14" s="61">
        <v>2003255.6833700002</v>
      </c>
      <c r="AE14" s="61">
        <v>5046.1632</v>
      </c>
      <c r="AF14" s="61">
        <v>31713.781563999997</v>
      </c>
      <c r="AG14" s="61">
        <v>20600.653524000001</v>
      </c>
      <c r="AH14" s="61">
        <v>0</v>
      </c>
      <c r="AI14" s="61">
        <v>8020.8368740000014</v>
      </c>
      <c r="AJ14" s="61">
        <v>0</v>
      </c>
      <c r="AK14" s="61">
        <v>0</v>
      </c>
      <c r="AL14" s="61">
        <v>0</v>
      </c>
      <c r="AM14" s="61">
        <v>7448559.4100000001</v>
      </c>
      <c r="AN14" s="61">
        <v>6208914.3799999999</v>
      </c>
      <c r="AO14" s="61">
        <v>0</v>
      </c>
      <c r="AP14" s="61">
        <v>0</v>
      </c>
      <c r="AQ14" s="61">
        <v>0</v>
      </c>
      <c r="AR14" s="61">
        <v>1239645.03</v>
      </c>
      <c r="AS14" s="61">
        <v>-95592196.060000032</v>
      </c>
      <c r="AT14" s="61">
        <v>-30460300.019999996</v>
      </c>
      <c r="AU14" s="61">
        <v>-32763436.389999997</v>
      </c>
      <c r="AV14" s="61">
        <v>2303136.37</v>
      </c>
      <c r="AW14" s="61">
        <v>-61648233.390000045</v>
      </c>
      <c r="AX14" s="61">
        <v>-124384658.97000006</v>
      </c>
      <c r="AY14" s="61">
        <v>-373258687.32000005</v>
      </c>
      <c r="AZ14" s="61">
        <v>-324009109.72000003</v>
      </c>
      <c r="BA14" s="61">
        <v>-49249577.600000001</v>
      </c>
      <c r="BB14" s="61">
        <v>0</v>
      </c>
      <c r="BC14" s="61">
        <v>0</v>
      </c>
      <c r="BD14" s="61">
        <v>248874028.34999999</v>
      </c>
      <c r="BE14" s="61">
        <v>62736425.580000013</v>
      </c>
      <c r="BF14" s="61">
        <v>137819861.39000002</v>
      </c>
      <c r="BG14" s="61">
        <v>140071747.36000001</v>
      </c>
      <c r="BH14" s="61">
        <v>-2251885.9700000002</v>
      </c>
      <c r="BI14" s="61">
        <v>0</v>
      </c>
      <c r="BJ14" s="61">
        <v>0</v>
      </c>
      <c r="BK14" s="61">
        <v>-75083435.810000002</v>
      </c>
      <c r="BL14" s="61">
        <v>0</v>
      </c>
      <c r="BM14" s="61">
        <v>0</v>
      </c>
      <c r="BN14" s="61">
        <v>0</v>
      </c>
      <c r="BO14" s="61">
        <v>-1941884.32</v>
      </c>
      <c r="BP14" s="61">
        <v>-1941884.32</v>
      </c>
      <c r="BQ14" s="61">
        <v>0</v>
      </c>
      <c r="BR14" s="61">
        <v>0</v>
      </c>
      <c r="BS14" s="61">
        <v>-1539644.7899999986</v>
      </c>
      <c r="BT14" s="61">
        <v>-2314015.7999999989</v>
      </c>
      <c r="BU14" s="61">
        <v>-1909099.73</v>
      </c>
      <c r="BV14" s="61">
        <v>-761989.18</v>
      </c>
      <c r="BW14" s="61">
        <v>0</v>
      </c>
      <c r="BX14" s="61">
        <v>-128794.8</v>
      </c>
      <c r="BY14" s="61">
        <v>-231.67</v>
      </c>
      <c r="BZ14" s="61">
        <v>3706978.16</v>
      </c>
      <c r="CA14" s="61">
        <v>-132491.76999999999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-2133.54</v>
      </c>
      <c r="CJ14" s="61">
        <v>-2133.54</v>
      </c>
      <c r="CK14" s="61">
        <v>0</v>
      </c>
      <c r="CL14" s="61">
        <v>40523424.620395958</v>
      </c>
    </row>
    <row r="15" spans="1:90" ht="12.75" customHeight="1">
      <c r="A15" s="44" t="s">
        <v>16</v>
      </c>
      <c r="B15" s="59">
        <v>1010</v>
      </c>
      <c r="C15" s="60" t="s">
        <v>373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</row>
    <row r="16" spans="1:90" ht="12.75" customHeight="1">
      <c r="A16" s="44" t="s">
        <v>18</v>
      </c>
      <c r="B16" s="59">
        <v>1011</v>
      </c>
      <c r="C16" s="60" t="s">
        <v>373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</row>
    <row r="17" spans="1:90" ht="12.75" customHeight="1">
      <c r="A17" s="44" t="s">
        <v>20</v>
      </c>
      <c r="B17" s="59">
        <v>1012</v>
      </c>
      <c r="C17" s="60" t="s">
        <v>373</v>
      </c>
      <c r="D17" s="61">
        <v>9301542.1482640002</v>
      </c>
      <c r="E17" s="61">
        <v>4905244.5</v>
      </c>
      <c r="F17" s="61">
        <v>12219935.33</v>
      </c>
      <c r="G17" s="61">
        <v>-7314690.8300000001</v>
      </c>
      <c r="H17" s="61">
        <v>0</v>
      </c>
      <c r="I17" s="61">
        <v>2144697.9700000016</v>
      </c>
      <c r="J17" s="61">
        <v>7836054.8100000024</v>
      </c>
      <c r="K17" s="61">
        <v>-26519363.539999999</v>
      </c>
      <c r="L17" s="61">
        <v>34355418.350000001</v>
      </c>
      <c r="M17" s="61">
        <v>-5691356.8400000008</v>
      </c>
      <c r="N17" s="61">
        <v>3981141.8</v>
      </c>
      <c r="O17" s="61">
        <v>-9672498.6400000006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2717651.0582639994</v>
      </c>
      <c r="AA17" s="61">
        <v>1230830.2316159997</v>
      </c>
      <c r="AB17" s="61">
        <v>21996.371904</v>
      </c>
      <c r="AC17" s="61">
        <v>1464824.454744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-466051.38</v>
      </c>
      <c r="AN17" s="61">
        <v>-842102.77</v>
      </c>
      <c r="AO17" s="61">
        <v>376051.39</v>
      </c>
      <c r="AP17" s="61">
        <v>0</v>
      </c>
      <c r="AQ17" s="61">
        <v>0</v>
      </c>
      <c r="AR17" s="61">
        <v>0</v>
      </c>
      <c r="AS17" s="61">
        <v>-23148982.045362994</v>
      </c>
      <c r="AT17" s="61">
        <v>-317319.96999999997</v>
      </c>
      <c r="AU17" s="61">
        <v>387088.1100000001</v>
      </c>
      <c r="AV17" s="61">
        <v>-704408.08000000007</v>
      </c>
      <c r="AW17" s="61">
        <v>-19857158.399999999</v>
      </c>
      <c r="AX17" s="61">
        <v>-17511763.719999999</v>
      </c>
      <c r="AY17" s="61">
        <v>-35289490.189999998</v>
      </c>
      <c r="AZ17" s="61">
        <v>-16685728.77</v>
      </c>
      <c r="BA17" s="61">
        <v>-15848775.130000001</v>
      </c>
      <c r="BB17" s="61">
        <v>0</v>
      </c>
      <c r="BC17" s="61">
        <v>-2754986.29</v>
      </c>
      <c r="BD17" s="61">
        <v>17777726.469999999</v>
      </c>
      <c r="BE17" s="61">
        <v>-2345394.6799999997</v>
      </c>
      <c r="BF17" s="61">
        <v>-310231.54000000004</v>
      </c>
      <c r="BG17" s="61">
        <v>174615.36</v>
      </c>
      <c r="BH17" s="61">
        <v>-413047.09</v>
      </c>
      <c r="BI17" s="61">
        <v>0</v>
      </c>
      <c r="BJ17" s="61">
        <v>-71799.81</v>
      </c>
      <c r="BK17" s="61">
        <v>-2035163.14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-2974503.6753629977</v>
      </c>
      <c r="BT17" s="61">
        <v>-2069027.3999999976</v>
      </c>
      <c r="BU17" s="61">
        <v>-520918.28154399997</v>
      </c>
      <c r="BV17" s="61">
        <v>-492422.45481799997</v>
      </c>
      <c r="BW17" s="61">
        <v>0</v>
      </c>
      <c r="BX17" s="61">
        <v>-8848.5072409999993</v>
      </c>
      <c r="BY17" s="61">
        <v>-163489.39176</v>
      </c>
      <c r="BZ17" s="61">
        <v>324512.69</v>
      </c>
      <c r="CA17" s="61">
        <v>-44310.33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-13847439.897098994</v>
      </c>
    </row>
    <row r="18" spans="1:90" ht="12.75" customHeight="1">
      <c r="A18" s="44" t="s">
        <v>22</v>
      </c>
      <c r="B18" s="59">
        <v>1013</v>
      </c>
      <c r="C18" s="60" t="s">
        <v>373</v>
      </c>
      <c r="D18" s="61">
        <v>546326.37999999989</v>
      </c>
      <c r="E18" s="61">
        <v>15530.219999999994</v>
      </c>
      <c r="F18" s="61">
        <v>78432.12</v>
      </c>
      <c r="G18" s="61">
        <v>-62901.9</v>
      </c>
      <c r="H18" s="61">
        <v>0</v>
      </c>
      <c r="I18" s="61">
        <v>403558.93</v>
      </c>
      <c r="J18" s="61">
        <v>403558.93</v>
      </c>
      <c r="K18" s="61">
        <v>-403988.05</v>
      </c>
      <c r="L18" s="61">
        <v>807546.98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127237.22999999998</v>
      </c>
      <c r="AA18" s="61">
        <v>82949.23</v>
      </c>
      <c r="AB18" s="61">
        <v>0</v>
      </c>
      <c r="AC18" s="61">
        <v>-626.35000000000014</v>
      </c>
      <c r="AD18" s="61">
        <v>44914.35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-201584.59999999986</v>
      </c>
      <c r="AT18" s="61">
        <v>-644.98</v>
      </c>
      <c r="AU18" s="61">
        <v>-644.98</v>
      </c>
      <c r="AV18" s="61">
        <v>0</v>
      </c>
      <c r="AW18" s="61">
        <v>-77523.48999999986</v>
      </c>
      <c r="AX18" s="61">
        <v>-26340.09999999986</v>
      </c>
      <c r="AY18" s="61">
        <v>-1486404.38</v>
      </c>
      <c r="AZ18" s="61">
        <v>-1585684.31</v>
      </c>
      <c r="BA18" s="61">
        <v>-4979.95</v>
      </c>
      <c r="BB18" s="61">
        <v>0</v>
      </c>
      <c r="BC18" s="61">
        <v>104259.88</v>
      </c>
      <c r="BD18" s="61">
        <v>1460064.28</v>
      </c>
      <c r="BE18" s="61">
        <v>-51183.39</v>
      </c>
      <c r="BF18" s="61">
        <v>4653.54</v>
      </c>
      <c r="BG18" s="61">
        <v>0</v>
      </c>
      <c r="BH18" s="61">
        <v>4979.95</v>
      </c>
      <c r="BI18" s="61">
        <v>0</v>
      </c>
      <c r="BJ18" s="61">
        <v>-326.41000000000003</v>
      </c>
      <c r="BK18" s="61">
        <v>-55836.93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-123416.13</v>
      </c>
      <c r="BT18" s="61">
        <v>-55163.92</v>
      </c>
      <c r="BU18" s="61">
        <v>-43144.46</v>
      </c>
      <c r="BV18" s="61">
        <v>-10054.870000000001</v>
      </c>
      <c r="BW18" s="61">
        <v>0</v>
      </c>
      <c r="BX18" s="61">
        <v>-1076.8399999999999</v>
      </c>
      <c r="BY18" s="61">
        <v>-13976.04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344741.78</v>
      </c>
    </row>
    <row r="19" spans="1:90" ht="12.75" customHeight="1">
      <c r="A19" s="44" t="s">
        <v>24</v>
      </c>
      <c r="B19" s="59">
        <v>1016</v>
      </c>
      <c r="C19" s="60" t="s">
        <v>373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</row>
    <row r="20" spans="1:90" ht="12.75" customHeight="1">
      <c r="A20" s="44" t="s">
        <v>26</v>
      </c>
      <c r="B20" s="59">
        <v>1017</v>
      </c>
      <c r="C20" s="60" t="s">
        <v>373</v>
      </c>
      <c r="D20" s="61">
        <v>11116497.110000009</v>
      </c>
      <c r="E20" s="61">
        <v>8088568.9699999988</v>
      </c>
      <c r="F20" s="61">
        <v>42543733.670000002</v>
      </c>
      <c r="G20" s="61">
        <v>-34455164.700000003</v>
      </c>
      <c r="H20" s="61">
        <v>0</v>
      </c>
      <c r="I20" s="61">
        <v>1503927.5600000098</v>
      </c>
      <c r="J20" s="61">
        <v>10082897.410000011</v>
      </c>
      <c r="K20" s="61">
        <v>-76152814.849999994</v>
      </c>
      <c r="L20" s="61">
        <v>86235712.260000005</v>
      </c>
      <c r="M20" s="61">
        <v>-8578969.8500000015</v>
      </c>
      <c r="N20" s="61">
        <v>60295087.93</v>
      </c>
      <c r="O20" s="61">
        <v>-68874057.780000001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1493957.58</v>
      </c>
      <c r="AA20" s="61">
        <v>769148.56</v>
      </c>
      <c r="AB20" s="61">
        <v>0</v>
      </c>
      <c r="AC20" s="61">
        <v>724809.02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30043</v>
      </c>
      <c r="AN20" s="61">
        <v>642</v>
      </c>
      <c r="AO20" s="61">
        <v>-90130</v>
      </c>
      <c r="AP20" s="61">
        <v>0</v>
      </c>
      <c r="AQ20" s="61">
        <v>0</v>
      </c>
      <c r="AR20" s="61">
        <v>119531</v>
      </c>
      <c r="AS20" s="61">
        <v>-2964817.4799999679</v>
      </c>
      <c r="AT20" s="61">
        <v>-4560260.1400000006</v>
      </c>
      <c r="AU20" s="61">
        <v>-30420881.469999999</v>
      </c>
      <c r="AV20" s="61">
        <v>25860621.329999998</v>
      </c>
      <c r="AW20" s="61">
        <v>2233914.5900000334</v>
      </c>
      <c r="AX20" s="61">
        <v>-30805066.399999976</v>
      </c>
      <c r="AY20" s="61">
        <v>-683432210.39999998</v>
      </c>
      <c r="AZ20" s="61">
        <v>-672108045.76999998</v>
      </c>
      <c r="BA20" s="61">
        <v>-11324164.630000001</v>
      </c>
      <c r="BB20" s="61">
        <v>0</v>
      </c>
      <c r="BC20" s="61">
        <v>0</v>
      </c>
      <c r="BD20" s="61">
        <v>652627144</v>
      </c>
      <c r="BE20" s="61">
        <v>33038980.99000001</v>
      </c>
      <c r="BF20" s="61">
        <v>661796796.56000006</v>
      </c>
      <c r="BG20" s="61">
        <v>654440917.12</v>
      </c>
      <c r="BH20" s="61">
        <v>7355879.4400000004</v>
      </c>
      <c r="BI20" s="61">
        <v>0</v>
      </c>
      <c r="BJ20" s="61">
        <v>0</v>
      </c>
      <c r="BK20" s="61">
        <v>-628757815.57000005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-614471.93000000087</v>
      </c>
      <c r="BT20" s="61">
        <v>-4995840.2</v>
      </c>
      <c r="BU20" s="61">
        <v>-2220581.0499999998</v>
      </c>
      <c r="BV20" s="61">
        <v>-233222.67</v>
      </c>
      <c r="BW20" s="61">
        <v>-1383.69</v>
      </c>
      <c r="BX20" s="61">
        <v>-170930.67</v>
      </c>
      <c r="BY20" s="61">
        <v>-592446.80000000005</v>
      </c>
      <c r="BZ20" s="61">
        <v>7601121.8699999992</v>
      </c>
      <c r="CA20" s="61">
        <v>-1188.72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-24000</v>
      </c>
      <c r="CJ20" s="61">
        <v>-24000</v>
      </c>
      <c r="CK20" s="61">
        <v>0</v>
      </c>
      <c r="CL20" s="61">
        <v>8151679.6300000409</v>
      </c>
    </row>
    <row r="21" spans="1:90" ht="12.75" customHeight="1">
      <c r="A21" s="44" t="s">
        <v>28</v>
      </c>
      <c r="B21" s="59">
        <v>1018</v>
      </c>
      <c r="C21" s="60" t="s">
        <v>373</v>
      </c>
      <c r="D21" s="61">
        <v>-121529.79999999999</v>
      </c>
      <c r="E21" s="61">
        <v>30077.880000000005</v>
      </c>
      <c r="F21" s="61">
        <v>105283.58</v>
      </c>
      <c r="G21" s="61">
        <v>-75205.7</v>
      </c>
      <c r="H21" s="61">
        <v>0</v>
      </c>
      <c r="I21" s="61">
        <v>-3094.2400000000052</v>
      </c>
      <c r="J21" s="61">
        <v>-75043.58</v>
      </c>
      <c r="K21" s="61">
        <v>-121432.05</v>
      </c>
      <c r="L21" s="61">
        <v>46388.47</v>
      </c>
      <c r="M21" s="61">
        <v>71949.34</v>
      </c>
      <c r="N21" s="61">
        <v>71949.34</v>
      </c>
      <c r="O21" s="61">
        <v>0</v>
      </c>
      <c r="P21" s="61">
        <v>0</v>
      </c>
      <c r="Q21" s="61">
        <v>0</v>
      </c>
      <c r="R21" s="61">
        <v>0</v>
      </c>
      <c r="S21" s="61">
        <v>-162333.5</v>
      </c>
      <c r="T21" s="61">
        <v>-280806.08</v>
      </c>
      <c r="U21" s="61">
        <v>-280806.08</v>
      </c>
      <c r="V21" s="61">
        <v>0</v>
      </c>
      <c r="W21" s="61">
        <v>118472.58</v>
      </c>
      <c r="X21" s="61">
        <v>118472.58</v>
      </c>
      <c r="Y21" s="61">
        <v>0</v>
      </c>
      <c r="Z21" s="61">
        <v>13820.06</v>
      </c>
      <c r="AA21" s="61">
        <v>9168.99</v>
      </c>
      <c r="AB21" s="61">
        <v>0</v>
      </c>
      <c r="AC21" s="61">
        <v>4456.2700000000004</v>
      </c>
      <c r="AD21" s="61">
        <v>194.8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130884.23999999999</v>
      </c>
      <c r="AT21" s="61">
        <v>0</v>
      </c>
      <c r="AU21" s="61">
        <v>0</v>
      </c>
      <c r="AV21" s="61">
        <v>0</v>
      </c>
      <c r="AW21" s="61">
        <v>140376.60999999999</v>
      </c>
      <c r="AX21" s="61">
        <v>162641.43</v>
      </c>
      <c r="AY21" s="61">
        <v>73270.209999999992</v>
      </c>
      <c r="AZ21" s="61">
        <v>0</v>
      </c>
      <c r="BA21" s="61">
        <v>67550.14</v>
      </c>
      <c r="BB21" s="61">
        <v>0</v>
      </c>
      <c r="BC21" s="61">
        <v>5720.07</v>
      </c>
      <c r="BD21" s="61">
        <v>89371.22</v>
      </c>
      <c r="BE21" s="61">
        <v>-22264.82</v>
      </c>
      <c r="BF21" s="61">
        <v>-9583.75</v>
      </c>
      <c r="BG21" s="61">
        <v>0</v>
      </c>
      <c r="BH21" s="61">
        <v>-8835.56</v>
      </c>
      <c r="BI21" s="61">
        <v>0</v>
      </c>
      <c r="BJ21" s="61">
        <v>-748.19</v>
      </c>
      <c r="BK21" s="61">
        <v>-12681.07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-9492.3700000000008</v>
      </c>
      <c r="BT21" s="61">
        <v>-3086.380000000001</v>
      </c>
      <c r="BU21" s="61">
        <v>-5134.76</v>
      </c>
      <c r="BV21" s="61">
        <v>-1730</v>
      </c>
      <c r="BW21" s="61">
        <v>0</v>
      </c>
      <c r="BX21" s="61">
        <v>-79.27</v>
      </c>
      <c r="BY21" s="61">
        <v>49.59</v>
      </c>
      <c r="BZ21" s="61">
        <v>488.45000000000073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9354.4400000000023</v>
      </c>
    </row>
    <row r="22" spans="1:90" ht="12.75" customHeight="1">
      <c r="A22" s="44" t="s">
        <v>30</v>
      </c>
      <c r="B22" s="59">
        <v>1020</v>
      </c>
      <c r="C22" s="60" t="s">
        <v>373</v>
      </c>
      <c r="D22" s="61">
        <v>80722149.929322645</v>
      </c>
      <c r="E22" s="61">
        <v>114460209.86000004</v>
      </c>
      <c r="F22" s="61">
        <v>356027942.09000003</v>
      </c>
      <c r="G22" s="61">
        <v>-241567732.22999999</v>
      </c>
      <c r="H22" s="61">
        <v>0</v>
      </c>
      <c r="I22" s="61">
        <v>-76193455.459999919</v>
      </c>
      <c r="J22" s="61">
        <v>68715144.880000114</v>
      </c>
      <c r="K22" s="61">
        <v>-1123991767.0699999</v>
      </c>
      <c r="L22" s="61">
        <v>1192706911.95</v>
      </c>
      <c r="M22" s="61">
        <v>-144908600.34000003</v>
      </c>
      <c r="N22" s="61">
        <v>1020470403.59</v>
      </c>
      <c r="O22" s="61">
        <v>-1165379003.9300001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43686992.739322521</v>
      </c>
      <c r="AA22" s="61">
        <v>45226525.839292958</v>
      </c>
      <c r="AB22" s="61">
        <v>0</v>
      </c>
      <c r="AC22" s="61">
        <v>-2567566.2471872997</v>
      </c>
      <c r="AD22" s="61">
        <v>1010308.4618514483</v>
      </c>
      <c r="AE22" s="61">
        <v>0</v>
      </c>
      <c r="AF22" s="61">
        <v>0</v>
      </c>
      <c r="AG22" s="61">
        <v>15519.522755054466</v>
      </c>
      <c r="AH22" s="61">
        <v>0</v>
      </c>
      <c r="AI22" s="61">
        <v>2205.1626103607714</v>
      </c>
      <c r="AJ22" s="61">
        <v>0</v>
      </c>
      <c r="AK22" s="61">
        <v>0</v>
      </c>
      <c r="AL22" s="61">
        <v>0</v>
      </c>
      <c r="AM22" s="61">
        <v>-1231597.21</v>
      </c>
      <c r="AN22" s="61">
        <v>-10599289</v>
      </c>
      <c r="AO22" s="61">
        <v>8632613.1699999999</v>
      </c>
      <c r="AP22" s="61">
        <v>0</v>
      </c>
      <c r="AQ22" s="61">
        <v>0</v>
      </c>
      <c r="AR22" s="61">
        <v>735078.62000000011</v>
      </c>
      <c r="AS22" s="61">
        <v>-8618292.7579128835</v>
      </c>
      <c r="AT22" s="61">
        <v>-4558019.7299999744</v>
      </c>
      <c r="AU22" s="61">
        <v>-101792010.68999998</v>
      </c>
      <c r="AV22" s="61">
        <v>97233990.960000008</v>
      </c>
      <c r="AW22" s="61">
        <v>-2561189.2299998999</v>
      </c>
      <c r="AX22" s="61">
        <v>39893649.229999959</v>
      </c>
      <c r="AY22" s="61">
        <v>-491176290.14999998</v>
      </c>
      <c r="AZ22" s="61">
        <v>-357515780.31</v>
      </c>
      <c r="BA22" s="61">
        <v>-202793574.47</v>
      </c>
      <c r="BB22" s="61">
        <v>0</v>
      </c>
      <c r="BC22" s="61">
        <v>69133064.629999995</v>
      </c>
      <c r="BD22" s="61">
        <v>531069939.37999994</v>
      </c>
      <c r="BE22" s="61">
        <v>-42454838.459999859</v>
      </c>
      <c r="BF22" s="61">
        <v>459423823.79000002</v>
      </c>
      <c r="BG22" s="61">
        <v>338289018.34000003</v>
      </c>
      <c r="BH22" s="61">
        <v>185798710.31999999</v>
      </c>
      <c r="BI22" s="61">
        <v>0</v>
      </c>
      <c r="BJ22" s="61">
        <v>-64663904.869999997</v>
      </c>
      <c r="BK22" s="61">
        <v>-501878662.24999988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-1499083.7979130093</v>
      </c>
      <c r="BT22" s="61">
        <v>-12965347.789999992</v>
      </c>
      <c r="BU22" s="61">
        <v>-16621717.643536406</v>
      </c>
      <c r="BV22" s="61">
        <v>-599277.65682739147</v>
      </c>
      <c r="BW22" s="61">
        <v>0</v>
      </c>
      <c r="BX22" s="61">
        <v>-1124341.9040061624</v>
      </c>
      <c r="BY22" s="61">
        <v>-1427580.1835430572</v>
      </c>
      <c r="BZ22" s="61">
        <v>32017369.299999993</v>
      </c>
      <c r="CA22" s="61">
        <v>-778187.92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72103857.171409756</v>
      </c>
    </row>
    <row r="23" spans="1:90" ht="12.75" customHeight="1">
      <c r="A23" s="44" t="s">
        <v>32</v>
      </c>
      <c r="B23" s="59">
        <v>1022</v>
      </c>
      <c r="C23" s="60" t="s">
        <v>373</v>
      </c>
      <c r="D23" s="61">
        <v>2752301.4999999888</v>
      </c>
      <c r="E23" s="61">
        <v>-3922280.16</v>
      </c>
      <c r="F23" s="61">
        <v>28325269.359999999</v>
      </c>
      <c r="G23" s="61">
        <v>-32247549.52</v>
      </c>
      <c r="H23" s="61">
        <v>0</v>
      </c>
      <c r="I23" s="61">
        <v>6674581.659999989</v>
      </c>
      <c r="J23" s="61">
        <v>12155187.129999995</v>
      </c>
      <c r="K23" s="61">
        <v>-61524789.939999998</v>
      </c>
      <c r="L23" s="61">
        <v>73679977.069999993</v>
      </c>
      <c r="M23" s="61">
        <v>-5480605.4700000063</v>
      </c>
      <c r="N23" s="61">
        <v>43538456.490000002</v>
      </c>
      <c r="O23" s="61">
        <v>-49019061.960000008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-6742363.4599999674</v>
      </c>
      <c r="AT23" s="61">
        <v>-1492314.3000000026</v>
      </c>
      <c r="AU23" s="61">
        <v>-10992190.52</v>
      </c>
      <c r="AV23" s="61">
        <v>9499876.2199999969</v>
      </c>
      <c r="AW23" s="61">
        <v>-361904.78999996185</v>
      </c>
      <c r="AX23" s="61">
        <v>-1826058.5899999738</v>
      </c>
      <c r="AY23" s="61">
        <v>-296184131.78000003</v>
      </c>
      <c r="AZ23" s="61">
        <v>-275670257.80000001</v>
      </c>
      <c r="BA23" s="61">
        <v>-20513873.98</v>
      </c>
      <c r="BB23" s="61">
        <v>0</v>
      </c>
      <c r="BC23" s="61">
        <v>0</v>
      </c>
      <c r="BD23" s="61">
        <v>294358073.19000006</v>
      </c>
      <c r="BE23" s="61">
        <v>1464153.8000000119</v>
      </c>
      <c r="BF23" s="61">
        <v>255734062.74000004</v>
      </c>
      <c r="BG23" s="61">
        <v>239727529.86000004</v>
      </c>
      <c r="BH23" s="61">
        <v>16006532.880000001</v>
      </c>
      <c r="BI23" s="61">
        <v>0</v>
      </c>
      <c r="BJ23" s="61">
        <v>0</v>
      </c>
      <c r="BK23" s="61">
        <v>-254269908.94000003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-4888144.3700000029</v>
      </c>
      <c r="BT23" s="61">
        <v>-7613678.1100000041</v>
      </c>
      <c r="BU23" s="61">
        <v>-1271092.56</v>
      </c>
      <c r="BV23" s="61">
        <v>-23234.21</v>
      </c>
      <c r="BW23" s="61">
        <v>0</v>
      </c>
      <c r="BX23" s="61">
        <v>-121730.02</v>
      </c>
      <c r="BY23" s="61">
        <v>-313857.44</v>
      </c>
      <c r="BZ23" s="61">
        <v>4478822.2200000007</v>
      </c>
      <c r="CA23" s="61">
        <v>-23374.25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0</v>
      </c>
      <c r="CJ23" s="61">
        <v>0</v>
      </c>
      <c r="CK23" s="61">
        <v>0</v>
      </c>
      <c r="CL23" s="61">
        <v>-3990061.9599999785</v>
      </c>
    </row>
    <row r="24" spans="1:90" ht="12.75" customHeight="1">
      <c r="A24" s="44" t="s">
        <v>34</v>
      </c>
      <c r="B24" s="59">
        <v>1025</v>
      </c>
      <c r="C24" s="60" t="s">
        <v>373</v>
      </c>
      <c r="D24" s="61">
        <v>1715754.0899999989</v>
      </c>
      <c r="E24" s="61">
        <v>365325.66999999993</v>
      </c>
      <c r="F24" s="61">
        <v>1066918.6499999999</v>
      </c>
      <c r="G24" s="61">
        <v>-701592.98</v>
      </c>
      <c r="H24" s="61">
        <v>0</v>
      </c>
      <c r="I24" s="61">
        <v>346418.67000000086</v>
      </c>
      <c r="J24" s="61">
        <v>5031326.7200000007</v>
      </c>
      <c r="K24" s="61">
        <v>-6958955.0800000001</v>
      </c>
      <c r="L24" s="61">
        <v>11990281.800000001</v>
      </c>
      <c r="M24" s="61">
        <v>-4684908.05</v>
      </c>
      <c r="N24" s="61">
        <v>6035729.6399999997</v>
      </c>
      <c r="O24" s="61">
        <v>-10720637.689999999</v>
      </c>
      <c r="P24" s="61">
        <v>0</v>
      </c>
      <c r="Q24" s="61">
        <v>0</v>
      </c>
      <c r="R24" s="61">
        <v>0</v>
      </c>
      <c r="S24" s="61">
        <v>914881.82999999821</v>
      </c>
      <c r="T24" s="61">
        <v>9033291.3999999985</v>
      </c>
      <c r="U24" s="61">
        <v>-1555326.46</v>
      </c>
      <c r="V24" s="61">
        <v>10588617.859999999</v>
      </c>
      <c r="W24" s="61">
        <v>-8118409.5700000003</v>
      </c>
      <c r="X24" s="61">
        <v>1348985.57</v>
      </c>
      <c r="Y24" s="61">
        <v>-9467395.1400000006</v>
      </c>
      <c r="Z24" s="61">
        <v>89127.92</v>
      </c>
      <c r="AA24" s="61">
        <v>63840.01</v>
      </c>
      <c r="AB24" s="61">
        <v>0</v>
      </c>
      <c r="AC24" s="61">
        <v>25287.91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0</v>
      </c>
      <c r="AN24" s="61">
        <v>0</v>
      </c>
      <c r="AO24" s="61">
        <v>0</v>
      </c>
      <c r="AP24" s="61">
        <v>0</v>
      </c>
      <c r="AQ24" s="61">
        <v>0</v>
      </c>
      <c r="AR24" s="61">
        <v>0</v>
      </c>
      <c r="AS24" s="61">
        <v>845882.15000000049</v>
      </c>
      <c r="AT24" s="61">
        <v>-2340</v>
      </c>
      <c r="AU24" s="61">
        <v>-14040</v>
      </c>
      <c r="AV24" s="61">
        <v>11700</v>
      </c>
      <c r="AW24" s="61">
        <v>390409.6400000006</v>
      </c>
      <c r="AX24" s="61">
        <v>-1511899.6899999995</v>
      </c>
      <c r="AY24" s="61">
        <v>-7655372.3299999991</v>
      </c>
      <c r="AZ24" s="61">
        <v>-15887652.02</v>
      </c>
      <c r="BA24" s="61">
        <v>8232279.6900000004</v>
      </c>
      <c r="BB24" s="61">
        <v>0</v>
      </c>
      <c r="BC24" s="61">
        <v>0</v>
      </c>
      <c r="BD24" s="61">
        <v>6143472.6399999997</v>
      </c>
      <c r="BE24" s="61">
        <v>1902309.33</v>
      </c>
      <c r="BF24" s="61">
        <v>7535320.7999999998</v>
      </c>
      <c r="BG24" s="61">
        <v>14376527.77</v>
      </c>
      <c r="BH24" s="61">
        <v>-7429475.8300000001</v>
      </c>
      <c r="BI24" s="61">
        <v>0</v>
      </c>
      <c r="BJ24" s="61">
        <v>588268.86</v>
      </c>
      <c r="BK24" s="61">
        <v>-5633011.4699999997</v>
      </c>
      <c r="BL24" s="61">
        <v>0</v>
      </c>
      <c r="BM24" s="61">
        <v>0</v>
      </c>
      <c r="BN24" s="61">
        <v>0</v>
      </c>
      <c r="BO24" s="61">
        <v>0</v>
      </c>
      <c r="BP24" s="61">
        <v>0</v>
      </c>
      <c r="BQ24" s="61">
        <v>0</v>
      </c>
      <c r="BR24" s="61">
        <v>0</v>
      </c>
      <c r="BS24" s="61">
        <v>457812.50999999989</v>
      </c>
      <c r="BT24" s="61">
        <v>-533650.05000000016</v>
      </c>
      <c r="BU24" s="61">
        <v>-78409.77</v>
      </c>
      <c r="BV24" s="61">
        <v>-18441.830000000002</v>
      </c>
      <c r="BW24" s="61">
        <v>0</v>
      </c>
      <c r="BX24" s="61">
        <v>-11833.29</v>
      </c>
      <c r="BY24" s="61">
        <v>-18315.14</v>
      </c>
      <c r="BZ24" s="61">
        <v>1118462.5900000001</v>
      </c>
      <c r="CA24" s="61">
        <v>0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2561636.2399999993</v>
      </c>
    </row>
    <row r="25" spans="1:90" ht="12.75" customHeight="1">
      <c r="A25" s="44" t="s">
        <v>36</v>
      </c>
      <c r="B25" s="59">
        <v>1027</v>
      </c>
      <c r="C25" s="60" t="s">
        <v>373</v>
      </c>
      <c r="D25" s="61">
        <v>-702353.29999999935</v>
      </c>
      <c r="E25" s="61">
        <v>-1265133.5</v>
      </c>
      <c r="F25" s="61">
        <v>1327495.23</v>
      </c>
      <c r="G25" s="61">
        <v>-2592628.73</v>
      </c>
      <c r="H25" s="61">
        <v>0</v>
      </c>
      <c r="I25" s="61">
        <v>562780.20000000065</v>
      </c>
      <c r="J25" s="61">
        <v>1430181.4000000004</v>
      </c>
      <c r="K25" s="61">
        <v>-4696677.84</v>
      </c>
      <c r="L25" s="61">
        <v>6126859.2400000002</v>
      </c>
      <c r="M25" s="61">
        <v>-867401.19999999972</v>
      </c>
      <c r="N25" s="61">
        <v>2674074.58</v>
      </c>
      <c r="O25" s="61">
        <v>-3541475.78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0</v>
      </c>
      <c r="AA25" s="61">
        <v>0</v>
      </c>
      <c r="AB25" s="61">
        <v>0</v>
      </c>
      <c r="AC25" s="61">
        <v>0</v>
      </c>
      <c r="AD25" s="61">
        <v>0</v>
      </c>
      <c r="AE25" s="61">
        <v>0</v>
      </c>
      <c r="AF25" s="61">
        <v>0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0</v>
      </c>
      <c r="AN25" s="61">
        <v>0</v>
      </c>
      <c r="AO25" s="61">
        <v>0</v>
      </c>
      <c r="AP25" s="61">
        <v>0</v>
      </c>
      <c r="AQ25" s="61">
        <v>0</v>
      </c>
      <c r="AR25" s="61">
        <v>0</v>
      </c>
      <c r="AS25" s="61">
        <v>-138785.91180946614</v>
      </c>
      <c r="AT25" s="61">
        <v>-864094.80799999996</v>
      </c>
      <c r="AU25" s="61">
        <v>-2160237.02</v>
      </c>
      <c r="AV25" s="61">
        <v>1296142.2120000001</v>
      </c>
      <c r="AW25" s="61">
        <v>838690.42999999993</v>
      </c>
      <c r="AX25" s="61">
        <v>2096725.4488439998</v>
      </c>
      <c r="AY25" s="61">
        <v>-141962.64115600006</v>
      </c>
      <c r="AZ25" s="61">
        <v>-29247.311156</v>
      </c>
      <c r="BA25" s="61">
        <v>-117345.04000000004</v>
      </c>
      <c r="BB25" s="61">
        <v>0</v>
      </c>
      <c r="BC25" s="61">
        <v>4629.7099999999919</v>
      </c>
      <c r="BD25" s="61">
        <v>2238688.09</v>
      </c>
      <c r="BE25" s="61">
        <v>-1258035.0188439998</v>
      </c>
      <c r="BF25" s="61">
        <v>85177.841156000024</v>
      </c>
      <c r="BG25" s="61">
        <v>17548.591156000002</v>
      </c>
      <c r="BH25" s="61">
        <v>70407.080000000016</v>
      </c>
      <c r="BI25" s="61">
        <v>0</v>
      </c>
      <c r="BJ25" s="61">
        <v>-2777.8300000000017</v>
      </c>
      <c r="BK25" s="61">
        <v>-1343212.8599999999</v>
      </c>
      <c r="BL25" s="61">
        <v>0</v>
      </c>
      <c r="BM25" s="61">
        <v>0</v>
      </c>
      <c r="BN25" s="61">
        <v>0</v>
      </c>
      <c r="BO25" s="61">
        <v>0</v>
      </c>
      <c r="BP25" s="61">
        <v>0</v>
      </c>
      <c r="BQ25" s="61">
        <v>0</v>
      </c>
      <c r="BR25" s="61">
        <v>0</v>
      </c>
      <c r="BS25" s="61">
        <v>-35441.003809466099</v>
      </c>
      <c r="BT25" s="61">
        <v>-327850.26999999979</v>
      </c>
      <c r="BU25" s="61">
        <v>-54529.077368482394</v>
      </c>
      <c r="BV25" s="61">
        <v>-24064.371092107282</v>
      </c>
      <c r="BW25" s="61">
        <v>0</v>
      </c>
      <c r="BX25" s="61">
        <v>-54290.804354918844</v>
      </c>
      <c r="BY25" s="61">
        <v>-4304.0809939578003</v>
      </c>
      <c r="BZ25" s="61">
        <v>432200.95999999996</v>
      </c>
      <c r="CA25" s="61">
        <v>-2603.36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-77940.53</v>
      </c>
      <c r="CJ25" s="61">
        <v>-77940.53</v>
      </c>
      <c r="CK25" s="61">
        <v>0</v>
      </c>
      <c r="CL25" s="61">
        <v>-841139.21180946543</v>
      </c>
    </row>
    <row r="26" spans="1:90" ht="12.75" customHeight="1">
      <c r="A26" s="44" t="s">
        <v>38</v>
      </c>
      <c r="B26" s="59">
        <v>1028</v>
      </c>
      <c r="C26" s="60" t="s">
        <v>373</v>
      </c>
      <c r="D26" s="61">
        <v>20948796.409999989</v>
      </c>
      <c r="E26" s="61">
        <v>12680703.170000009</v>
      </c>
      <c r="F26" s="61">
        <v>71470837.400000006</v>
      </c>
      <c r="G26" s="61">
        <v>-58790134.229999997</v>
      </c>
      <c r="H26" s="61">
        <v>0</v>
      </c>
      <c r="I26" s="61">
        <v>1905031.0499999821</v>
      </c>
      <c r="J26" s="61">
        <v>-4206645.2700000107</v>
      </c>
      <c r="K26" s="61">
        <v>-142480334</v>
      </c>
      <c r="L26" s="61">
        <v>138273688.72999999</v>
      </c>
      <c r="M26" s="61">
        <v>6111676.3199999928</v>
      </c>
      <c r="N26" s="61">
        <v>115221758.16</v>
      </c>
      <c r="O26" s="61">
        <v>-109110081.84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5104469.3099999987</v>
      </c>
      <c r="AA26" s="61">
        <v>5848690.2799999993</v>
      </c>
      <c r="AB26" s="61">
        <v>0</v>
      </c>
      <c r="AC26" s="61">
        <v>-771705.57000000007</v>
      </c>
      <c r="AD26" s="61">
        <v>0</v>
      </c>
      <c r="AE26" s="61">
        <v>0</v>
      </c>
      <c r="AF26" s="61">
        <v>0</v>
      </c>
      <c r="AG26" s="61">
        <v>27484.6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1258592.879999999</v>
      </c>
      <c r="AN26" s="61">
        <v>8867548.8699999992</v>
      </c>
      <c r="AO26" s="61">
        <v>-7608955.9900000002</v>
      </c>
      <c r="AP26" s="61">
        <v>0</v>
      </c>
      <c r="AQ26" s="61">
        <v>0</v>
      </c>
      <c r="AR26" s="61">
        <v>0</v>
      </c>
      <c r="AS26" s="61">
        <v>-22760415.600000001</v>
      </c>
      <c r="AT26" s="61">
        <v>-5330399.2800000012</v>
      </c>
      <c r="AU26" s="61">
        <v>-30959142.68</v>
      </c>
      <c r="AV26" s="61">
        <v>25628743.399999999</v>
      </c>
      <c r="AW26" s="61">
        <v>-14857393.060000002</v>
      </c>
      <c r="AX26" s="61">
        <v>-364717039.54000002</v>
      </c>
      <c r="AY26" s="61">
        <v>-664218732.72000003</v>
      </c>
      <c r="AZ26" s="61">
        <v>-629865762.48000002</v>
      </c>
      <c r="BA26" s="61">
        <v>-34352970.240000002</v>
      </c>
      <c r="BB26" s="61">
        <v>0</v>
      </c>
      <c r="BC26" s="61">
        <v>0</v>
      </c>
      <c r="BD26" s="61">
        <v>299501693.18000001</v>
      </c>
      <c r="BE26" s="61">
        <v>349859646.48000002</v>
      </c>
      <c r="BF26" s="61">
        <v>620965770.25999999</v>
      </c>
      <c r="BG26" s="61">
        <v>593354307.52999997</v>
      </c>
      <c r="BH26" s="61">
        <v>27611462.73</v>
      </c>
      <c r="BI26" s="61">
        <v>0</v>
      </c>
      <c r="BJ26" s="61">
        <v>0</v>
      </c>
      <c r="BK26" s="61">
        <v>-271106123.77999997</v>
      </c>
      <c r="BL26" s="61">
        <v>0</v>
      </c>
      <c r="BM26" s="61">
        <v>0</v>
      </c>
      <c r="BN26" s="61">
        <v>0</v>
      </c>
      <c r="BO26" s="61">
        <v>0</v>
      </c>
      <c r="BP26" s="61">
        <v>0</v>
      </c>
      <c r="BQ26" s="61">
        <v>0</v>
      </c>
      <c r="BR26" s="61">
        <v>0</v>
      </c>
      <c r="BS26" s="61">
        <v>-2572623.2599999988</v>
      </c>
      <c r="BT26" s="61">
        <v>-8598277.6400000006</v>
      </c>
      <c r="BU26" s="61">
        <v>-2038011.64</v>
      </c>
      <c r="BV26" s="61">
        <v>-370956.83</v>
      </c>
      <c r="BW26" s="61">
        <v>0</v>
      </c>
      <c r="BX26" s="61">
        <v>-166544.01</v>
      </c>
      <c r="BY26" s="61">
        <v>-348001.4</v>
      </c>
      <c r="BZ26" s="61">
        <v>9002629.6400000025</v>
      </c>
      <c r="CA26" s="61">
        <v>-53461.38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0</v>
      </c>
      <c r="CJ26" s="61">
        <v>0</v>
      </c>
      <c r="CK26" s="61">
        <v>0</v>
      </c>
      <c r="CL26" s="61">
        <v>-1811619.1900000125</v>
      </c>
    </row>
    <row r="27" spans="1:90" ht="12.75" customHeight="1">
      <c r="A27" s="44" t="s">
        <v>40</v>
      </c>
      <c r="B27" s="59">
        <v>1030</v>
      </c>
      <c r="C27" s="60" t="s">
        <v>373</v>
      </c>
      <c r="D27" s="61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82703.179999999993</v>
      </c>
      <c r="K27" s="61">
        <v>-55594.91</v>
      </c>
      <c r="L27" s="61">
        <v>138298.09</v>
      </c>
      <c r="M27" s="61">
        <v>-82703.179999999993</v>
      </c>
      <c r="N27" s="61">
        <v>55594.91</v>
      </c>
      <c r="O27" s="61">
        <v>-138298.09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0</v>
      </c>
      <c r="AA27" s="61">
        <v>0</v>
      </c>
      <c r="AB27" s="61">
        <v>0</v>
      </c>
      <c r="AC27" s="61">
        <v>0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0</v>
      </c>
      <c r="AK27" s="61">
        <v>0</v>
      </c>
      <c r="AL27" s="61">
        <v>0</v>
      </c>
      <c r="AM27" s="61">
        <v>0</v>
      </c>
      <c r="AN27" s="61">
        <v>0</v>
      </c>
      <c r="AO27" s="61">
        <v>0</v>
      </c>
      <c r="AP27" s="61">
        <v>0</v>
      </c>
      <c r="AQ27" s="61">
        <v>0</v>
      </c>
      <c r="AR27" s="61">
        <v>0</v>
      </c>
      <c r="AS27" s="61">
        <v>2623.9199999999983</v>
      </c>
      <c r="AT27" s="61">
        <v>0</v>
      </c>
      <c r="AU27" s="61">
        <v>0</v>
      </c>
      <c r="AV27" s="61">
        <v>0</v>
      </c>
      <c r="AW27" s="61">
        <v>0</v>
      </c>
      <c r="AX27" s="61">
        <v>43953.33</v>
      </c>
      <c r="AY27" s="61">
        <v>0</v>
      </c>
      <c r="AZ27" s="61">
        <v>0</v>
      </c>
      <c r="BA27" s="61">
        <v>0</v>
      </c>
      <c r="BB27" s="61">
        <v>0</v>
      </c>
      <c r="BC27" s="61">
        <v>0</v>
      </c>
      <c r="BD27" s="61">
        <v>43953.33</v>
      </c>
      <c r="BE27" s="61">
        <v>-43953.33</v>
      </c>
      <c r="BF27" s="61">
        <v>0</v>
      </c>
      <c r="BG27" s="61">
        <v>0</v>
      </c>
      <c r="BH27" s="61">
        <v>0</v>
      </c>
      <c r="BI27" s="61">
        <v>0</v>
      </c>
      <c r="BJ27" s="61">
        <v>0</v>
      </c>
      <c r="BK27" s="61">
        <v>-43953.33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2623.9199999999983</v>
      </c>
      <c r="BT27" s="61">
        <v>-8270.35</v>
      </c>
      <c r="BU27" s="61">
        <v>-3576.1</v>
      </c>
      <c r="BV27" s="61">
        <v>-683.28</v>
      </c>
      <c r="BW27" s="61">
        <v>0</v>
      </c>
      <c r="BX27" s="61">
        <v>-727.55</v>
      </c>
      <c r="BY27" s="61">
        <v>-416.62</v>
      </c>
      <c r="BZ27" s="61">
        <v>16297.82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0</v>
      </c>
      <c r="CJ27" s="61">
        <v>0</v>
      </c>
      <c r="CK27" s="61">
        <v>0</v>
      </c>
      <c r="CL27" s="61">
        <v>2623.9199999999983</v>
      </c>
    </row>
    <row r="28" spans="1:90" ht="12.75" customHeight="1">
      <c r="A28" s="44" t="s">
        <v>42</v>
      </c>
      <c r="B28" s="59">
        <v>1031</v>
      </c>
      <c r="C28" s="60" t="s">
        <v>373</v>
      </c>
      <c r="D28" s="61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0</v>
      </c>
      <c r="AA28" s="61">
        <v>0</v>
      </c>
      <c r="AB28" s="61">
        <v>0</v>
      </c>
      <c r="AC28" s="61">
        <v>0</v>
      </c>
      <c r="AD28" s="61">
        <v>0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0</v>
      </c>
      <c r="AN28" s="61">
        <v>0</v>
      </c>
      <c r="AO28" s="61">
        <v>0</v>
      </c>
      <c r="AP28" s="61">
        <v>0</v>
      </c>
      <c r="AQ28" s="61">
        <v>0</v>
      </c>
      <c r="AR28" s="61">
        <v>0</v>
      </c>
      <c r="AS28" s="61">
        <v>-17.659999999977298</v>
      </c>
      <c r="AT28" s="61">
        <v>0</v>
      </c>
      <c r="AU28" s="61">
        <v>0</v>
      </c>
      <c r="AV28" s="61">
        <v>0</v>
      </c>
      <c r="AW28" s="61">
        <v>0.29000000002270099</v>
      </c>
      <c r="AX28" s="61">
        <v>0.15000000002328306</v>
      </c>
      <c r="AY28" s="61">
        <v>-571166</v>
      </c>
      <c r="AZ28" s="61">
        <v>0</v>
      </c>
      <c r="BA28" s="61">
        <v>-526576</v>
      </c>
      <c r="BB28" s="61">
        <v>0</v>
      </c>
      <c r="BC28" s="61">
        <v>-44590</v>
      </c>
      <c r="BD28" s="61">
        <v>571166.15</v>
      </c>
      <c r="BE28" s="61">
        <v>0.13999999999941792</v>
      </c>
      <c r="BF28" s="61">
        <v>30113</v>
      </c>
      <c r="BG28" s="61">
        <v>0</v>
      </c>
      <c r="BH28" s="61">
        <v>27762</v>
      </c>
      <c r="BI28" s="61">
        <v>0</v>
      </c>
      <c r="BJ28" s="61">
        <v>2351</v>
      </c>
      <c r="BK28" s="61">
        <v>-30112.86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-17.95</v>
      </c>
      <c r="BT28" s="61">
        <v>0</v>
      </c>
      <c r="BU28" s="61">
        <v>-11.29</v>
      </c>
      <c r="BV28" s="61">
        <v>-3.91</v>
      </c>
      <c r="BW28" s="61">
        <v>0</v>
      </c>
      <c r="BX28" s="61">
        <v>-0.05</v>
      </c>
      <c r="BY28" s="61">
        <v>-2.7</v>
      </c>
      <c r="BZ28" s="61">
        <v>0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0</v>
      </c>
      <c r="CJ28" s="61">
        <v>0</v>
      </c>
      <c r="CK28" s="61">
        <v>0</v>
      </c>
      <c r="CL28" s="61">
        <v>-17.659999999977298</v>
      </c>
    </row>
    <row r="29" spans="1:90" ht="12.75" customHeight="1">
      <c r="A29" s="44" t="s">
        <v>44</v>
      </c>
      <c r="B29" s="59">
        <v>1032</v>
      </c>
      <c r="C29" s="60" t="s">
        <v>373</v>
      </c>
      <c r="D29" s="61">
        <v>16308292.394921808</v>
      </c>
      <c r="E29" s="61">
        <v>6635096.7799999863</v>
      </c>
      <c r="F29" s="61">
        <v>56215735.539999992</v>
      </c>
      <c r="G29" s="61">
        <v>-49580638.760000005</v>
      </c>
      <c r="H29" s="61">
        <v>0</v>
      </c>
      <c r="I29" s="61">
        <v>6064217.0199999884</v>
      </c>
      <c r="J29" s="61">
        <v>-10218250.530000016</v>
      </c>
      <c r="K29" s="61">
        <v>-84109348.63000001</v>
      </c>
      <c r="L29" s="61">
        <v>73891098.099999994</v>
      </c>
      <c r="M29" s="61">
        <v>16282467.550000004</v>
      </c>
      <c r="N29" s="61">
        <v>62576848.380000003</v>
      </c>
      <c r="O29" s="61">
        <v>-46294380.829999998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3325790.3349218322</v>
      </c>
      <c r="AA29" s="61">
        <v>3325790.3349218322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99745.479999999981</v>
      </c>
      <c r="AK29" s="61">
        <v>99745.479999999981</v>
      </c>
      <c r="AL29" s="61">
        <v>0</v>
      </c>
      <c r="AM29" s="61">
        <v>183442.77999999921</v>
      </c>
      <c r="AN29" s="61">
        <v>1486293.2199999995</v>
      </c>
      <c r="AO29" s="61">
        <v>-1302706.5700000003</v>
      </c>
      <c r="AP29" s="61">
        <v>0</v>
      </c>
      <c r="AQ29" s="61">
        <v>0</v>
      </c>
      <c r="AR29" s="61">
        <v>-143.86999999999989</v>
      </c>
      <c r="AS29" s="61">
        <v>15470233.677030783</v>
      </c>
      <c r="AT29" s="61">
        <v>-3356256.8100000005</v>
      </c>
      <c r="AU29" s="61">
        <v>-17081199.780000001</v>
      </c>
      <c r="AV29" s="61">
        <v>13724942.970000001</v>
      </c>
      <c r="AW29" s="61">
        <v>19985945.509999931</v>
      </c>
      <c r="AX29" s="61">
        <v>93997461.070000023</v>
      </c>
      <c r="AY29" s="61">
        <v>-214412108.40000001</v>
      </c>
      <c r="AZ29" s="61">
        <v>-198068116.41999999</v>
      </c>
      <c r="BA29" s="61">
        <v>-29597124.890000001</v>
      </c>
      <c r="BB29" s="61">
        <v>0</v>
      </c>
      <c r="BC29" s="61">
        <v>13253132.91</v>
      </c>
      <c r="BD29" s="61">
        <v>308409569.47000003</v>
      </c>
      <c r="BE29" s="61">
        <v>-74011515.560000092</v>
      </c>
      <c r="BF29" s="61">
        <v>209141349.24999991</v>
      </c>
      <c r="BG29" s="61">
        <v>196824871.6099999</v>
      </c>
      <c r="BH29" s="61">
        <v>25243817.050000001</v>
      </c>
      <c r="BI29" s="61">
        <v>0</v>
      </c>
      <c r="BJ29" s="61">
        <v>-12927339.41</v>
      </c>
      <c r="BK29" s="61">
        <v>-283152864.81</v>
      </c>
      <c r="BL29" s="61">
        <v>0</v>
      </c>
      <c r="BM29" s="61">
        <v>0</v>
      </c>
      <c r="BN29" s="61">
        <v>0</v>
      </c>
      <c r="BO29" s="61">
        <v>-3495.31</v>
      </c>
      <c r="BP29" s="61">
        <v>-3495.31</v>
      </c>
      <c r="BQ29" s="61">
        <v>0</v>
      </c>
      <c r="BR29" s="61">
        <v>0</v>
      </c>
      <c r="BS29" s="61">
        <v>-1054610.7129691462</v>
      </c>
      <c r="BT29" s="61">
        <v>-5362239.0099999942</v>
      </c>
      <c r="BU29" s="61">
        <v>-780727.87934757548</v>
      </c>
      <c r="BV29" s="61">
        <v>-97910.450224062763</v>
      </c>
      <c r="BW29" s="61">
        <v>0</v>
      </c>
      <c r="BX29" s="61">
        <v>-121182.20901962624</v>
      </c>
      <c r="BY29" s="61">
        <v>-195328.07391954213</v>
      </c>
      <c r="BZ29" s="61">
        <v>5496777.480000006</v>
      </c>
      <c r="CA29" s="61">
        <v>5999.4295416488158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-101349</v>
      </c>
      <c r="CJ29" s="61">
        <v>-101349</v>
      </c>
      <c r="CK29" s="61">
        <v>0</v>
      </c>
      <c r="CL29" s="61">
        <v>31778526.071952589</v>
      </c>
    </row>
    <row r="30" spans="1:90" ht="12.75" customHeight="1">
      <c r="A30" s="44" t="s">
        <v>46</v>
      </c>
      <c r="B30" s="59">
        <v>1034</v>
      </c>
      <c r="C30" s="60" t="s">
        <v>373</v>
      </c>
      <c r="D30" s="61">
        <v>218265.1230933211</v>
      </c>
      <c r="E30" s="61">
        <v>3390.9400000000023</v>
      </c>
      <c r="F30" s="61">
        <v>61653.41</v>
      </c>
      <c r="G30" s="61">
        <v>-58262.47</v>
      </c>
      <c r="H30" s="61">
        <v>0</v>
      </c>
      <c r="I30" s="61">
        <v>10573.839999999909</v>
      </c>
      <c r="J30" s="61">
        <v>180389.19999999995</v>
      </c>
      <c r="K30" s="61">
        <v>-413794.5</v>
      </c>
      <c r="L30" s="61">
        <v>594183.69999999995</v>
      </c>
      <c r="M30" s="61">
        <v>-169815.36000000004</v>
      </c>
      <c r="N30" s="61">
        <v>389705.55</v>
      </c>
      <c r="O30" s="61">
        <v>-559520.91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204300.34309332119</v>
      </c>
      <c r="AA30" s="61">
        <v>111777.62372811094</v>
      </c>
      <c r="AB30" s="61">
        <v>92522.719365210258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-25184.511160152681</v>
      </c>
      <c r="AT30" s="61">
        <v>-743.97999999999956</v>
      </c>
      <c r="AU30" s="61">
        <v>-13527</v>
      </c>
      <c r="AV30" s="61">
        <v>12783.02</v>
      </c>
      <c r="AW30" s="61">
        <v>-106.31000000000017</v>
      </c>
      <c r="AX30" s="61">
        <v>-1933.02</v>
      </c>
      <c r="AY30" s="61">
        <v>-1933.01</v>
      </c>
      <c r="AZ30" s="61">
        <v>0</v>
      </c>
      <c r="BA30" s="61">
        <v>-2127.04</v>
      </c>
      <c r="BB30" s="61">
        <v>0</v>
      </c>
      <c r="BC30" s="61">
        <v>194.03</v>
      </c>
      <c r="BD30" s="61">
        <v>-0.01</v>
      </c>
      <c r="BE30" s="61">
        <v>1826.7099999999998</v>
      </c>
      <c r="BF30" s="61">
        <v>1826.6999999999998</v>
      </c>
      <c r="BG30" s="61">
        <v>0</v>
      </c>
      <c r="BH30" s="61">
        <v>2010.06</v>
      </c>
      <c r="BI30" s="61">
        <v>0</v>
      </c>
      <c r="BJ30" s="61">
        <v>-183.36</v>
      </c>
      <c r="BK30" s="61">
        <v>0.01</v>
      </c>
      <c r="BL30" s="61">
        <v>0</v>
      </c>
      <c r="BM30" s="61">
        <v>0</v>
      </c>
      <c r="BN30" s="61">
        <v>0</v>
      </c>
      <c r="BO30" s="61">
        <v>0</v>
      </c>
      <c r="BP30" s="61">
        <v>0</v>
      </c>
      <c r="BQ30" s="61">
        <v>0</v>
      </c>
      <c r="BR30" s="61">
        <v>0</v>
      </c>
      <c r="BS30" s="61">
        <v>-24334.22116015268</v>
      </c>
      <c r="BT30" s="61">
        <v>-20284.75</v>
      </c>
      <c r="BU30" s="61">
        <v>-38070.850971818341</v>
      </c>
      <c r="BV30" s="61">
        <v>-17560.112336351853</v>
      </c>
      <c r="BW30" s="61">
        <v>0</v>
      </c>
      <c r="BX30" s="61">
        <v>-3402.7674934000324</v>
      </c>
      <c r="BY30" s="61">
        <v>-2035.1903585824425</v>
      </c>
      <c r="BZ30" s="61">
        <v>57019.45</v>
      </c>
      <c r="CA30" s="61">
        <v>0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193080.61193316843</v>
      </c>
    </row>
    <row r="31" spans="1:90" ht="12.75" customHeight="1">
      <c r="A31" s="44" t="s">
        <v>48</v>
      </c>
      <c r="B31" s="59">
        <v>1035</v>
      </c>
      <c r="C31" s="60" t="s">
        <v>373</v>
      </c>
      <c r="D31" s="61">
        <v>19706899.019254398</v>
      </c>
      <c r="E31" s="61">
        <v>15334116.020000011</v>
      </c>
      <c r="F31" s="61">
        <v>93534372.730000004</v>
      </c>
      <c r="G31" s="61">
        <v>-78200256.709999993</v>
      </c>
      <c r="H31" s="61">
        <v>0</v>
      </c>
      <c r="I31" s="61">
        <v>-2532232.9399999976</v>
      </c>
      <c r="J31" s="61">
        <v>-4712504.5399999917</v>
      </c>
      <c r="K31" s="61">
        <v>-188883185.16999999</v>
      </c>
      <c r="L31" s="61">
        <v>184170680.63</v>
      </c>
      <c r="M31" s="61">
        <v>2180271.599999994</v>
      </c>
      <c r="N31" s="61">
        <v>160604161.84</v>
      </c>
      <c r="O31" s="61">
        <v>-158423890.24000001</v>
      </c>
      <c r="P31" s="61">
        <v>0</v>
      </c>
      <c r="Q31" s="61">
        <v>0</v>
      </c>
      <c r="R31" s="61">
        <v>0</v>
      </c>
      <c r="S31" s="61">
        <v>-1700661.0300000012</v>
      </c>
      <c r="T31" s="61">
        <v>-8703807.0099999979</v>
      </c>
      <c r="U31" s="61">
        <v>-48785841</v>
      </c>
      <c r="V31" s="61">
        <v>40082033.990000002</v>
      </c>
      <c r="W31" s="61">
        <v>7003145.9799999967</v>
      </c>
      <c r="X31" s="61">
        <v>41481770.969999999</v>
      </c>
      <c r="Y31" s="61">
        <v>-34478624.990000002</v>
      </c>
      <c r="Z31" s="61">
        <v>7456348.7692543846</v>
      </c>
      <c r="AA31" s="61">
        <v>7456348.7692543846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1149328.1999999993</v>
      </c>
      <c r="AN31" s="61">
        <v>7056205.5199999996</v>
      </c>
      <c r="AO31" s="61">
        <v>-5947938.3600000003</v>
      </c>
      <c r="AP31" s="61">
        <v>0</v>
      </c>
      <c r="AQ31" s="61">
        <v>0</v>
      </c>
      <c r="AR31" s="61">
        <v>41061.039999999979</v>
      </c>
      <c r="AS31" s="61">
        <v>-15616867.960048962</v>
      </c>
      <c r="AT31" s="61">
        <v>-6646849.3900000006</v>
      </c>
      <c r="AU31" s="61">
        <v>-44094315.109999992</v>
      </c>
      <c r="AV31" s="61">
        <v>37447465.719999991</v>
      </c>
      <c r="AW31" s="61">
        <v>-8132715.5899999738</v>
      </c>
      <c r="AX31" s="61">
        <v>-54923540.649999976</v>
      </c>
      <c r="AY31" s="61">
        <v>-268492387.15999997</v>
      </c>
      <c r="AZ31" s="61">
        <v>-241971330.54999998</v>
      </c>
      <c r="BA31" s="61">
        <v>-26521056.609999999</v>
      </c>
      <c r="BB31" s="61">
        <v>0</v>
      </c>
      <c r="BC31" s="61">
        <v>0</v>
      </c>
      <c r="BD31" s="61">
        <v>213568846.50999999</v>
      </c>
      <c r="BE31" s="61">
        <v>46790825.060000002</v>
      </c>
      <c r="BF31" s="61">
        <v>228892766.59999999</v>
      </c>
      <c r="BG31" s="61">
        <v>206256989.44</v>
      </c>
      <c r="BH31" s="61">
        <v>22635777.16</v>
      </c>
      <c r="BI31" s="61">
        <v>0</v>
      </c>
      <c r="BJ31" s="61">
        <v>0</v>
      </c>
      <c r="BK31" s="61">
        <v>-182101941.53999999</v>
      </c>
      <c r="BL31" s="61">
        <v>0</v>
      </c>
      <c r="BM31" s="61">
        <v>0</v>
      </c>
      <c r="BN31" s="61">
        <v>0</v>
      </c>
      <c r="BO31" s="61">
        <v>0</v>
      </c>
      <c r="BP31" s="61">
        <v>0</v>
      </c>
      <c r="BQ31" s="61">
        <v>0</v>
      </c>
      <c r="BR31" s="61">
        <v>0</v>
      </c>
      <c r="BS31" s="61">
        <v>-458147.19004898891</v>
      </c>
      <c r="BT31" s="61">
        <v>-10999231.209999997</v>
      </c>
      <c r="BU31" s="61">
        <v>-1496263.4271677316</v>
      </c>
      <c r="BV31" s="61">
        <v>-704760.62027207762</v>
      </c>
      <c r="BW31" s="61">
        <v>0</v>
      </c>
      <c r="BX31" s="61">
        <v>-191352.85260918213</v>
      </c>
      <c r="BY31" s="61">
        <v>0</v>
      </c>
      <c r="BZ31" s="61">
        <v>12933460.92</v>
      </c>
      <c r="CA31" s="61">
        <v>0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-379155.79</v>
      </c>
      <c r="CJ31" s="61">
        <v>-379155.79</v>
      </c>
      <c r="CK31" s="61">
        <v>0</v>
      </c>
      <c r="CL31" s="61">
        <v>4090031.0592054352</v>
      </c>
    </row>
    <row r="32" spans="1:90" ht="12.75" customHeight="1">
      <c r="A32" s="44" t="s">
        <v>50</v>
      </c>
      <c r="B32" s="59">
        <v>1036</v>
      </c>
      <c r="C32" s="60" t="s">
        <v>373</v>
      </c>
      <c r="D32" s="61">
        <v>90778.990229152812</v>
      </c>
      <c r="E32" s="61">
        <v>9000.0399999916553</v>
      </c>
      <c r="F32" s="61">
        <v>99564737.959999993</v>
      </c>
      <c r="G32" s="61">
        <v>-99555737.920000002</v>
      </c>
      <c r="H32" s="61">
        <v>0</v>
      </c>
      <c r="I32" s="61">
        <v>22276.280000001192</v>
      </c>
      <c r="J32" s="61">
        <v>-86528123.719999999</v>
      </c>
      <c r="K32" s="61">
        <v>-92763490.310000002</v>
      </c>
      <c r="L32" s="61">
        <v>6235366.5899999999</v>
      </c>
      <c r="M32" s="61">
        <v>86550400</v>
      </c>
      <c r="N32" s="61">
        <v>92700850.260000005</v>
      </c>
      <c r="O32" s="61">
        <v>-6150450.2599999998</v>
      </c>
      <c r="P32" s="61">
        <v>0</v>
      </c>
      <c r="Q32" s="61">
        <v>0</v>
      </c>
      <c r="R32" s="61">
        <v>0</v>
      </c>
      <c r="S32" s="61">
        <v>54689</v>
      </c>
      <c r="T32" s="61">
        <v>4044116</v>
      </c>
      <c r="U32" s="61">
        <v>0</v>
      </c>
      <c r="V32" s="61">
        <v>4044116</v>
      </c>
      <c r="W32" s="61">
        <v>-3989427</v>
      </c>
      <c r="X32" s="61">
        <v>0</v>
      </c>
      <c r="Y32" s="61">
        <v>-3989427</v>
      </c>
      <c r="Z32" s="61">
        <v>4813.6702291599668</v>
      </c>
      <c r="AA32" s="61">
        <v>2457.1851684907115</v>
      </c>
      <c r="AB32" s="61">
        <v>0</v>
      </c>
      <c r="AC32" s="61">
        <v>-183.32174437270368</v>
      </c>
      <c r="AD32" s="61">
        <v>2516.6459548246885</v>
      </c>
      <c r="AE32" s="61">
        <v>23.160850217270227</v>
      </c>
      <c r="AF32" s="61">
        <v>0</v>
      </c>
      <c r="AG32" s="61">
        <v>0</v>
      </c>
      <c r="AH32" s="61">
        <v>0</v>
      </c>
      <c r="AI32" s="61">
        <v>0</v>
      </c>
      <c r="AJ32" s="61">
        <v>0</v>
      </c>
      <c r="AK32" s="61">
        <v>0</v>
      </c>
      <c r="AL32" s="61">
        <v>0</v>
      </c>
      <c r="AM32" s="61">
        <v>0</v>
      </c>
      <c r="AN32" s="61">
        <v>0</v>
      </c>
      <c r="AO32" s="61">
        <v>0</v>
      </c>
      <c r="AP32" s="61">
        <v>0</v>
      </c>
      <c r="AQ32" s="61">
        <v>0</v>
      </c>
      <c r="AR32" s="61">
        <v>0</v>
      </c>
      <c r="AS32" s="61">
        <v>195687.98611804453</v>
      </c>
      <c r="AT32" s="61">
        <v>0</v>
      </c>
      <c r="AU32" s="61">
        <v>-10392147.539999999</v>
      </c>
      <c r="AV32" s="61">
        <v>10392147.539999999</v>
      </c>
      <c r="AW32" s="61">
        <v>0</v>
      </c>
      <c r="AX32" s="61">
        <v>9302253.9899999946</v>
      </c>
      <c r="AY32" s="61">
        <v>-43192982.560000002</v>
      </c>
      <c r="AZ32" s="61">
        <v>-42737759.530000001</v>
      </c>
      <c r="BA32" s="61">
        <v>-455223.03</v>
      </c>
      <c r="BB32" s="61">
        <v>0</v>
      </c>
      <c r="BC32" s="61">
        <v>0</v>
      </c>
      <c r="BD32" s="61">
        <v>52495236.549999997</v>
      </c>
      <c r="BE32" s="61">
        <v>-9302253.9899999946</v>
      </c>
      <c r="BF32" s="61">
        <v>43192982.560000002</v>
      </c>
      <c r="BG32" s="61">
        <v>42737759.530000001</v>
      </c>
      <c r="BH32" s="61">
        <v>455223.03</v>
      </c>
      <c r="BI32" s="61">
        <v>0</v>
      </c>
      <c r="BJ32" s="61">
        <v>0</v>
      </c>
      <c r="BK32" s="61">
        <v>-52495236.549999997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195687.98611804453</v>
      </c>
      <c r="BT32" s="61">
        <v>-332188.25</v>
      </c>
      <c r="BU32" s="61">
        <v>-51390.156882571879</v>
      </c>
      <c r="BV32" s="61">
        <v>-43845.414031975262</v>
      </c>
      <c r="BW32" s="61">
        <v>0</v>
      </c>
      <c r="BX32" s="61">
        <v>-5253.0665266226415</v>
      </c>
      <c r="BY32" s="61">
        <v>-7704.5064407857026</v>
      </c>
      <c r="BZ32" s="61">
        <v>636069.38</v>
      </c>
      <c r="CA32" s="61">
        <v>0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0</v>
      </c>
      <c r="CJ32" s="61">
        <v>0</v>
      </c>
      <c r="CK32" s="61">
        <v>0</v>
      </c>
      <c r="CL32" s="61">
        <v>286466.97634719731</v>
      </c>
    </row>
    <row r="33" spans="1:90" ht="12.75" customHeight="1">
      <c r="A33" s="44" t="s">
        <v>52</v>
      </c>
      <c r="B33" s="59">
        <v>1037</v>
      </c>
      <c r="C33" s="60" t="s">
        <v>373</v>
      </c>
      <c r="D33" s="61">
        <v>21214.243503898528</v>
      </c>
      <c r="E33" s="61">
        <v>8000</v>
      </c>
      <c r="F33" s="61">
        <v>16000</v>
      </c>
      <c r="G33" s="61">
        <v>-8000</v>
      </c>
      <c r="H33" s="61">
        <v>0</v>
      </c>
      <c r="I33" s="61">
        <v>-1645.0900000000001</v>
      </c>
      <c r="J33" s="61">
        <v>-3290.1800000000003</v>
      </c>
      <c r="K33" s="61">
        <v>-27350.93</v>
      </c>
      <c r="L33" s="61">
        <v>24060.75</v>
      </c>
      <c r="M33" s="61">
        <v>1645.0900000000001</v>
      </c>
      <c r="N33" s="61">
        <v>13675.47</v>
      </c>
      <c r="O33" s="61">
        <v>-12030.38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14859.333503898526</v>
      </c>
      <c r="AA33" s="61">
        <v>14859.333503898526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0</v>
      </c>
      <c r="AK33" s="61">
        <v>0</v>
      </c>
      <c r="AL33" s="61">
        <v>0</v>
      </c>
      <c r="AM33" s="61">
        <v>0</v>
      </c>
      <c r="AN33" s="61">
        <v>0</v>
      </c>
      <c r="AO33" s="61">
        <v>0</v>
      </c>
      <c r="AP33" s="61">
        <v>0</v>
      </c>
      <c r="AQ33" s="61">
        <v>0</v>
      </c>
      <c r="AR33" s="61">
        <v>0</v>
      </c>
      <c r="AS33" s="61">
        <v>-279.78635563140824</v>
      </c>
      <c r="AT33" s="61">
        <v>0</v>
      </c>
      <c r="AU33" s="61">
        <v>0</v>
      </c>
      <c r="AV33" s="61">
        <v>0</v>
      </c>
      <c r="AW33" s="61">
        <v>0</v>
      </c>
      <c r="AX33" s="61">
        <v>0</v>
      </c>
      <c r="AY33" s="61">
        <v>0</v>
      </c>
      <c r="AZ33" s="61">
        <v>0</v>
      </c>
      <c r="BA33" s="61">
        <v>0</v>
      </c>
      <c r="BB33" s="61">
        <v>0</v>
      </c>
      <c r="BC33" s="61">
        <v>0</v>
      </c>
      <c r="BD33" s="61">
        <v>0</v>
      </c>
      <c r="BE33" s="61">
        <v>0</v>
      </c>
      <c r="BF33" s="61">
        <v>0</v>
      </c>
      <c r="BG33" s="61">
        <v>0</v>
      </c>
      <c r="BH33" s="61">
        <v>0</v>
      </c>
      <c r="BI33" s="61">
        <v>0</v>
      </c>
      <c r="BJ33" s="61">
        <v>0</v>
      </c>
      <c r="BK33" s="61">
        <v>0</v>
      </c>
      <c r="BL33" s="61">
        <v>0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0</v>
      </c>
      <c r="BS33" s="61">
        <v>-262.53635563140824</v>
      </c>
      <c r="BT33" s="61">
        <v>-914.17000000000007</v>
      </c>
      <c r="BU33" s="61">
        <v>-204.16387978853538</v>
      </c>
      <c r="BV33" s="61">
        <v>-74.484795531465863</v>
      </c>
      <c r="BW33" s="61">
        <v>0</v>
      </c>
      <c r="BX33" s="61">
        <v>-8.5256380742947684</v>
      </c>
      <c r="BY33" s="61">
        <v>-14.432042237111974</v>
      </c>
      <c r="BZ33" s="61">
        <v>953.23999999999978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-17.25</v>
      </c>
      <c r="CJ33" s="61">
        <v>-17.25</v>
      </c>
      <c r="CK33" s="61">
        <v>0</v>
      </c>
      <c r="CL33" s="61">
        <v>20934.45714826712</v>
      </c>
    </row>
    <row r="34" spans="1:90" ht="12.75" customHeight="1">
      <c r="A34" s="44" t="s">
        <v>54</v>
      </c>
      <c r="B34" s="59">
        <v>1038</v>
      </c>
      <c r="C34" s="60" t="s">
        <v>373</v>
      </c>
      <c r="D34" s="61">
        <v>6598593.9269427462</v>
      </c>
      <c r="E34" s="61">
        <v>13192275.77</v>
      </c>
      <c r="F34" s="61">
        <v>14069828.93</v>
      </c>
      <c r="G34" s="61">
        <v>-877553.16</v>
      </c>
      <c r="H34" s="61">
        <v>0</v>
      </c>
      <c r="I34" s="61">
        <v>-894390.79</v>
      </c>
      <c r="J34" s="61">
        <v>-821856</v>
      </c>
      <c r="K34" s="61">
        <v>-25765437.960000001</v>
      </c>
      <c r="L34" s="61">
        <v>24943581.960000001</v>
      </c>
      <c r="M34" s="61">
        <v>-72534.790000000037</v>
      </c>
      <c r="N34" s="61">
        <v>89862.189999999973</v>
      </c>
      <c r="O34" s="61">
        <v>-162396.98000000001</v>
      </c>
      <c r="P34" s="61">
        <v>0</v>
      </c>
      <c r="Q34" s="61">
        <v>0</v>
      </c>
      <c r="R34" s="61">
        <v>0</v>
      </c>
      <c r="S34" s="61">
        <v>926573.92999999993</v>
      </c>
      <c r="T34" s="61">
        <v>932645.99</v>
      </c>
      <c r="U34" s="61">
        <v>0</v>
      </c>
      <c r="V34" s="61">
        <v>932645.99</v>
      </c>
      <c r="W34" s="61">
        <v>-6072.06</v>
      </c>
      <c r="X34" s="61">
        <v>0</v>
      </c>
      <c r="Y34" s="61">
        <v>-6072.06</v>
      </c>
      <c r="Z34" s="61">
        <v>1532691.3169427465</v>
      </c>
      <c r="AA34" s="61">
        <v>1522498.5641243446</v>
      </c>
      <c r="AB34" s="61">
        <v>0</v>
      </c>
      <c r="AC34" s="61">
        <v>10192.752818401917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-8158556.2999999998</v>
      </c>
      <c r="AN34" s="61">
        <v>-8158556.2999999998</v>
      </c>
      <c r="AO34" s="61">
        <v>0</v>
      </c>
      <c r="AP34" s="61">
        <v>0</v>
      </c>
      <c r="AQ34" s="61">
        <v>0</v>
      </c>
      <c r="AR34" s="61">
        <v>0</v>
      </c>
      <c r="AS34" s="61">
        <v>300471.28146480909</v>
      </c>
      <c r="AT34" s="61">
        <v>-1854628.9900000002</v>
      </c>
      <c r="AU34" s="61">
        <v>-1854628.9900000002</v>
      </c>
      <c r="AV34" s="61">
        <v>0</v>
      </c>
      <c r="AW34" s="61">
        <v>4587319.6100000003</v>
      </c>
      <c r="AX34" s="61">
        <v>3347949.9800000004</v>
      </c>
      <c r="AY34" s="61">
        <v>-5479114.879999999</v>
      </c>
      <c r="AZ34" s="61">
        <v>-4498536.4804778639</v>
      </c>
      <c r="BA34" s="61">
        <v>-980578.39952213538</v>
      </c>
      <c r="BB34" s="61">
        <v>0</v>
      </c>
      <c r="BC34" s="61">
        <v>0</v>
      </c>
      <c r="BD34" s="61">
        <v>8827064.8599999994</v>
      </c>
      <c r="BE34" s="61">
        <v>1239369.6299999999</v>
      </c>
      <c r="BF34" s="61">
        <v>1449405.42</v>
      </c>
      <c r="BG34" s="61">
        <v>1449405.42</v>
      </c>
      <c r="BH34" s="61">
        <v>0</v>
      </c>
      <c r="BI34" s="61">
        <v>0</v>
      </c>
      <c r="BJ34" s="61">
        <v>0</v>
      </c>
      <c r="BK34" s="61">
        <v>-210035.78999999998</v>
      </c>
      <c r="BL34" s="61">
        <v>0</v>
      </c>
      <c r="BM34" s="61">
        <v>0</v>
      </c>
      <c r="BN34" s="61">
        <v>0</v>
      </c>
      <c r="BO34" s="61">
        <v>0</v>
      </c>
      <c r="BP34" s="61">
        <v>0</v>
      </c>
      <c r="BQ34" s="61">
        <v>0</v>
      </c>
      <c r="BR34" s="61">
        <v>0</v>
      </c>
      <c r="BS34" s="61">
        <v>-2432219.338535191</v>
      </c>
      <c r="BT34" s="61">
        <v>-1907553.709999999</v>
      </c>
      <c r="BU34" s="61">
        <v>-444955.80509743106</v>
      </c>
      <c r="BV34" s="61">
        <v>-74667.141533713628</v>
      </c>
      <c r="BW34" s="61">
        <v>0</v>
      </c>
      <c r="BX34" s="61">
        <v>-177.62363312881757</v>
      </c>
      <c r="BY34" s="61">
        <v>-19592.499095028947</v>
      </c>
      <c r="BZ34" s="61">
        <v>14925.050000000003</v>
      </c>
      <c r="CA34" s="61">
        <v>-197.60917588960717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0</v>
      </c>
      <c r="CJ34" s="61">
        <v>0</v>
      </c>
      <c r="CK34" s="61">
        <v>0</v>
      </c>
      <c r="CL34" s="61">
        <v>6899065.2084075548</v>
      </c>
    </row>
    <row r="35" spans="1:90" ht="12.75" customHeight="1">
      <c r="A35" s="44" t="s">
        <v>56</v>
      </c>
      <c r="B35" s="59">
        <v>1039</v>
      </c>
      <c r="C35" s="60" t="s">
        <v>373</v>
      </c>
      <c r="D35" s="61">
        <v>13176.400000000081</v>
      </c>
      <c r="E35" s="61">
        <v>12218.890000000014</v>
      </c>
      <c r="F35" s="61">
        <v>573082.75</v>
      </c>
      <c r="G35" s="61">
        <v>-560863.86</v>
      </c>
      <c r="H35" s="61">
        <v>0</v>
      </c>
      <c r="I35" s="61">
        <v>957.51000000006752</v>
      </c>
      <c r="J35" s="61">
        <v>-390086.04999999993</v>
      </c>
      <c r="K35" s="61">
        <v>-800218.45</v>
      </c>
      <c r="L35" s="61">
        <v>410132.4</v>
      </c>
      <c r="M35" s="61">
        <v>391043.56</v>
      </c>
      <c r="N35" s="61">
        <v>772592.9</v>
      </c>
      <c r="O35" s="61">
        <v>-381549.34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-136517.82</v>
      </c>
      <c r="AT35" s="61">
        <v>0</v>
      </c>
      <c r="AU35" s="61">
        <v>0</v>
      </c>
      <c r="AV35" s="61">
        <v>0</v>
      </c>
      <c r="AW35" s="61">
        <v>0</v>
      </c>
      <c r="AX35" s="61">
        <v>0</v>
      </c>
      <c r="AY35" s="61">
        <v>0</v>
      </c>
      <c r="AZ35" s="61">
        <v>0</v>
      </c>
      <c r="BA35" s="61">
        <v>0</v>
      </c>
      <c r="BB35" s="61">
        <v>0</v>
      </c>
      <c r="BC35" s="61">
        <v>0</v>
      </c>
      <c r="BD35" s="61">
        <v>0</v>
      </c>
      <c r="BE35" s="61">
        <v>0</v>
      </c>
      <c r="BF35" s="61">
        <v>0</v>
      </c>
      <c r="BG35" s="61">
        <v>0</v>
      </c>
      <c r="BH35" s="61">
        <v>0</v>
      </c>
      <c r="BI35" s="61">
        <v>0</v>
      </c>
      <c r="BJ35" s="61">
        <v>0</v>
      </c>
      <c r="BK35" s="61">
        <v>0</v>
      </c>
      <c r="BL35" s="61">
        <v>0</v>
      </c>
      <c r="BM35" s="61">
        <v>0</v>
      </c>
      <c r="BN35" s="61">
        <v>0</v>
      </c>
      <c r="BO35" s="61">
        <v>0</v>
      </c>
      <c r="BP35" s="61">
        <v>0</v>
      </c>
      <c r="BQ35" s="61">
        <v>0</v>
      </c>
      <c r="BR35" s="61">
        <v>0</v>
      </c>
      <c r="BS35" s="61">
        <v>2911.6799999999985</v>
      </c>
      <c r="BT35" s="61">
        <v>-3789.3900000000003</v>
      </c>
      <c r="BU35" s="61">
        <v>0</v>
      </c>
      <c r="BV35" s="61">
        <v>0</v>
      </c>
      <c r="BW35" s="61">
        <v>0</v>
      </c>
      <c r="BX35" s="61">
        <v>0</v>
      </c>
      <c r="BY35" s="61">
        <v>0</v>
      </c>
      <c r="BZ35" s="61">
        <v>6701.0699999999988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-139429.5</v>
      </c>
      <c r="CJ35" s="61">
        <v>-139429.5</v>
      </c>
      <c r="CK35" s="61">
        <v>0</v>
      </c>
      <c r="CL35" s="61">
        <v>-123341.41999999993</v>
      </c>
    </row>
    <row r="36" spans="1:90" ht="12.75" customHeight="1">
      <c r="A36" s="44" t="s">
        <v>58</v>
      </c>
      <c r="B36" s="59">
        <v>1040</v>
      </c>
      <c r="C36" s="60" t="s">
        <v>373</v>
      </c>
      <c r="D36" s="61">
        <v>368685396</v>
      </c>
      <c r="E36" s="61">
        <v>295117265</v>
      </c>
      <c r="F36" s="61">
        <v>379366406</v>
      </c>
      <c r="G36" s="61">
        <v>-84249141</v>
      </c>
      <c r="H36" s="61">
        <v>0</v>
      </c>
      <c r="I36" s="61">
        <v>73568131</v>
      </c>
      <c r="J36" s="61">
        <v>25366016</v>
      </c>
      <c r="K36" s="61">
        <v>-820143235</v>
      </c>
      <c r="L36" s="61">
        <v>845509251</v>
      </c>
      <c r="M36" s="61">
        <v>48202115</v>
      </c>
      <c r="N36" s="61">
        <v>70619712</v>
      </c>
      <c r="O36" s="61">
        <v>-22417597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-471031870</v>
      </c>
      <c r="AT36" s="61">
        <v>-365307138</v>
      </c>
      <c r="AU36" s="61">
        <v>-366811699</v>
      </c>
      <c r="AV36" s="61">
        <v>1504561</v>
      </c>
      <c r="AW36" s="61">
        <v>4974234</v>
      </c>
      <c r="AX36" s="61">
        <v>-4089064</v>
      </c>
      <c r="AY36" s="61">
        <v>-1179189572</v>
      </c>
      <c r="AZ36" s="61">
        <v>-1231168010</v>
      </c>
      <c r="BA36" s="61">
        <v>-225934264</v>
      </c>
      <c r="BB36" s="61">
        <v>0</v>
      </c>
      <c r="BC36" s="61">
        <v>277912702</v>
      </c>
      <c r="BD36" s="61">
        <v>1175100508</v>
      </c>
      <c r="BE36" s="61">
        <v>9063298</v>
      </c>
      <c r="BF36" s="61">
        <v>187329080</v>
      </c>
      <c r="BG36" s="61">
        <v>230948117</v>
      </c>
      <c r="BH36" s="61">
        <v>530888</v>
      </c>
      <c r="BI36" s="61">
        <v>0</v>
      </c>
      <c r="BJ36" s="61">
        <v>-44149925</v>
      </c>
      <c r="BK36" s="61">
        <v>-178265782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-110698966</v>
      </c>
      <c r="BT36" s="61">
        <v>-57469080</v>
      </c>
      <c r="BU36" s="61">
        <v>-45359448</v>
      </c>
      <c r="BV36" s="61">
        <v>-5003378</v>
      </c>
      <c r="BW36" s="61">
        <v>0</v>
      </c>
      <c r="BX36" s="61">
        <v>-1653340</v>
      </c>
      <c r="BY36" s="61">
        <v>-1347418</v>
      </c>
      <c r="BZ36" s="61">
        <v>398455</v>
      </c>
      <c r="CA36" s="61">
        <v>-264757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-102346474</v>
      </c>
    </row>
    <row r="37" spans="1:90" ht="12.75" customHeight="1">
      <c r="A37" s="44" t="s">
        <v>60</v>
      </c>
      <c r="B37" s="59">
        <v>1043</v>
      </c>
      <c r="C37" s="60" t="s">
        <v>373</v>
      </c>
      <c r="D37" s="61">
        <v>10412485.864094071</v>
      </c>
      <c r="E37" s="61">
        <v>5543373.6499999994</v>
      </c>
      <c r="F37" s="61">
        <v>5587474.5599999996</v>
      </c>
      <c r="G37" s="61">
        <v>-44100.91</v>
      </c>
      <c r="H37" s="61">
        <v>0</v>
      </c>
      <c r="I37" s="61">
        <v>863166.18000000156</v>
      </c>
      <c r="J37" s="61">
        <v>863166.18000000156</v>
      </c>
      <c r="K37" s="61">
        <v>-11632533.559999999</v>
      </c>
      <c r="L37" s="61">
        <v>12495699.74</v>
      </c>
      <c r="M37" s="61">
        <v>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61">
        <v>2764312.38</v>
      </c>
      <c r="T37" s="61">
        <v>2764312.38</v>
      </c>
      <c r="U37" s="61">
        <v>0</v>
      </c>
      <c r="V37" s="61">
        <v>2764312.38</v>
      </c>
      <c r="W37" s="61">
        <v>0</v>
      </c>
      <c r="X37" s="61">
        <v>0</v>
      </c>
      <c r="Y37" s="61">
        <v>0</v>
      </c>
      <c r="Z37" s="61">
        <v>1241633.6540940709</v>
      </c>
      <c r="AA37" s="61">
        <v>1241633.6540940709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0</v>
      </c>
      <c r="AN37" s="61">
        <v>0</v>
      </c>
      <c r="AO37" s="61">
        <v>0</v>
      </c>
      <c r="AP37" s="61">
        <v>0</v>
      </c>
      <c r="AQ37" s="61">
        <v>0</v>
      </c>
      <c r="AR37" s="61">
        <v>0</v>
      </c>
      <c r="AS37" s="61">
        <v>-2022892.055061291</v>
      </c>
      <c r="AT37" s="61">
        <v>-693557.26</v>
      </c>
      <c r="AU37" s="61">
        <v>-693557.26</v>
      </c>
      <c r="AV37" s="61">
        <v>0</v>
      </c>
      <c r="AW37" s="61">
        <v>-330276.92000000086</v>
      </c>
      <c r="AX37" s="61">
        <v>-444065.73000000045</v>
      </c>
      <c r="AY37" s="61">
        <v>-11269987.41</v>
      </c>
      <c r="AZ37" s="61">
        <v>-10369484.059999999</v>
      </c>
      <c r="BA37" s="61">
        <v>-2722360.56</v>
      </c>
      <c r="BB37" s="61">
        <v>0</v>
      </c>
      <c r="BC37" s="61">
        <v>1821857.21</v>
      </c>
      <c r="BD37" s="61">
        <v>10825921.68</v>
      </c>
      <c r="BE37" s="61">
        <v>113788.80999999959</v>
      </c>
      <c r="BF37" s="61">
        <v>1456578.2299999997</v>
      </c>
      <c r="BG37" s="61">
        <v>1692042.3399999999</v>
      </c>
      <c r="BH37" s="61">
        <v>0</v>
      </c>
      <c r="BI37" s="61">
        <v>0</v>
      </c>
      <c r="BJ37" s="61">
        <v>-235464.11000000002</v>
      </c>
      <c r="BK37" s="61">
        <v>-1342789.4200000002</v>
      </c>
      <c r="BL37" s="61">
        <v>0</v>
      </c>
      <c r="BM37" s="61">
        <v>0</v>
      </c>
      <c r="BN37" s="61">
        <v>0</v>
      </c>
      <c r="BO37" s="61">
        <v>0</v>
      </c>
      <c r="BP37" s="61">
        <v>0</v>
      </c>
      <c r="BQ37" s="61">
        <v>0</v>
      </c>
      <c r="BR37" s="61">
        <v>0</v>
      </c>
      <c r="BS37" s="61">
        <v>-999057.87506129011</v>
      </c>
      <c r="BT37" s="61">
        <v>-555725.94000000006</v>
      </c>
      <c r="BU37" s="61">
        <v>-316186.55270534614</v>
      </c>
      <c r="BV37" s="61">
        <v>-12761.628000453202</v>
      </c>
      <c r="BW37" s="61">
        <v>0</v>
      </c>
      <c r="BX37" s="61">
        <v>-27664.725063303104</v>
      </c>
      <c r="BY37" s="61">
        <v>-75609.360107419154</v>
      </c>
      <c r="BZ37" s="61">
        <v>0</v>
      </c>
      <c r="CA37" s="61">
        <v>-11109.669184768303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8389593.8090327792</v>
      </c>
    </row>
    <row r="38" spans="1:90" ht="12.75" customHeight="1">
      <c r="A38" s="44" t="s">
        <v>62</v>
      </c>
      <c r="B38" s="59">
        <v>1044</v>
      </c>
      <c r="C38" s="60" t="s">
        <v>373</v>
      </c>
      <c r="D38" s="61">
        <v>493.3900000000001</v>
      </c>
      <c r="E38" s="61">
        <v>0</v>
      </c>
      <c r="F38" s="61">
        <v>0</v>
      </c>
      <c r="G38" s="61">
        <v>0</v>
      </c>
      <c r="H38" s="61">
        <v>0</v>
      </c>
      <c r="I38" s="61">
        <v>493.3900000000001</v>
      </c>
      <c r="J38" s="61">
        <v>493.3900000000001</v>
      </c>
      <c r="K38" s="61">
        <v>-1499.36</v>
      </c>
      <c r="L38" s="61">
        <v>1992.75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0</v>
      </c>
      <c r="AA38" s="61">
        <v>0</v>
      </c>
      <c r="AB38" s="61">
        <v>0</v>
      </c>
      <c r="AC38" s="61">
        <v>0</v>
      </c>
      <c r="AD38" s="61">
        <v>0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0</v>
      </c>
      <c r="AN38" s="61">
        <v>0</v>
      </c>
      <c r="AO38" s="61">
        <v>0</v>
      </c>
      <c r="AP38" s="61">
        <v>0</v>
      </c>
      <c r="AQ38" s="61">
        <v>0</v>
      </c>
      <c r="AR38" s="61">
        <v>0</v>
      </c>
      <c r="AS38" s="61">
        <v>-23.880000000000003</v>
      </c>
      <c r="AT38" s="61">
        <v>0</v>
      </c>
      <c r="AU38" s="61">
        <v>0</v>
      </c>
      <c r="AV38" s="61">
        <v>0</v>
      </c>
      <c r="AW38" s="61">
        <v>-23.880000000000003</v>
      </c>
      <c r="AX38" s="61">
        <v>-23.880000000000003</v>
      </c>
      <c r="AY38" s="61">
        <v>-20.170000000000002</v>
      </c>
      <c r="AZ38" s="61">
        <v>0</v>
      </c>
      <c r="BA38" s="61">
        <v>-24.48</v>
      </c>
      <c r="BB38" s="61">
        <v>0</v>
      </c>
      <c r="BC38" s="61">
        <v>4.3099999999999996</v>
      </c>
      <c r="BD38" s="61">
        <v>-3.7100000000000004</v>
      </c>
      <c r="BE38" s="61">
        <v>0</v>
      </c>
      <c r="BF38" s="61">
        <v>0</v>
      </c>
      <c r="BG38" s="61">
        <v>0</v>
      </c>
      <c r="BH38" s="61">
        <v>0</v>
      </c>
      <c r="BI38" s="61">
        <v>0</v>
      </c>
      <c r="BJ38" s="61">
        <v>0</v>
      </c>
      <c r="BK38" s="61">
        <v>0</v>
      </c>
      <c r="BL38" s="61">
        <v>0</v>
      </c>
      <c r="BM38" s="61">
        <v>0</v>
      </c>
      <c r="BN38" s="61">
        <v>0</v>
      </c>
      <c r="BO38" s="61">
        <v>0</v>
      </c>
      <c r="BP38" s="61">
        <v>0</v>
      </c>
      <c r="BQ38" s="61">
        <v>0</v>
      </c>
      <c r="BR38" s="61">
        <v>0</v>
      </c>
      <c r="BS38" s="61">
        <v>0</v>
      </c>
      <c r="BT38" s="61">
        <v>0</v>
      </c>
      <c r="BU38" s="61">
        <v>0</v>
      </c>
      <c r="BV38" s="61">
        <v>0</v>
      </c>
      <c r="BW38" s="61">
        <v>0</v>
      </c>
      <c r="BX38" s="61">
        <v>0</v>
      </c>
      <c r="BY38" s="61">
        <v>0</v>
      </c>
      <c r="BZ38" s="61">
        <v>0</v>
      </c>
      <c r="CA38" s="61">
        <v>0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0</v>
      </c>
      <c r="CJ38" s="61">
        <v>0</v>
      </c>
      <c r="CK38" s="61">
        <v>0</v>
      </c>
      <c r="CL38" s="61">
        <v>469.5100000000001</v>
      </c>
    </row>
    <row r="39" spans="1:90" ht="12.75" customHeight="1">
      <c r="A39" s="44" t="s">
        <v>64</v>
      </c>
      <c r="B39" s="59">
        <v>1045</v>
      </c>
      <c r="C39" s="60" t="s">
        <v>373</v>
      </c>
      <c r="D39" s="61">
        <v>1974351.27</v>
      </c>
      <c r="E39" s="61">
        <v>491116.40999999992</v>
      </c>
      <c r="F39" s="61">
        <v>2460848.75</v>
      </c>
      <c r="G39" s="61">
        <v>-1969732.34</v>
      </c>
      <c r="H39" s="61">
        <v>0</v>
      </c>
      <c r="I39" s="61">
        <v>331391.73</v>
      </c>
      <c r="J39" s="61">
        <v>1442292.1100000003</v>
      </c>
      <c r="K39" s="61">
        <v>-5044185.8</v>
      </c>
      <c r="L39" s="61">
        <v>6486477.9100000001</v>
      </c>
      <c r="M39" s="61">
        <v>-1110900.3800000004</v>
      </c>
      <c r="N39" s="61">
        <v>3810318.4</v>
      </c>
      <c r="O39" s="61">
        <v>-4921218.78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1151843.1300000001</v>
      </c>
      <c r="AA39" s="61">
        <v>605983.98</v>
      </c>
      <c r="AB39" s="61">
        <v>104795.93</v>
      </c>
      <c r="AC39" s="61">
        <v>434335.88</v>
      </c>
      <c r="AD39" s="61">
        <v>6727.34</v>
      </c>
      <c r="AE39" s="61">
        <v>0</v>
      </c>
      <c r="AF39" s="61">
        <v>0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0</v>
      </c>
      <c r="AN39" s="61">
        <v>0</v>
      </c>
      <c r="AO39" s="61">
        <v>0</v>
      </c>
      <c r="AP39" s="61">
        <v>0</v>
      </c>
      <c r="AQ39" s="61">
        <v>0</v>
      </c>
      <c r="AR39" s="61">
        <v>0</v>
      </c>
      <c r="AS39" s="61">
        <v>-189998.42999999988</v>
      </c>
      <c r="AT39" s="61">
        <v>-75087.790000000037</v>
      </c>
      <c r="AU39" s="61">
        <v>-300351.16000000003</v>
      </c>
      <c r="AV39" s="61">
        <v>225263.37</v>
      </c>
      <c r="AW39" s="61">
        <v>-25195.229999999749</v>
      </c>
      <c r="AX39" s="61">
        <v>-123939.29999999981</v>
      </c>
      <c r="AY39" s="61">
        <v>-1189177.6099999999</v>
      </c>
      <c r="AZ39" s="61">
        <v>-812126.24</v>
      </c>
      <c r="BA39" s="61">
        <v>-284214.44</v>
      </c>
      <c r="BB39" s="61">
        <v>0</v>
      </c>
      <c r="BC39" s="61">
        <v>-92836.93</v>
      </c>
      <c r="BD39" s="61">
        <v>1065238.31</v>
      </c>
      <c r="BE39" s="61">
        <v>98744.070000000065</v>
      </c>
      <c r="BF39" s="61">
        <v>950956.54</v>
      </c>
      <c r="BG39" s="61">
        <v>609094.68000000005</v>
      </c>
      <c r="BH39" s="61">
        <v>257689.23</v>
      </c>
      <c r="BI39" s="61">
        <v>0</v>
      </c>
      <c r="BJ39" s="61">
        <v>84172.63</v>
      </c>
      <c r="BK39" s="61">
        <v>-852212.47</v>
      </c>
      <c r="BL39" s="61">
        <v>0</v>
      </c>
      <c r="BM39" s="61">
        <v>0</v>
      </c>
      <c r="BN39" s="61">
        <v>0</v>
      </c>
      <c r="BO39" s="61">
        <v>0</v>
      </c>
      <c r="BP39" s="61">
        <v>0</v>
      </c>
      <c r="BQ39" s="61">
        <v>0</v>
      </c>
      <c r="BR39" s="61">
        <v>0</v>
      </c>
      <c r="BS39" s="61">
        <v>-67703.800000000105</v>
      </c>
      <c r="BT39" s="61">
        <v>-449414.62000000011</v>
      </c>
      <c r="BU39" s="61">
        <v>-18078.37</v>
      </c>
      <c r="BV39" s="61">
        <v>-27058.3</v>
      </c>
      <c r="BW39" s="61">
        <v>0</v>
      </c>
      <c r="BX39" s="61">
        <v>-3162.34</v>
      </c>
      <c r="BY39" s="61">
        <v>-11249.24</v>
      </c>
      <c r="BZ39" s="61">
        <v>441259.14</v>
      </c>
      <c r="CA39" s="61">
        <v>-7.0000000000000007E-2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-22011.61</v>
      </c>
      <c r="CJ39" s="61">
        <v>-22011.61</v>
      </c>
      <c r="CK39" s="61">
        <v>0</v>
      </c>
      <c r="CL39" s="61">
        <v>1784352.84</v>
      </c>
    </row>
    <row r="40" spans="1:90" ht="12.75" customHeight="1">
      <c r="A40" s="44" t="s">
        <v>66</v>
      </c>
      <c r="B40" s="59">
        <v>1046</v>
      </c>
      <c r="C40" s="60" t="s">
        <v>373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0</v>
      </c>
      <c r="AN40" s="61">
        <v>0</v>
      </c>
      <c r="AO40" s="61">
        <v>0</v>
      </c>
      <c r="AP40" s="61">
        <v>0</v>
      </c>
      <c r="AQ40" s="61">
        <v>0</v>
      </c>
      <c r="AR40" s="61">
        <v>0</v>
      </c>
      <c r="AS40" s="61">
        <v>0</v>
      </c>
      <c r="AT40" s="61">
        <v>0</v>
      </c>
      <c r="AU40" s="61">
        <v>0</v>
      </c>
      <c r="AV40" s="61">
        <v>0</v>
      </c>
      <c r="AW40" s="61">
        <v>0</v>
      </c>
      <c r="AX40" s="61">
        <v>0</v>
      </c>
      <c r="AY40" s="61">
        <v>0</v>
      </c>
      <c r="AZ40" s="61">
        <v>0</v>
      </c>
      <c r="BA40" s="61">
        <v>0</v>
      </c>
      <c r="BB40" s="61">
        <v>0</v>
      </c>
      <c r="BC40" s="61">
        <v>0</v>
      </c>
      <c r="BD40" s="61">
        <v>0</v>
      </c>
      <c r="BE40" s="61">
        <v>0</v>
      </c>
      <c r="BF40" s="61">
        <v>0</v>
      </c>
      <c r="BG40" s="61">
        <v>0</v>
      </c>
      <c r="BH40" s="61">
        <v>0</v>
      </c>
      <c r="BI40" s="61">
        <v>0</v>
      </c>
      <c r="BJ40" s="61">
        <v>0</v>
      </c>
      <c r="BK40" s="61">
        <v>0</v>
      </c>
      <c r="BL40" s="61">
        <v>0</v>
      </c>
      <c r="BM40" s="61">
        <v>0</v>
      </c>
      <c r="BN40" s="61">
        <v>0</v>
      </c>
      <c r="BO40" s="61">
        <v>0</v>
      </c>
      <c r="BP40" s="61">
        <v>0</v>
      </c>
      <c r="BQ40" s="61">
        <v>0</v>
      </c>
      <c r="BR40" s="61">
        <v>0</v>
      </c>
      <c r="BS40" s="61">
        <v>0</v>
      </c>
      <c r="BT40" s="61">
        <v>0</v>
      </c>
      <c r="BU40" s="61">
        <v>0</v>
      </c>
      <c r="BV40" s="61">
        <v>0</v>
      </c>
      <c r="BW40" s="61">
        <v>0</v>
      </c>
      <c r="BX40" s="61">
        <v>0</v>
      </c>
      <c r="BY40" s="61">
        <v>0</v>
      </c>
      <c r="BZ40" s="61">
        <v>0</v>
      </c>
      <c r="CA40" s="61">
        <v>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0</v>
      </c>
      <c r="CJ40" s="61">
        <v>0</v>
      </c>
      <c r="CK40" s="61">
        <v>0</v>
      </c>
      <c r="CL40" s="61">
        <v>0</v>
      </c>
    </row>
    <row r="41" spans="1:90" ht="12.75" customHeight="1">
      <c r="A41" s="44" t="s">
        <v>68</v>
      </c>
      <c r="B41" s="59">
        <v>1048</v>
      </c>
      <c r="C41" s="60" t="s">
        <v>373</v>
      </c>
      <c r="D41" s="61">
        <v>107064.57588701081</v>
      </c>
      <c r="E41" s="61">
        <v>267313.59000000003</v>
      </c>
      <c r="F41" s="61">
        <v>534092.01</v>
      </c>
      <c r="G41" s="61">
        <v>-266778.42</v>
      </c>
      <c r="H41" s="61">
        <v>0</v>
      </c>
      <c r="I41" s="61">
        <v>-188187.87</v>
      </c>
      <c r="J41" s="61">
        <v>-397853.89</v>
      </c>
      <c r="K41" s="61">
        <v>-645671.23</v>
      </c>
      <c r="L41" s="61">
        <v>247817.34</v>
      </c>
      <c r="M41" s="61">
        <v>209666.02000000002</v>
      </c>
      <c r="N41" s="61">
        <v>307932.57</v>
      </c>
      <c r="O41" s="61">
        <v>-98266.55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27938.855887010777</v>
      </c>
      <c r="AA41" s="61">
        <v>27938.855887010777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0</v>
      </c>
      <c r="AN41" s="61">
        <v>0</v>
      </c>
      <c r="AO41" s="61">
        <v>0</v>
      </c>
      <c r="AP41" s="61">
        <v>0</v>
      </c>
      <c r="AQ41" s="61">
        <v>0</v>
      </c>
      <c r="AR41" s="61">
        <v>0</v>
      </c>
      <c r="AS41" s="61">
        <v>32882.369999999908</v>
      </c>
      <c r="AT41" s="61">
        <v>0</v>
      </c>
      <c r="AU41" s="61">
        <v>0</v>
      </c>
      <c r="AV41" s="61">
        <v>0</v>
      </c>
      <c r="AW41" s="61">
        <v>57092.839999999909</v>
      </c>
      <c r="AX41" s="61">
        <v>-90407.520000000135</v>
      </c>
      <c r="AY41" s="61">
        <v>-870940.21000000008</v>
      </c>
      <c r="AZ41" s="61">
        <v>0</v>
      </c>
      <c r="BA41" s="61">
        <v>-1002529.92</v>
      </c>
      <c r="BB41" s="61">
        <v>0</v>
      </c>
      <c r="BC41" s="61">
        <v>131589.71</v>
      </c>
      <c r="BD41" s="61">
        <v>780532.69</v>
      </c>
      <c r="BE41" s="61">
        <v>147500.36000000004</v>
      </c>
      <c r="BF41" s="61">
        <v>476411.72000000003</v>
      </c>
      <c r="BG41" s="61">
        <v>0</v>
      </c>
      <c r="BH41" s="61">
        <v>548392.41</v>
      </c>
      <c r="BI41" s="61">
        <v>0</v>
      </c>
      <c r="BJ41" s="61">
        <v>-71980.69</v>
      </c>
      <c r="BK41" s="61">
        <v>-328911.35999999999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-24210.470000000005</v>
      </c>
      <c r="BT41" s="61">
        <v>-12849.710000000003</v>
      </c>
      <c r="BU41" s="61">
        <v>-10605.62</v>
      </c>
      <c r="BV41" s="61">
        <v>-3619.75</v>
      </c>
      <c r="BW41" s="61">
        <v>0</v>
      </c>
      <c r="BX41" s="61">
        <v>-4505.5200000000004</v>
      </c>
      <c r="BY41" s="61">
        <v>-1399.8</v>
      </c>
      <c r="BZ41" s="61">
        <v>9324.1999999999989</v>
      </c>
      <c r="CA41" s="61">
        <v>-554.27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139946.94588701072</v>
      </c>
    </row>
    <row r="42" spans="1:90" ht="12.75" customHeight="1">
      <c r="A42" s="44" t="s">
        <v>70</v>
      </c>
      <c r="B42" s="59">
        <v>1049</v>
      </c>
      <c r="C42" s="60" t="s">
        <v>373</v>
      </c>
      <c r="D42" s="61">
        <v>-340943.76</v>
      </c>
      <c r="E42" s="61">
        <v>-340943.76</v>
      </c>
      <c r="F42" s="61">
        <v>0</v>
      </c>
      <c r="G42" s="61">
        <v>-340943.76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0</v>
      </c>
      <c r="W42" s="61">
        <v>0</v>
      </c>
      <c r="X42" s="61">
        <v>0</v>
      </c>
      <c r="Y42" s="61">
        <v>0</v>
      </c>
      <c r="Z42" s="61">
        <v>0</v>
      </c>
      <c r="AA42" s="61">
        <v>0</v>
      </c>
      <c r="AB42" s="61">
        <v>0</v>
      </c>
      <c r="AC42" s="61">
        <v>0</v>
      </c>
      <c r="AD42" s="61">
        <v>0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0</v>
      </c>
      <c r="AN42" s="61">
        <v>0</v>
      </c>
      <c r="AO42" s="61">
        <v>0</v>
      </c>
      <c r="AP42" s="61">
        <v>0</v>
      </c>
      <c r="AQ42" s="61">
        <v>0</v>
      </c>
      <c r="AR42" s="61">
        <v>0</v>
      </c>
      <c r="AS42" s="61">
        <v>0</v>
      </c>
      <c r="AT42" s="61">
        <v>0</v>
      </c>
      <c r="AU42" s="61">
        <v>0</v>
      </c>
      <c r="AV42" s="61">
        <v>0</v>
      </c>
      <c r="AW42" s="61">
        <v>0</v>
      </c>
      <c r="AX42" s="61">
        <v>0</v>
      </c>
      <c r="AY42" s="61">
        <v>0</v>
      </c>
      <c r="AZ42" s="61">
        <v>0</v>
      </c>
      <c r="BA42" s="61">
        <v>0</v>
      </c>
      <c r="BB42" s="61">
        <v>0</v>
      </c>
      <c r="BC42" s="61">
        <v>0</v>
      </c>
      <c r="BD42" s="61">
        <v>0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0</v>
      </c>
      <c r="BT42" s="61">
        <v>0</v>
      </c>
      <c r="BU42" s="61">
        <v>0</v>
      </c>
      <c r="BV42" s="61">
        <v>0</v>
      </c>
      <c r="BW42" s="61">
        <v>0</v>
      </c>
      <c r="BX42" s="61">
        <v>0</v>
      </c>
      <c r="BY42" s="61">
        <v>0</v>
      </c>
      <c r="BZ42" s="61">
        <v>0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0</v>
      </c>
      <c r="CJ42" s="61">
        <v>0</v>
      </c>
      <c r="CK42" s="61">
        <v>0</v>
      </c>
      <c r="CL42" s="61">
        <v>-340943.76</v>
      </c>
    </row>
    <row r="43" spans="1:90" ht="12.75" customHeight="1">
      <c r="A43" s="44" t="s">
        <v>72</v>
      </c>
      <c r="B43" s="59">
        <v>1051</v>
      </c>
      <c r="C43" s="60" t="s">
        <v>373</v>
      </c>
      <c r="D43" s="61">
        <v>1096033.74</v>
      </c>
      <c r="E43" s="61">
        <v>0</v>
      </c>
      <c r="F43" s="61">
        <v>0</v>
      </c>
      <c r="G43" s="61">
        <v>0</v>
      </c>
      <c r="H43" s="61">
        <v>0</v>
      </c>
      <c r="I43" s="61">
        <v>1096033.74</v>
      </c>
      <c r="J43" s="61">
        <v>1264397.08</v>
      </c>
      <c r="K43" s="61">
        <v>-23296.880000000001</v>
      </c>
      <c r="L43" s="61">
        <v>1287693.96</v>
      </c>
      <c r="M43" s="61">
        <v>-168363.34</v>
      </c>
      <c r="N43" s="61">
        <v>0</v>
      </c>
      <c r="O43" s="61">
        <v>-168363.34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0</v>
      </c>
      <c r="AN43" s="61">
        <v>0</v>
      </c>
      <c r="AO43" s="61">
        <v>0</v>
      </c>
      <c r="AP43" s="61">
        <v>0</v>
      </c>
      <c r="AQ43" s="61">
        <v>0</v>
      </c>
      <c r="AR43" s="61">
        <v>0</v>
      </c>
      <c r="AS43" s="61">
        <v>618063.7196686049</v>
      </c>
      <c r="AT43" s="61">
        <v>-1999056.59</v>
      </c>
      <c r="AU43" s="61">
        <v>-1999056.59</v>
      </c>
      <c r="AV43" s="61">
        <v>0</v>
      </c>
      <c r="AW43" s="61">
        <v>3018648.4499999997</v>
      </c>
      <c r="AX43" s="61">
        <v>3303236.4099999997</v>
      </c>
      <c r="AY43" s="61">
        <v>-535621.89</v>
      </c>
      <c r="AZ43" s="61">
        <v>-535621.89</v>
      </c>
      <c r="BA43" s="61">
        <v>0</v>
      </c>
      <c r="BB43" s="61">
        <v>0</v>
      </c>
      <c r="BC43" s="61">
        <v>0</v>
      </c>
      <c r="BD43" s="61">
        <v>3838858.3</v>
      </c>
      <c r="BE43" s="61">
        <v>-284587.96000000002</v>
      </c>
      <c r="BF43" s="61">
        <v>0</v>
      </c>
      <c r="BG43" s="61">
        <v>0</v>
      </c>
      <c r="BH43" s="61">
        <v>0</v>
      </c>
      <c r="BI43" s="61">
        <v>0</v>
      </c>
      <c r="BJ43" s="61">
        <v>0</v>
      </c>
      <c r="BK43" s="61">
        <v>-284587.96000000002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-401528.1403313948</v>
      </c>
      <c r="BT43" s="61">
        <v>-208959.17</v>
      </c>
      <c r="BU43" s="61">
        <v>-131828.66031540907</v>
      </c>
      <c r="BV43" s="61">
        <v>-67762.752896148842</v>
      </c>
      <c r="BW43" s="61">
        <v>0</v>
      </c>
      <c r="BX43" s="61">
        <v>-641.18717577309326</v>
      </c>
      <c r="BY43" s="61">
        <v>-5805.4399440637526</v>
      </c>
      <c r="BZ43" s="61">
        <v>13469.07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0</v>
      </c>
      <c r="CJ43" s="61">
        <v>0</v>
      </c>
      <c r="CK43" s="61">
        <v>0</v>
      </c>
      <c r="CL43" s="61">
        <v>1714097.4596686049</v>
      </c>
    </row>
    <row r="44" spans="1:90" ht="12.75" customHeight="1">
      <c r="A44" s="44" t="s">
        <v>74</v>
      </c>
      <c r="B44" s="59">
        <v>1052</v>
      </c>
      <c r="C44" s="60" t="s">
        <v>373</v>
      </c>
      <c r="D44" s="61">
        <v>263017.54840747436</v>
      </c>
      <c r="E44" s="61">
        <v>276073.5</v>
      </c>
      <c r="F44" s="61">
        <v>276073.5</v>
      </c>
      <c r="G44" s="61">
        <v>0</v>
      </c>
      <c r="H44" s="61">
        <v>0</v>
      </c>
      <c r="I44" s="61">
        <v>-253305.77</v>
      </c>
      <c r="J44" s="61">
        <v>-253305.77</v>
      </c>
      <c r="K44" s="61">
        <v>-253305.77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240249.81840747435</v>
      </c>
      <c r="AA44" s="61">
        <v>0</v>
      </c>
      <c r="AB44" s="61">
        <v>0</v>
      </c>
      <c r="AC44" s="61">
        <v>0</v>
      </c>
      <c r="AD44" s="61">
        <v>8291.2658878648126</v>
      </c>
      <c r="AE44" s="61">
        <v>0</v>
      </c>
      <c r="AF44" s="61">
        <v>0</v>
      </c>
      <c r="AG44" s="61">
        <v>0</v>
      </c>
      <c r="AH44" s="61">
        <v>0</v>
      </c>
      <c r="AI44" s="61">
        <v>231958.55251960954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-19167.857697097719</v>
      </c>
      <c r="AT44" s="61">
        <v>0</v>
      </c>
      <c r="AU44" s="61">
        <v>0</v>
      </c>
      <c r="AV44" s="61">
        <v>0</v>
      </c>
      <c r="AW44" s="61">
        <v>-487.30189684084689</v>
      </c>
      <c r="AX44" s="61">
        <v>-487.30189684084689</v>
      </c>
      <c r="AY44" s="61">
        <v>20732.698103159153</v>
      </c>
      <c r="AZ44" s="61">
        <v>0</v>
      </c>
      <c r="BA44" s="61">
        <v>19114.13408552832</v>
      </c>
      <c r="BB44" s="61">
        <v>0</v>
      </c>
      <c r="BC44" s="61">
        <v>1618.5640176308327</v>
      </c>
      <c r="BD44" s="61">
        <v>-21220</v>
      </c>
      <c r="BE44" s="61">
        <v>0</v>
      </c>
      <c r="BF44" s="61">
        <v>0</v>
      </c>
      <c r="BG44" s="61">
        <v>0</v>
      </c>
      <c r="BH44" s="61">
        <v>0</v>
      </c>
      <c r="BI44" s="61">
        <v>0</v>
      </c>
      <c r="BJ44" s="61">
        <v>0</v>
      </c>
      <c r="BK44" s="61">
        <v>0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-18680.555800256872</v>
      </c>
      <c r="BT44" s="61">
        <v>-2276.7599999999984</v>
      </c>
      <c r="BU44" s="61">
        <v>-8902.0768110611807</v>
      </c>
      <c r="BV44" s="61">
        <v>-6624.1929162451961</v>
      </c>
      <c r="BW44" s="61">
        <v>0</v>
      </c>
      <c r="BX44" s="61">
        <v>-76.547562842491232</v>
      </c>
      <c r="BY44" s="61">
        <v>-800.97851010800593</v>
      </c>
      <c r="BZ44" s="61">
        <v>0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0</v>
      </c>
      <c r="CJ44" s="61">
        <v>0</v>
      </c>
      <c r="CK44" s="61">
        <v>0</v>
      </c>
      <c r="CL44" s="61">
        <v>243849.69071037663</v>
      </c>
    </row>
    <row r="45" spans="1:90" ht="12.75" customHeight="1">
      <c r="A45" s="44" t="s">
        <v>76</v>
      </c>
      <c r="B45" s="59">
        <v>1053</v>
      </c>
      <c r="C45" s="60" t="s">
        <v>373</v>
      </c>
      <c r="D45" s="61">
        <v>0</v>
      </c>
      <c r="E45" s="61">
        <v>0</v>
      </c>
      <c r="F45" s="61">
        <v>0</v>
      </c>
      <c r="G45" s="61">
        <v>0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0</v>
      </c>
      <c r="AA45" s="61">
        <v>0</v>
      </c>
      <c r="AB45" s="61">
        <v>0</v>
      </c>
      <c r="AC45" s="61">
        <v>0</v>
      </c>
      <c r="AD45" s="61">
        <v>0</v>
      </c>
      <c r="AE45" s="61">
        <v>0</v>
      </c>
      <c r="AF45" s="61">
        <v>0</v>
      </c>
      <c r="AG45" s="61">
        <v>0</v>
      </c>
      <c r="AH45" s="61">
        <v>0</v>
      </c>
      <c r="AI45" s="61">
        <v>0</v>
      </c>
      <c r="AJ45" s="61">
        <v>0</v>
      </c>
      <c r="AK45" s="61">
        <v>0</v>
      </c>
      <c r="AL45" s="61">
        <v>0</v>
      </c>
      <c r="AM45" s="61">
        <v>0</v>
      </c>
      <c r="AN45" s="61">
        <v>0</v>
      </c>
      <c r="AO45" s="61">
        <v>0</v>
      </c>
      <c r="AP45" s="61">
        <v>0</v>
      </c>
      <c r="AQ45" s="61">
        <v>0</v>
      </c>
      <c r="AR45" s="61">
        <v>0</v>
      </c>
      <c r="AS45" s="61">
        <v>0</v>
      </c>
      <c r="AT45" s="61">
        <v>0</v>
      </c>
      <c r="AU45" s="61">
        <v>0</v>
      </c>
      <c r="AV45" s="61">
        <v>0</v>
      </c>
      <c r="AW45" s="61">
        <v>0</v>
      </c>
      <c r="AX45" s="61">
        <v>0</v>
      </c>
      <c r="AY45" s="61">
        <v>0</v>
      </c>
      <c r="AZ45" s="61">
        <v>0</v>
      </c>
      <c r="BA45" s="61">
        <v>0</v>
      </c>
      <c r="BB45" s="61">
        <v>0</v>
      </c>
      <c r="BC45" s="61">
        <v>0</v>
      </c>
      <c r="BD45" s="61">
        <v>0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0</v>
      </c>
      <c r="BT45" s="61">
        <v>0</v>
      </c>
      <c r="BU45" s="61">
        <v>0</v>
      </c>
      <c r="BV45" s="61">
        <v>0</v>
      </c>
      <c r="BW45" s="61">
        <v>0</v>
      </c>
      <c r="BX45" s="61">
        <v>0</v>
      </c>
      <c r="BY45" s="61">
        <v>0</v>
      </c>
      <c r="BZ45" s="61">
        <v>0</v>
      </c>
      <c r="CA45" s="61">
        <v>0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0</v>
      </c>
      <c r="CJ45" s="61">
        <v>0</v>
      </c>
      <c r="CK45" s="61">
        <v>0</v>
      </c>
      <c r="CL45" s="61">
        <v>0</v>
      </c>
    </row>
    <row r="46" spans="1:90" ht="12.75" customHeight="1">
      <c r="A46" s="44" t="s">
        <v>78</v>
      </c>
      <c r="B46" s="59">
        <v>1054</v>
      </c>
      <c r="C46" s="60" t="s">
        <v>373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</row>
    <row r="47" spans="1:90" ht="12.75" customHeight="1">
      <c r="A47" s="44" t="s">
        <v>80</v>
      </c>
      <c r="B47" s="59">
        <v>1055</v>
      </c>
      <c r="C47" s="60" t="s">
        <v>373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61">
        <v>0</v>
      </c>
      <c r="BE47" s="61">
        <v>0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0</v>
      </c>
      <c r="BT47" s="61">
        <v>0</v>
      </c>
      <c r="BU47" s="61">
        <v>0</v>
      </c>
      <c r="BV47" s="61">
        <v>0</v>
      </c>
      <c r="BW47" s="61">
        <v>0</v>
      </c>
      <c r="BX47" s="61">
        <v>0</v>
      </c>
      <c r="BY47" s="61">
        <v>0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0</v>
      </c>
    </row>
    <row r="48" spans="1:90" ht="12.75" customHeight="1">
      <c r="A48" s="44" t="s">
        <v>82</v>
      </c>
      <c r="B48" s="59">
        <v>1056</v>
      </c>
      <c r="C48" s="60" t="s">
        <v>373</v>
      </c>
      <c r="D48" s="61">
        <v>0</v>
      </c>
      <c r="E48" s="61">
        <v>0</v>
      </c>
      <c r="F48" s="61">
        <v>0</v>
      </c>
      <c r="G48" s="61">
        <v>0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61">
        <v>0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0</v>
      </c>
      <c r="AN48" s="61">
        <v>0</v>
      </c>
      <c r="AO48" s="61">
        <v>0</v>
      </c>
      <c r="AP48" s="61">
        <v>0</v>
      </c>
      <c r="AQ48" s="61">
        <v>0</v>
      </c>
      <c r="AR48" s="61">
        <v>0</v>
      </c>
      <c r="AS48" s="61">
        <v>0</v>
      </c>
      <c r="AT48" s="61">
        <v>0</v>
      </c>
      <c r="AU48" s="61">
        <v>0</v>
      </c>
      <c r="AV48" s="61">
        <v>0</v>
      </c>
      <c r="AW48" s="61">
        <v>0</v>
      </c>
      <c r="AX48" s="61">
        <v>0</v>
      </c>
      <c r="AY48" s="61">
        <v>0</v>
      </c>
      <c r="AZ48" s="61">
        <v>0</v>
      </c>
      <c r="BA48" s="61">
        <v>0</v>
      </c>
      <c r="BB48" s="61">
        <v>0</v>
      </c>
      <c r="BC48" s="61">
        <v>0</v>
      </c>
      <c r="BD48" s="61">
        <v>0</v>
      </c>
      <c r="BE48" s="61">
        <v>0</v>
      </c>
      <c r="BF48" s="61">
        <v>0</v>
      </c>
      <c r="BG48" s="61">
        <v>0</v>
      </c>
      <c r="BH48" s="61">
        <v>0</v>
      </c>
      <c r="BI48" s="61">
        <v>0</v>
      </c>
      <c r="BJ48" s="61">
        <v>0</v>
      </c>
      <c r="BK48" s="61">
        <v>0</v>
      </c>
      <c r="BL48" s="61">
        <v>0</v>
      </c>
      <c r="BM48" s="61">
        <v>0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0</v>
      </c>
      <c r="BT48" s="61">
        <v>0</v>
      </c>
      <c r="BU48" s="61">
        <v>0</v>
      </c>
      <c r="BV48" s="61">
        <v>0</v>
      </c>
      <c r="BW48" s="61">
        <v>0</v>
      </c>
      <c r="BX48" s="61">
        <v>0</v>
      </c>
      <c r="BY48" s="61">
        <v>0</v>
      </c>
      <c r="BZ48" s="61">
        <v>0</v>
      </c>
      <c r="CA48" s="61">
        <v>0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0</v>
      </c>
    </row>
    <row r="49" spans="1:90" ht="12.75" customHeight="1">
      <c r="A49" s="44" t="s">
        <v>84</v>
      </c>
      <c r="B49" s="59">
        <v>1057</v>
      </c>
      <c r="C49" s="60" t="s">
        <v>373</v>
      </c>
      <c r="D49" s="61">
        <v>-55411.020000000004</v>
      </c>
      <c r="E49" s="61">
        <v>-55411.020000000004</v>
      </c>
      <c r="F49" s="61">
        <v>0</v>
      </c>
      <c r="G49" s="61">
        <v>-55411.020000000004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0</v>
      </c>
      <c r="AA49" s="61">
        <v>0</v>
      </c>
      <c r="AB49" s="61">
        <v>0</v>
      </c>
      <c r="AC49" s="61">
        <v>0</v>
      </c>
      <c r="AD49" s="61">
        <v>0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-4989.57</v>
      </c>
      <c r="AT49" s="61">
        <v>0</v>
      </c>
      <c r="AU49" s="61">
        <v>0</v>
      </c>
      <c r="AV49" s="61">
        <v>0</v>
      </c>
      <c r="AW49" s="61">
        <v>-816.63999999999987</v>
      </c>
      <c r="AX49" s="61">
        <v>-816.63999999999987</v>
      </c>
      <c r="AY49" s="61">
        <v>-3749.79</v>
      </c>
      <c r="AZ49" s="61">
        <v>-7</v>
      </c>
      <c r="BA49" s="61">
        <v>-3742.79</v>
      </c>
      <c r="BB49" s="61">
        <v>0</v>
      </c>
      <c r="BC49" s="61">
        <v>0</v>
      </c>
      <c r="BD49" s="61">
        <v>2933.15</v>
      </c>
      <c r="BE49" s="61">
        <v>0</v>
      </c>
      <c r="BF49" s="61">
        <v>0</v>
      </c>
      <c r="BG49" s="61">
        <v>0</v>
      </c>
      <c r="BH49" s="61">
        <v>0</v>
      </c>
      <c r="BI49" s="61">
        <v>0</v>
      </c>
      <c r="BJ49" s="61">
        <v>0</v>
      </c>
      <c r="BK49" s="61">
        <v>0</v>
      </c>
      <c r="BL49" s="61">
        <v>0</v>
      </c>
      <c r="BM49" s="61">
        <v>0</v>
      </c>
      <c r="BN49" s="61">
        <v>0</v>
      </c>
      <c r="BO49" s="61">
        <v>0</v>
      </c>
      <c r="BP49" s="61">
        <v>0</v>
      </c>
      <c r="BQ49" s="61">
        <v>0</v>
      </c>
      <c r="BR49" s="61">
        <v>0</v>
      </c>
      <c r="BS49" s="61">
        <v>-4172.9299999999994</v>
      </c>
      <c r="BT49" s="61">
        <v>0</v>
      </c>
      <c r="BU49" s="61">
        <v>-3208.39</v>
      </c>
      <c r="BV49" s="61">
        <v>-31.37</v>
      </c>
      <c r="BW49" s="61">
        <v>0</v>
      </c>
      <c r="BX49" s="61">
        <v>-0.12</v>
      </c>
      <c r="BY49" s="61">
        <v>-813.09</v>
      </c>
      <c r="BZ49" s="61">
        <v>0</v>
      </c>
      <c r="CA49" s="61">
        <v>-119.96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0</v>
      </c>
      <c r="CJ49" s="61">
        <v>0</v>
      </c>
      <c r="CK49" s="61">
        <v>0</v>
      </c>
      <c r="CL49" s="61">
        <v>-60400.590000000004</v>
      </c>
    </row>
    <row r="50" spans="1:90" ht="12.75" customHeight="1">
      <c r="A50" s="44" t="s">
        <v>86</v>
      </c>
      <c r="B50" s="59">
        <v>1058</v>
      </c>
      <c r="C50" s="60" t="s">
        <v>373</v>
      </c>
      <c r="D50" s="61">
        <v>0</v>
      </c>
      <c r="E50" s="61">
        <v>0</v>
      </c>
      <c r="F50" s="61">
        <v>0</v>
      </c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0</v>
      </c>
      <c r="AT50" s="61">
        <v>0</v>
      </c>
      <c r="AU50" s="61">
        <v>0</v>
      </c>
      <c r="AV50" s="61">
        <v>0</v>
      </c>
      <c r="AW50" s="61">
        <v>0</v>
      </c>
      <c r="AX50" s="61">
        <v>0</v>
      </c>
      <c r="AY50" s="61">
        <v>0</v>
      </c>
      <c r="AZ50" s="61">
        <v>0</v>
      </c>
      <c r="BA50" s="61">
        <v>0</v>
      </c>
      <c r="BB50" s="61">
        <v>0</v>
      </c>
      <c r="BC50" s="61">
        <v>0</v>
      </c>
      <c r="BD50" s="61">
        <v>0</v>
      </c>
      <c r="BE50" s="61">
        <v>0</v>
      </c>
      <c r="BF50" s="61">
        <v>0</v>
      </c>
      <c r="BG50" s="61">
        <v>0</v>
      </c>
      <c r="BH50" s="61">
        <v>0</v>
      </c>
      <c r="BI50" s="61">
        <v>0</v>
      </c>
      <c r="BJ50" s="61">
        <v>0</v>
      </c>
      <c r="BK50" s="61">
        <v>0</v>
      </c>
      <c r="BL50" s="61">
        <v>0</v>
      </c>
      <c r="BM50" s="61">
        <v>0</v>
      </c>
      <c r="BN50" s="61">
        <v>0</v>
      </c>
      <c r="BO50" s="61">
        <v>0</v>
      </c>
      <c r="BP50" s="61">
        <v>0</v>
      </c>
      <c r="BQ50" s="61">
        <v>0</v>
      </c>
      <c r="BR50" s="61">
        <v>0</v>
      </c>
      <c r="BS50" s="61">
        <v>0</v>
      </c>
      <c r="BT50" s="61">
        <v>0</v>
      </c>
      <c r="BU50" s="61">
        <v>0</v>
      </c>
      <c r="BV50" s="61">
        <v>0</v>
      </c>
      <c r="BW50" s="61">
        <v>0</v>
      </c>
      <c r="BX50" s="61">
        <v>0</v>
      </c>
      <c r="BY50" s="61">
        <v>0</v>
      </c>
      <c r="BZ50" s="61">
        <v>0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0</v>
      </c>
      <c r="CJ50" s="61">
        <v>0</v>
      </c>
      <c r="CK50" s="61">
        <v>0</v>
      </c>
      <c r="CL50" s="61">
        <v>0</v>
      </c>
    </row>
    <row r="51" spans="1:90" ht="12.75" customHeight="1">
      <c r="A51" s="44" t="s">
        <v>88</v>
      </c>
      <c r="B51" s="59">
        <v>1059</v>
      </c>
      <c r="C51" s="60" t="s">
        <v>373</v>
      </c>
      <c r="D51" s="61">
        <v>0</v>
      </c>
      <c r="E51" s="61">
        <v>0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0</v>
      </c>
      <c r="AT51" s="61">
        <v>0</v>
      </c>
      <c r="AU51" s="61">
        <v>0</v>
      </c>
      <c r="AV51" s="61">
        <v>0</v>
      </c>
      <c r="AW51" s="61">
        <v>0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61">
        <v>0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0</v>
      </c>
      <c r="BT51" s="61">
        <v>0</v>
      </c>
      <c r="BU51" s="61">
        <v>0</v>
      </c>
      <c r="BV51" s="61">
        <v>0</v>
      </c>
      <c r="BW51" s="61">
        <v>0</v>
      </c>
      <c r="BX51" s="61">
        <v>0</v>
      </c>
      <c r="BY51" s="61">
        <v>0</v>
      </c>
      <c r="BZ51" s="61">
        <v>0</v>
      </c>
      <c r="CA51" s="61">
        <v>0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0</v>
      </c>
    </row>
    <row r="52" spans="1:90" ht="12.75" customHeight="1">
      <c r="A52" s="44" t="s">
        <v>90</v>
      </c>
      <c r="B52" s="59">
        <v>1060</v>
      </c>
      <c r="C52" s="60" t="s">
        <v>373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</row>
    <row r="53" spans="1:90" ht="12.75" customHeight="1">
      <c r="A53" s="44" t="s">
        <v>92</v>
      </c>
      <c r="B53" s="59">
        <v>1061</v>
      </c>
      <c r="C53" s="60" t="s">
        <v>373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</row>
    <row r="54" spans="1:90" ht="12.75" customHeight="1">
      <c r="A54" s="44" t="s">
        <v>94</v>
      </c>
      <c r="B54" s="59">
        <v>2001</v>
      </c>
      <c r="C54" s="60" t="s">
        <v>373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</row>
    <row r="55" spans="1:90" ht="12.75" customHeight="1">
      <c r="A55" s="44" t="s">
        <v>96</v>
      </c>
      <c r="B55" s="59">
        <v>2002</v>
      </c>
      <c r="C55" s="60" t="s">
        <v>374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0</v>
      </c>
      <c r="BX55" s="61">
        <v>0</v>
      </c>
      <c r="BY55" s="61">
        <v>0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</row>
    <row r="56" spans="1:90" ht="12.75" customHeight="1">
      <c r="A56" s="44" t="s">
        <v>98</v>
      </c>
      <c r="B56" s="59">
        <v>2005</v>
      </c>
      <c r="C56" s="60" t="s">
        <v>374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0</v>
      </c>
      <c r="BP56" s="61">
        <v>0</v>
      </c>
      <c r="BQ56" s="61">
        <v>0</v>
      </c>
      <c r="BR56" s="61">
        <v>0</v>
      </c>
      <c r="BS56" s="61">
        <v>0</v>
      </c>
      <c r="BT56" s="61">
        <v>0</v>
      </c>
      <c r="BU56" s="61">
        <v>0</v>
      </c>
      <c r="BV56" s="61">
        <v>0</v>
      </c>
      <c r="BW56" s="61">
        <v>0</v>
      </c>
      <c r="BX56" s="61">
        <v>0</v>
      </c>
      <c r="BY56" s="61">
        <v>0</v>
      </c>
      <c r="BZ56" s="61">
        <v>0</v>
      </c>
      <c r="CA56" s="61">
        <v>0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0</v>
      </c>
      <c r="CJ56" s="61">
        <v>0</v>
      </c>
      <c r="CK56" s="61">
        <v>0</v>
      </c>
      <c r="CL56" s="61">
        <v>0</v>
      </c>
    </row>
    <row r="57" spans="1:90" ht="12.75" customHeight="1">
      <c r="A57" s="44" t="s">
        <v>100</v>
      </c>
      <c r="B57" s="59">
        <v>2006</v>
      </c>
      <c r="C57" s="60" t="s">
        <v>375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61">
        <v>0</v>
      </c>
      <c r="BJ57" s="61">
        <v>0</v>
      </c>
      <c r="BK57" s="61">
        <v>0</v>
      </c>
      <c r="BL57" s="61">
        <v>0</v>
      </c>
      <c r="BM57" s="61">
        <v>0</v>
      </c>
      <c r="BN57" s="61">
        <v>0</v>
      </c>
      <c r="BO57" s="61">
        <v>0</v>
      </c>
      <c r="BP57" s="61">
        <v>0</v>
      </c>
      <c r="BQ57" s="61">
        <v>0</v>
      </c>
      <c r="BR57" s="61">
        <v>0</v>
      </c>
      <c r="BS57" s="61">
        <v>0</v>
      </c>
      <c r="BT57" s="61">
        <v>0</v>
      </c>
      <c r="BU57" s="61">
        <v>0</v>
      </c>
      <c r="BV57" s="61">
        <v>0</v>
      </c>
      <c r="BW57" s="61">
        <v>0</v>
      </c>
      <c r="BX57" s="61">
        <v>0</v>
      </c>
      <c r="BY57" s="61">
        <v>0</v>
      </c>
      <c r="BZ57" s="61">
        <v>0</v>
      </c>
      <c r="CA57" s="61">
        <v>0</v>
      </c>
      <c r="CB57" s="61">
        <v>0</v>
      </c>
      <c r="CC57" s="61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</row>
    <row r="58" spans="1:90" ht="12.75" customHeight="1">
      <c r="A58" s="44" t="s">
        <v>102</v>
      </c>
      <c r="B58" s="59">
        <v>2007</v>
      </c>
      <c r="C58" s="60" t="s">
        <v>374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0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</row>
    <row r="59" spans="1:90" ht="12.75" customHeight="1">
      <c r="A59" s="44" t="s">
        <v>104</v>
      </c>
      <c r="B59" s="59">
        <v>2008</v>
      </c>
      <c r="C59" s="60" t="s">
        <v>374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</row>
    <row r="60" spans="1:90" ht="12.75" customHeight="1">
      <c r="A60" s="44" t="s">
        <v>106</v>
      </c>
      <c r="B60" s="59">
        <v>3001</v>
      </c>
      <c r="C60" s="60" t="s">
        <v>375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61">
        <v>0</v>
      </c>
      <c r="CA60" s="61">
        <v>0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0</v>
      </c>
    </row>
    <row r="61" spans="1:90" ht="12.75" customHeight="1">
      <c r="A61" s="44" t="s">
        <v>108</v>
      </c>
      <c r="B61" s="59">
        <v>3002</v>
      </c>
      <c r="C61" s="60" t="s">
        <v>375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0</v>
      </c>
      <c r="BH61" s="61">
        <v>0</v>
      </c>
      <c r="BI61" s="61">
        <v>0</v>
      </c>
      <c r="BJ61" s="61">
        <v>0</v>
      </c>
      <c r="BK61" s="61">
        <v>0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0</v>
      </c>
    </row>
    <row r="62" spans="1:90" ht="12.75" customHeight="1">
      <c r="A62" s="44" t="s">
        <v>110</v>
      </c>
      <c r="B62" s="59">
        <v>3003</v>
      </c>
      <c r="C62" s="60" t="s">
        <v>375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0</v>
      </c>
      <c r="BY62" s="61">
        <v>0</v>
      </c>
      <c r="BZ62" s="61">
        <v>0</v>
      </c>
      <c r="CA62" s="61">
        <v>0</v>
      </c>
      <c r="CB62" s="61">
        <v>0</v>
      </c>
      <c r="CC62" s="61">
        <v>0</v>
      </c>
      <c r="CD62" s="61">
        <v>0</v>
      </c>
      <c r="CE62" s="61">
        <v>0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0</v>
      </c>
    </row>
    <row r="63" spans="1:90" ht="12.75" customHeight="1">
      <c r="A63" s="44" t="s">
        <v>112</v>
      </c>
      <c r="B63" s="59">
        <v>3004</v>
      </c>
      <c r="C63" s="60" t="s">
        <v>375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0</v>
      </c>
      <c r="BF63" s="61">
        <v>0</v>
      </c>
      <c r="BG63" s="61">
        <v>0</v>
      </c>
      <c r="BH63" s="61">
        <v>0</v>
      </c>
      <c r="BI63" s="61">
        <v>0</v>
      </c>
      <c r="BJ63" s="61">
        <v>0</v>
      </c>
      <c r="BK63" s="61">
        <v>0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0</v>
      </c>
      <c r="BY63" s="61">
        <v>0</v>
      </c>
      <c r="BZ63" s="61">
        <v>0</v>
      </c>
      <c r="CA63" s="61">
        <v>0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</row>
    <row r="64" spans="1:90" ht="12.75" customHeight="1">
      <c r="A64" s="44" t="s">
        <v>114</v>
      </c>
      <c r="B64" s="59">
        <v>3005</v>
      </c>
      <c r="C64" s="60" t="s">
        <v>375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</row>
    <row r="65" spans="1:90" ht="12.75" customHeight="1">
      <c r="A65" s="44" t="s">
        <v>115</v>
      </c>
      <c r="B65" s="59">
        <v>3006</v>
      </c>
      <c r="C65" s="60" t="s">
        <v>375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61">
        <v>0</v>
      </c>
      <c r="BE65" s="61">
        <v>0</v>
      </c>
      <c r="BF65" s="61">
        <v>0</v>
      </c>
      <c r="BG65" s="61">
        <v>0</v>
      </c>
      <c r="BH65" s="61">
        <v>0</v>
      </c>
      <c r="BI65" s="61">
        <v>0</v>
      </c>
      <c r="BJ65" s="61">
        <v>0</v>
      </c>
      <c r="BK65" s="61">
        <v>0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0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61">
        <v>0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0</v>
      </c>
      <c r="CJ65" s="61">
        <v>0</v>
      </c>
      <c r="CK65" s="61">
        <v>0</v>
      </c>
      <c r="CL65" s="61">
        <v>0</v>
      </c>
    </row>
    <row r="66" spans="1:90" ht="12.75" customHeight="1">
      <c r="A66" s="44" t="s">
        <v>116</v>
      </c>
      <c r="B66" s="59">
        <v>3007</v>
      </c>
      <c r="C66" s="60" t="s">
        <v>375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0</v>
      </c>
    </row>
    <row r="67" spans="1:90" ht="12.75" customHeight="1">
      <c r="A67" s="44" t="s">
        <v>117</v>
      </c>
      <c r="B67" s="59">
        <v>3008</v>
      </c>
      <c r="C67" s="60" t="s">
        <v>375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0</v>
      </c>
      <c r="BH67" s="61">
        <v>0</v>
      </c>
      <c r="BI67" s="61">
        <v>0</v>
      </c>
      <c r="BJ67" s="61">
        <v>0</v>
      </c>
      <c r="BK67" s="61">
        <v>0</v>
      </c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0</v>
      </c>
      <c r="BW67" s="61">
        <v>0</v>
      </c>
      <c r="BX67" s="61">
        <v>0</v>
      </c>
      <c r="BY67" s="61">
        <v>0</v>
      </c>
      <c r="BZ67" s="61">
        <v>0</v>
      </c>
      <c r="CA67" s="61">
        <v>0</v>
      </c>
      <c r="CB67" s="61">
        <v>0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0</v>
      </c>
    </row>
    <row r="68" spans="1:90" ht="12.75" customHeight="1">
      <c r="A68" s="44" t="s">
        <v>118</v>
      </c>
      <c r="B68" s="59">
        <v>3009</v>
      </c>
      <c r="C68" s="60" t="s">
        <v>375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61">
        <v>0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0</v>
      </c>
      <c r="BR68" s="61">
        <v>0</v>
      </c>
      <c r="BS68" s="61">
        <v>0</v>
      </c>
      <c r="BT68" s="61">
        <v>0</v>
      </c>
      <c r="BU68" s="61">
        <v>0</v>
      </c>
      <c r="BV68" s="61">
        <v>0</v>
      </c>
      <c r="BW68" s="61">
        <v>0</v>
      </c>
      <c r="BX68" s="61">
        <v>0</v>
      </c>
      <c r="BY68" s="61">
        <v>0</v>
      </c>
      <c r="BZ68" s="61">
        <v>0</v>
      </c>
      <c r="CA68" s="61">
        <v>0</v>
      </c>
      <c r="CB68" s="61">
        <v>0</v>
      </c>
      <c r="CC68" s="61">
        <v>0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</row>
    <row r="69" spans="1:90" ht="12.75" customHeight="1">
      <c r="A69" s="44" t="s">
        <v>119</v>
      </c>
      <c r="B69" s="59">
        <v>3011</v>
      </c>
      <c r="C69" s="60" t="s">
        <v>375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61">
        <v>0</v>
      </c>
      <c r="BE69" s="61">
        <v>0</v>
      </c>
      <c r="BF69" s="61">
        <v>0</v>
      </c>
      <c r="BG69" s="61">
        <v>0</v>
      </c>
      <c r="BH69" s="61">
        <v>0</v>
      </c>
      <c r="BI69" s="61">
        <v>0</v>
      </c>
      <c r="BJ69" s="61">
        <v>0</v>
      </c>
      <c r="BK69" s="61">
        <v>0</v>
      </c>
      <c r="BL69" s="61">
        <v>0</v>
      </c>
      <c r="BM69" s="61">
        <v>0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0</v>
      </c>
      <c r="BT69" s="61">
        <v>0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0</v>
      </c>
      <c r="CA69" s="61">
        <v>0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</row>
    <row r="70" spans="1:90" ht="12.75" customHeight="1">
      <c r="A70" s="44" t="s">
        <v>120</v>
      </c>
      <c r="B70" s="59">
        <v>3012</v>
      </c>
      <c r="C70" s="60" t="s">
        <v>375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0</v>
      </c>
      <c r="AT70" s="61">
        <v>0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61">
        <v>0</v>
      </c>
      <c r="BE70" s="61">
        <v>0</v>
      </c>
      <c r="BF70" s="61">
        <v>0</v>
      </c>
      <c r="BG70" s="61">
        <v>0</v>
      </c>
      <c r="BH70" s="61">
        <v>0</v>
      </c>
      <c r="BI70" s="61">
        <v>0</v>
      </c>
      <c r="BJ70" s="61">
        <v>0</v>
      </c>
      <c r="BK70" s="61">
        <v>0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0</v>
      </c>
      <c r="BT70" s="61">
        <v>0</v>
      </c>
      <c r="BU70" s="61">
        <v>0</v>
      </c>
      <c r="BV70" s="61">
        <v>0</v>
      </c>
      <c r="BW70" s="61">
        <v>0</v>
      </c>
      <c r="BX70" s="61">
        <v>0</v>
      </c>
      <c r="BY70" s="61">
        <v>0</v>
      </c>
      <c r="BZ70" s="61">
        <v>0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</row>
    <row r="71" spans="1:90" ht="12.75" customHeight="1">
      <c r="A71" s="44" t="s">
        <v>121</v>
      </c>
      <c r="B71" s="59">
        <v>3016</v>
      </c>
      <c r="C71" s="60" t="s">
        <v>375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61">
        <v>0</v>
      </c>
      <c r="AV71" s="61">
        <v>0</v>
      </c>
      <c r="AW71" s="61">
        <v>0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61">
        <v>0</v>
      </c>
      <c r="BE71" s="61">
        <v>0</v>
      </c>
      <c r="BF71" s="61">
        <v>0</v>
      </c>
      <c r="BG71" s="61">
        <v>0</v>
      </c>
      <c r="BH71" s="61">
        <v>0</v>
      </c>
      <c r="BI71" s="61">
        <v>0</v>
      </c>
      <c r="BJ71" s="61">
        <v>0</v>
      </c>
      <c r="BK71" s="61">
        <v>0</v>
      </c>
      <c r="BL71" s="61">
        <v>0</v>
      </c>
      <c r="BM71" s="61">
        <v>0</v>
      </c>
      <c r="BN71" s="61">
        <v>0</v>
      </c>
      <c r="BO71" s="61">
        <v>0</v>
      </c>
      <c r="BP71" s="61">
        <v>0</v>
      </c>
      <c r="BQ71" s="61">
        <v>0</v>
      </c>
      <c r="BR71" s="61">
        <v>0</v>
      </c>
      <c r="BS71" s="61">
        <v>0</v>
      </c>
      <c r="BT71" s="61">
        <v>0</v>
      </c>
      <c r="BU71" s="61">
        <v>0</v>
      </c>
      <c r="BV71" s="61">
        <v>0</v>
      </c>
      <c r="BW71" s="61">
        <v>0</v>
      </c>
      <c r="BX71" s="61">
        <v>0</v>
      </c>
      <c r="BY71" s="61">
        <v>0</v>
      </c>
      <c r="BZ71" s="61">
        <v>0</v>
      </c>
      <c r="CA71" s="61">
        <v>0</v>
      </c>
      <c r="CB71" s="61">
        <v>0</v>
      </c>
      <c r="CC71" s="61">
        <v>0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</row>
    <row r="72" spans="1:90" ht="12.75" customHeight="1">
      <c r="A72" s="44" t="s">
        <v>122</v>
      </c>
      <c r="B72" s="59">
        <v>3017</v>
      </c>
      <c r="C72" s="60" t="s">
        <v>375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0</v>
      </c>
      <c r="BY72" s="61">
        <v>0</v>
      </c>
      <c r="BZ72" s="61">
        <v>0</v>
      </c>
      <c r="CA72" s="61">
        <v>0</v>
      </c>
      <c r="CB72" s="61">
        <v>0</v>
      </c>
      <c r="CC72" s="61">
        <v>0</v>
      </c>
      <c r="CD72" s="61">
        <v>0</v>
      </c>
      <c r="CE72" s="61">
        <v>0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</row>
    <row r="73" spans="1:90" ht="12.75" customHeight="1">
      <c r="A73" s="44" t="s">
        <v>123</v>
      </c>
      <c r="B73" s="59">
        <v>3018</v>
      </c>
      <c r="C73" s="60" t="s">
        <v>375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61">
        <v>0</v>
      </c>
      <c r="BE73" s="61">
        <v>0</v>
      </c>
      <c r="BF73" s="61">
        <v>0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0</v>
      </c>
      <c r="BY73" s="61">
        <v>0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0</v>
      </c>
    </row>
    <row r="74" spans="1:90" ht="13.5" customHeight="1">
      <c r="A74" s="44" t="s">
        <v>124</v>
      </c>
      <c r="B74" s="59">
        <v>4002</v>
      </c>
      <c r="C74" s="60" t="s">
        <v>376</v>
      </c>
      <c r="D74" s="61">
        <v>112841250.38</v>
      </c>
      <c r="E74" s="61">
        <v>84003898.659999996</v>
      </c>
      <c r="F74" s="61">
        <v>84084416.560000002</v>
      </c>
      <c r="G74" s="61">
        <v>-80517.899999999994</v>
      </c>
      <c r="H74" s="61">
        <v>0</v>
      </c>
      <c r="I74" s="61">
        <v>24387420.239999991</v>
      </c>
      <c r="J74" s="61">
        <v>24499779.789999992</v>
      </c>
      <c r="K74" s="61">
        <v>-207869905.77000001</v>
      </c>
      <c r="L74" s="61">
        <v>232369685.56</v>
      </c>
      <c r="M74" s="61">
        <v>-112359.55000000005</v>
      </c>
      <c r="N74" s="61">
        <v>312563.09999999998</v>
      </c>
      <c r="O74" s="61">
        <v>-424922.65</v>
      </c>
      <c r="P74" s="61">
        <v>0</v>
      </c>
      <c r="Q74" s="61">
        <v>0</v>
      </c>
      <c r="R74" s="61">
        <v>0</v>
      </c>
      <c r="S74" s="61">
        <v>150134.71000000008</v>
      </c>
      <c r="T74" s="61">
        <v>150831.34000000008</v>
      </c>
      <c r="U74" s="61">
        <v>-1289429.96</v>
      </c>
      <c r="V74" s="61">
        <v>1440261.3</v>
      </c>
      <c r="W74" s="61">
        <v>-696.62999999999988</v>
      </c>
      <c r="X74" s="61">
        <v>1937.89</v>
      </c>
      <c r="Y74" s="61">
        <v>-2634.52</v>
      </c>
      <c r="Z74" s="61">
        <v>3383855.65</v>
      </c>
      <c r="AA74" s="61">
        <v>1940271.5699999998</v>
      </c>
      <c r="AB74" s="61">
        <v>489158.62</v>
      </c>
      <c r="AC74" s="61">
        <v>542415.91999999993</v>
      </c>
      <c r="AD74" s="61">
        <v>260039.11</v>
      </c>
      <c r="AE74" s="61">
        <v>0</v>
      </c>
      <c r="AF74" s="61">
        <v>0</v>
      </c>
      <c r="AG74" s="61">
        <v>0</v>
      </c>
      <c r="AH74" s="61">
        <v>151970.43</v>
      </c>
      <c r="AI74" s="61">
        <v>0</v>
      </c>
      <c r="AJ74" s="61">
        <v>915941.12</v>
      </c>
      <c r="AK74" s="61">
        <v>915941.12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-121393200.83000004</v>
      </c>
      <c r="AT74" s="61">
        <v>-76355308.979999989</v>
      </c>
      <c r="AU74" s="61">
        <v>-77053059.739999995</v>
      </c>
      <c r="AV74" s="61">
        <v>697750.76</v>
      </c>
      <c r="AW74" s="61">
        <v>-14986578.570000052</v>
      </c>
      <c r="AX74" s="61">
        <v>-13744701.50000006</v>
      </c>
      <c r="AY74" s="61">
        <v>-499165379.71000004</v>
      </c>
      <c r="AZ74" s="61">
        <v>-581590021.71000004</v>
      </c>
      <c r="BA74" s="61">
        <v>82424642</v>
      </c>
      <c r="BB74" s="61">
        <v>0</v>
      </c>
      <c r="BC74" s="61">
        <v>0</v>
      </c>
      <c r="BD74" s="61">
        <v>485420678.20999998</v>
      </c>
      <c r="BE74" s="61">
        <v>-1241877.0699999928</v>
      </c>
      <c r="BF74" s="61">
        <v>34321474.930000007</v>
      </c>
      <c r="BG74" s="61">
        <v>57531044.090000004</v>
      </c>
      <c r="BH74" s="61">
        <v>-23209569.16</v>
      </c>
      <c r="BI74" s="61">
        <v>0</v>
      </c>
      <c r="BJ74" s="61">
        <v>0</v>
      </c>
      <c r="BK74" s="61">
        <v>-35563352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-30051313.279999997</v>
      </c>
      <c r="BT74" s="61">
        <v>-21976487.399999999</v>
      </c>
      <c r="BU74" s="61">
        <v>-5832270.0999999996</v>
      </c>
      <c r="BV74" s="61">
        <v>-1539237.25</v>
      </c>
      <c r="BW74" s="61">
        <v>0</v>
      </c>
      <c r="BX74" s="61">
        <v>0</v>
      </c>
      <c r="BY74" s="61">
        <v>-398614.18</v>
      </c>
      <c r="BZ74" s="61">
        <v>35171.14</v>
      </c>
      <c r="CA74" s="61">
        <v>-339875.49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-8551950.4500000477</v>
      </c>
    </row>
    <row r="75" spans="1:90" ht="13.5" customHeight="1">
      <c r="A75" s="46" t="s">
        <v>125</v>
      </c>
      <c r="B75" s="62">
        <v>4003</v>
      </c>
      <c r="C75" s="60" t="s">
        <v>376</v>
      </c>
      <c r="D75" s="61">
        <v>2783266.3200000008</v>
      </c>
      <c r="E75" s="61">
        <v>968960.25</v>
      </c>
      <c r="F75" s="61">
        <v>1946799.71</v>
      </c>
      <c r="G75" s="61">
        <v>-977839.46</v>
      </c>
      <c r="H75" s="61">
        <v>0</v>
      </c>
      <c r="I75" s="61">
        <v>608451.99000000069</v>
      </c>
      <c r="J75" s="61">
        <v>1277086.0800000005</v>
      </c>
      <c r="K75" s="61">
        <v>-3339896.73</v>
      </c>
      <c r="L75" s="61">
        <v>4616982.8100000005</v>
      </c>
      <c r="M75" s="61">
        <v>-668634.08999999985</v>
      </c>
      <c r="N75" s="61">
        <v>1677637.62</v>
      </c>
      <c r="O75" s="61">
        <v>-2346271.71</v>
      </c>
      <c r="P75" s="61">
        <v>0</v>
      </c>
      <c r="Q75" s="61">
        <v>0</v>
      </c>
      <c r="R75" s="61">
        <v>0</v>
      </c>
      <c r="S75" s="61">
        <v>1205854.08</v>
      </c>
      <c r="T75" s="61">
        <v>2455115.58</v>
      </c>
      <c r="U75" s="61">
        <v>-274486.03999999998</v>
      </c>
      <c r="V75" s="61">
        <v>2729601.62</v>
      </c>
      <c r="W75" s="61">
        <v>-1249261.5</v>
      </c>
      <c r="X75" s="61">
        <v>137875.04999999999</v>
      </c>
      <c r="Y75" s="61">
        <v>-1387136.55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-3252317.6774289887</v>
      </c>
      <c r="AT75" s="61">
        <v>-1724838.5</v>
      </c>
      <c r="AU75" s="61">
        <v>-3555546.25</v>
      </c>
      <c r="AV75" s="61">
        <v>1830707.75</v>
      </c>
      <c r="AW75" s="61">
        <v>-915716.46999999881</v>
      </c>
      <c r="AX75" s="61">
        <v>-2345250.8999999985</v>
      </c>
      <c r="AY75" s="61">
        <v>-58253024.509999998</v>
      </c>
      <c r="AZ75" s="61">
        <v>-32665249.539999999</v>
      </c>
      <c r="BA75" s="61">
        <v>-25587774.969999999</v>
      </c>
      <c r="BB75" s="61">
        <v>0</v>
      </c>
      <c r="BC75" s="61">
        <v>0</v>
      </c>
      <c r="BD75" s="61">
        <v>55907773.609999999</v>
      </c>
      <c r="BE75" s="61">
        <v>1429534.4299999997</v>
      </c>
      <c r="BF75" s="61">
        <v>45397473.730000004</v>
      </c>
      <c r="BG75" s="61">
        <v>26144294.48</v>
      </c>
      <c r="BH75" s="61">
        <v>19253179.25</v>
      </c>
      <c r="BI75" s="61">
        <v>0</v>
      </c>
      <c r="BJ75" s="61">
        <v>0</v>
      </c>
      <c r="BK75" s="61">
        <v>-43967939.300000004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-611762.70742898993</v>
      </c>
      <c r="BT75" s="61">
        <v>-562024.09999999986</v>
      </c>
      <c r="BU75" s="61">
        <v>-330291.28676576767</v>
      </c>
      <c r="BV75" s="61">
        <v>-209732.53218661182</v>
      </c>
      <c r="BW75" s="61">
        <v>0</v>
      </c>
      <c r="BX75" s="61">
        <v>0</v>
      </c>
      <c r="BY75" s="61">
        <v>-470.93553974400447</v>
      </c>
      <c r="BZ75" s="61">
        <v>490891.88</v>
      </c>
      <c r="CA75" s="61">
        <v>-135.7329368664214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-469051.35742898798</v>
      </c>
    </row>
    <row r="76" spans="1:90" ht="12.75" customHeight="1">
      <c r="A76" s="46" t="s">
        <v>126</v>
      </c>
      <c r="B76" s="62">
        <v>4004</v>
      </c>
      <c r="C76" s="60" t="s">
        <v>376</v>
      </c>
      <c r="D76" s="61">
        <v>101780997.90000001</v>
      </c>
      <c r="E76" s="61">
        <v>58309854.740000002</v>
      </c>
      <c r="F76" s="61">
        <v>71734782.030000001</v>
      </c>
      <c r="G76" s="61">
        <v>-13424927.289999999</v>
      </c>
      <c r="H76" s="61">
        <v>0</v>
      </c>
      <c r="I76" s="61">
        <v>-402932.34999999404</v>
      </c>
      <c r="J76" s="61">
        <v>-402932.34999999404</v>
      </c>
      <c r="K76" s="61">
        <v>-86976579.699999988</v>
      </c>
      <c r="L76" s="61">
        <v>86573647.349999994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40017136.609999999</v>
      </c>
      <c r="T76" s="61">
        <v>40017136.609999999</v>
      </c>
      <c r="U76" s="61">
        <v>0</v>
      </c>
      <c r="V76" s="61">
        <v>40017136.609999999</v>
      </c>
      <c r="W76" s="61">
        <v>0</v>
      </c>
      <c r="X76" s="61">
        <v>0</v>
      </c>
      <c r="Y76" s="61">
        <v>0</v>
      </c>
      <c r="Z76" s="61">
        <v>3856938.9</v>
      </c>
      <c r="AA76" s="61">
        <v>2912004.92</v>
      </c>
      <c r="AB76" s="61">
        <v>344638.48</v>
      </c>
      <c r="AC76" s="61">
        <v>550033.12</v>
      </c>
      <c r="AD76" s="61">
        <v>50262.38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-179790742.35999995</v>
      </c>
      <c r="AT76" s="61">
        <v>-37781840.640000008</v>
      </c>
      <c r="AU76" s="61">
        <v>-37781840.640000008</v>
      </c>
      <c r="AV76" s="61">
        <v>0</v>
      </c>
      <c r="AW76" s="61">
        <v>-127107669.07999992</v>
      </c>
      <c r="AX76" s="61">
        <v>-127107669.07999992</v>
      </c>
      <c r="AY76" s="61">
        <v>-407114352.51999998</v>
      </c>
      <c r="AZ76" s="61">
        <v>-181984882.5</v>
      </c>
      <c r="BA76" s="61">
        <v>-193346793.25999999</v>
      </c>
      <c r="BB76" s="61">
        <v>0</v>
      </c>
      <c r="BC76" s="61">
        <v>-31782676.760000002</v>
      </c>
      <c r="BD76" s="61">
        <v>280006683.44000006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-14901212.02</v>
      </c>
      <c r="BT76" s="61">
        <v>-12744369.34</v>
      </c>
      <c r="BU76" s="61">
        <v>-1268670.72</v>
      </c>
      <c r="BV76" s="61">
        <v>-291000.69</v>
      </c>
      <c r="BW76" s="61">
        <v>0</v>
      </c>
      <c r="BX76" s="61">
        <v>0</v>
      </c>
      <c r="BY76" s="61">
        <v>-597171.27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-20.62</v>
      </c>
      <c r="CJ76" s="61">
        <v>-20.62</v>
      </c>
      <c r="CK76" s="61">
        <v>0</v>
      </c>
      <c r="CL76" s="61">
        <v>-78009744.459999949</v>
      </c>
    </row>
    <row r="77" spans="1:90" ht="12.75" customHeight="1">
      <c r="A77" s="46" t="s">
        <v>127</v>
      </c>
      <c r="B77" s="62">
        <v>4005</v>
      </c>
      <c r="C77" s="60" t="s">
        <v>376</v>
      </c>
      <c r="D77" s="61">
        <v>645604.04</v>
      </c>
      <c r="E77" s="61">
        <v>3143726.07</v>
      </c>
      <c r="F77" s="61">
        <v>4994144.92</v>
      </c>
      <c r="G77" s="61">
        <v>-1850418.85</v>
      </c>
      <c r="H77" s="61">
        <v>0</v>
      </c>
      <c r="I77" s="61">
        <v>-2498122.0299999998</v>
      </c>
      <c r="J77" s="61">
        <v>-2498122.0299999998</v>
      </c>
      <c r="K77" s="61">
        <v>-4327163.17</v>
      </c>
      <c r="L77" s="61">
        <v>1829041.1400000001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-4446094.0199999996</v>
      </c>
      <c r="AT77" s="61">
        <v>-4178876.99</v>
      </c>
      <c r="AU77" s="61">
        <v>-4178876.99</v>
      </c>
      <c r="AV77" s="61">
        <v>0</v>
      </c>
      <c r="AW77" s="61">
        <v>178528.0700000003</v>
      </c>
      <c r="AX77" s="61">
        <v>673198.48000000045</v>
      </c>
      <c r="AY77" s="61">
        <v>7315783.5600000005</v>
      </c>
      <c r="AZ77" s="61">
        <v>-3584545.51</v>
      </c>
      <c r="BA77" s="61">
        <v>10329199.16</v>
      </c>
      <c r="BB77" s="61">
        <v>0</v>
      </c>
      <c r="BC77" s="61">
        <v>571129.91</v>
      </c>
      <c r="BD77" s="61">
        <v>-6642585.0800000001</v>
      </c>
      <c r="BE77" s="61">
        <v>-494670.41000000015</v>
      </c>
      <c r="BF77" s="61">
        <v>-5008458.75</v>
      </c>
      <c r="BG77" s="61">
        <v>0</v>
      </c>
      <c r="BH77" s="61">
        <v>-4617457.49</v>
      </c>
      <c r="BI77" s="61">
        <v>0</v>
      </c>
      <c r="BJ77" s="61">
        <v>-391001.26</v>
      </c>
      <c r="BK77" s="61">
        <v>4513788.34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-445745.1</v>
      </c>
      <c r="BT77" s="61">
        <v>-378869.79</v>
      </c>
      <c r="BU77" s="61">
        <v>-33937.26</v>
      </c>
      <c r="BV77" s="61">
        <v>-7267.52</v>
      </c>
      <c r="BW77" s="61">
        <v>0</v>
      </c>
      <c r="BX77" s="61">
        <v>0</v>
      </c>
      <c r="BY77" s="61">
        <v>-25670.53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-3800489.9799999995</v>
      </c>
    </row>
    <row r="78" spans="1:90" ht="12.75" customHeight="1">
      <c r="A78" s="47" t="s">
        <v>128</v>
      </c>
      <c r="B78" s="63">
        <v>9000</v>
      </c>
      <c r="C78" s="60" t="s">
        <v>377</v>
      </c>
      <c r="D78" s="64">
        <v>1262645211.3308446</v>
      </c>
      <c r="E78" s="64">
        <v>1101687264.9300001</v>
      </c>
      <c r="F78" s="64">
        <v>2059140079.5100002</v>
      </c>
      <c r="G78" s="64">
        <v>-957452814.57999992</v>
      </c>
      <c r="H78" s="64">
        <v>0</v>
      </c>
      <c r="I78" s="64">
        <v>-119583837.63000011</v>
      </c>
      <c r="J78" s="64">
        <v>21591773.040000018</v>
      </c>
      <c r="K78" s="64">
        <v>-4632255144.0200005</v>
      </c>
      <c r="L78" s="64">
        <v>4653846917.0600004</v>
      </c>
      <c r="M78" s="64">
        <v>-141175610.67000014</v>
      </c>
      <c r="N78" s="64">
        <v>2317367511.2600007</v>
      </c>
      <c r="O78" s="64">
        <v>-2458543121.9300013</v>
      </c>
      <c r="P78" s="64">
        <v>0</v>
      </c>
      <c r="Q78" s="64">
        <v>0</v>
      </c>
      <c r="R78" s="64">
        <v>0</v>
      </c>
      <c r="S78" s="64">
        <v>2797462.6099999966</v>
      </c>
      <c r="T78" s="64">
        <v>7789752.6800000006</v>
      </c>
      <c r="U78" s="64">
        <v>-50621973.539999999</v>
      </c>
      <c r="V78" s="64">
        <v>58411726.220000006</v>
      </c>
      <c r="W78" s="64">
        <v>-4992290.0700000031</v>
      </c>
      <c r="X78" s="64">
        <v>42949229.119999997</v>
      </c>
      <c r="Y78" s="64">
        <v>-47941519.190000005</v>
      </c>
      <c r="Z78" s="64">
        <v>259461591.12084466</v>
      </c>
      <c r="AA78" s="64">
        <v>153248712.61594048</v>
      </c>
      <c r="AB78" s="64">
        <v>14493924.232391899</v>
      </c>
      <c r="AC78" s="64">
        <v>64055744.058328986</v>
      </c>
      <c r="AD78" s="64">
        <v>11145220.761081839</v>
      </c>
      <c r="AE78" s="64">
        <v>13138800.744050218</v>
      </c>
      <c r="AF78" s="64">
        <v>1115641.7085136115</v>
      </c>
      <c r="AG78" s="64">
        <v>1504799.9385336717</v>
      </c>
      <c r="AH78" s="64">
        <v>516562.51</v>
      </c>
      <c r="AI78" s="64">
        <v>242184.55200397031</v>
      </c>
      <c r="AJ78" s="64">
        <v>435145.61</v>
      </c>
      <c r="AK78" s="64">
        <v>435145.61</v>
      </c>
      <c r="AL78" s="64">
        <v>0</v>
      </c>
      <c r="AM78" s="64">
        <v>17847584.689999994</v>
      </c>
      <c r="AN78" s="64">
        <v>52578687.939999998</v>
      </c>
      <c r="AO78" s="64">
        <v>-32461465.620000005</v>
      </c>
      <c r="AP78" s="64">
        <v>0</v>
      </c>
      <c r="AQ78" s="64">
        <v>0</v>
      </c>
      <c r="AR78" s="64">
        <v>-2269637.6300000008</v>
      </c>
      <c r="AS78" s="64">
        <v>-934436827.56724834</v>
      </c>
      <c r="AT78" s="64">
        <v>-635682096.28799999</v>
      </c>
      <c r="AU78" s="64">
        <v>-990147902.3499999</v>
      </c>
      <c r="AV78" s="64">
        <v>354465806.06200004</v>
      </c>
      <c r="AW78" s="64">
        <v>-98055612.831896916</v>
      </c>
      <c r="AX78" s="64">
        <v>-443386554.37305301</v>
      </c>
      <c r="AY78" s="64">
        <v>-6288706245.2030544</v>
      </c>
      <c r="AZ78" s="64">
        <v>-6032877616.2116346</v>
      </c>
      <c r="BA78" s="64">
        <v>-1124942357.2654369</v>
      </c>
      <c r="BB78" s="64">
        <v>0</v>
      </c>
      <c r="BC78" s="64">
        <v>869113728.27401769</v>
      </c>
      <c r="BD78" s="64">
        <v>5845319690.8299999</v>
      </c>
      <c r="BE78" s="64">
        <v>345330941.54115611</v>
      </c>
      <c r="BF78" s="64">
        <v>3879418891.5011559</v>
      </c>
      <c r="BG78" s="64">
        <v>3877629254.2811561</v>
      </c>
      <c r="BH78" s="64">
        <v>417141948.38000005</v>
      </c>
      <c r="BI78" s="64">
        <v>0</v>
      </c>
      <c r="BJ78" s="64">
        <v>-415352311.16000009</v>
      </c>
      <c r="BK78" s="64">
        <v>-3534087949.96</v>
      </c>
      <c r="BL78" s="64">
        <v>0</v>
      </c>
      <c r="BM78" s="64">
        <v>0</v>
      </c>
      <c r="BN78" s="64">
        <v>0</v>
      </c>
      <c r="BO78" s="64">
        <v>-1815652.2100000002</v>
      </c>
      <c r="BP78" s="64">
        <v>-1815652.2100000002</v>
      </c>
      <c r="BQ78" s="64">
        <v>0</v>
      </c>
      <c r="BR78" s="64">
        <v>0</v>
      </c>
      <c r="BS78" s="64">
        <v>-195210204.10735142</v>
      </c>
      <c r="BT78" s="64">
        <v>-182054510.67999995</v>
      </c>
      <c r="BU78" s="64">
        <v>-103181128.64873217</v>
      </c>
      <c r="BV78" s="64">
        <v>-17174889.24739407</v>
      </c>
      <c r="BW78" s="64">
        <v>-1397.68</v>
      </c>
      <c r="BX78" s="64">
        <v>-5185362.7501486503</v>
      </c>
      <c r="BY78" s="64">
        <v>-5699591.6928372877</v>
      </c>
      <c r="BZ78" s="64">
        <v>121671859.36999996</v>
      </c>
      <c r="CA78" s="64">
        <v>-3585182.7782392404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-3673262.13</v>
      </c>
      <c r="CJ78" s="64">
        <v>-3673262.13</v>
      </c>
      <c r="CK78" s="64">
        <v>0</v>
      </c>
      <c r="CL78" s="64">
        <v>328208383.76359618</v>
      </c>
    </row>
    <row r="79" spans="1:90" ht="12.75" customHeight="1">
      <c r="A79" s="47" t="s">
        <v>129</v>
      </c>
      <c r="B79" s="63">
        <v>9001</v>
      </c>
      <c r="C79" s="60" t="s">
        <v>378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</v>
      </c>
      <c r="BI79" s="64">
        <v>0</v>
      </c>
      <c r="BJ79" s="64">
        <v>0</v>
      </c>
      <c r="BK79" s="64">
        <v>0</v>
      </c>
      <c r="BL79" s="64">
        <v>0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0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</row>
    <row r="80" spans="1:90" ht="12.75" customHeight="1">
      <c r="A80" s="47" t="s">
        <v>131</v>
      </c>
      <c r="B80" s="63">
        <v>9002</v>
      </c>
      <c r="C80" s="60" t="s">
        <v>379</v>
      </c>
      <c r="D80" s="64">
        <v>218051118.64000002</v>
      </c>
      <c r="E80" s="64">
        <v>146426439.72</v>
      </c>
      <c r="F80" s="64">
        <v>162760143.22</v>
      </c>
      <c r="G80" s="64">
        <v>-16333703.499999998</v>
      </c>
      <c r="H80" s="64">
        <v>0</v>
      </c>
      <c r="I80" s="64">
        <v>22094817.849999998</v>
      </c>
      <c r="J80" s="64">
        <v>22875811.489999998</v>
      </c>
      <c r="K80" s="64">
        <v>-302513545.37</v>
      </c>
      <c r="L80" s="64">
        <v>325389356.86000001</v>
      </c>
      <c r="M80" s="64">
        <v>-780993.6399999999</v>
      </c>
      <c r="N80" s="64">
        <v>1990200.7200000002</v>
      </c>
      <c r="O80" s="64">
        <v>-2771194.36</v>
      </c>
      <c r="P80" s="64">
        <v>0</v>
      </c>
      <c r="Q80" s="64">
        <v>0</v>
      </c>
      <c r="R80" s="64">
        <v>0</v>
      </c>
      <c r="S80" s="64">
        <v>41373125.399999999</v>
      </c>
      <c r="T80" s="64">
        <v>42623083.530000001</v>
      </c>
      <c r="U80" s="64">
        <v>-1563916</v>
      </c>
      <c r="V80" s="64">
        <v>44186999.530000001</v>
      </c>
      <c r="W80" s="64">
        <v>-1249958.1299999999</v>
      </c>
      <c r="X80" s="64">
        <v>139812.94</v>
      </c>
      <c r="Y80" s="64">
        <v>-1389771.07</v>
      </c>
      <c r="Z80" s="64">
        <v>7240794.5499999998</v>
      </c>
      <c r="AA80" s="64">
        <v>4852276.49</v>
      </c>
      <c r="AB80" s="64">
        <v>833797.1</v>
      </c>
      <c r="AC80" s="64">
        <v>1092449.04</v>
      </c>
      <c r="AD80" s="64">
        <v>310301.49</v>
      </c>
      <c r="AE80" s="64">
        <v>0</v>
      </c>
      <c r="AF80" s="64">
        <v>0</v>
      </c>
      <c r="AG80" s="64">
        <v>0</v>
      </c>
      <c r="AH80" s="64">
        <v>151970.43</v>
      </c>
      <c r="AI80" s="64">
        <v>0</v>
      </c>
      <c r="AJ80" s="64">
        <v>915941.12</v>
      </c>
      <c r="AK80" s="64">
        <v>915941.12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-308882354.887429</v>
      </c>
      <c r="AT80" s="64">
        <v>-120040865.11</v>
      </c>
      <c r="AU80" s="64">
        <v>-122569323.61999999</v>
      </c>
      <c r="AV80" s="64">
        <v>2528458.5099999998</v>
      </c>
      <c r="AW80" s="64">
        <v>-142831436.04999998</v>
      </c>
      <c r="AX80" s="64">
        <v>-142524423</v>
      </c>
      <c r="AY80" s="64">
        <v>-957216973.18000007</v>
      </c>
      <c r="AZ80" s="64">
        <v>-799824699.25999999</v>
      </c>
      <c r="BA80" s="64">
        <v>-126180727.06999999</v>
      </c>
      <c r="BB80" s="64">
        <v>0</v>
      </c>
      <c r="BC80" s="64">
        <v>-31211546.850000001</v>
      </c>
      <c r="BD80" s="64">
        <v>814692550.17999995</v>
      </c>
      <c r="BE80" s="64">
        <v>-307013.04999999329</v>
      </c>
      <c r="BF80" s="64">
        <v>74710489.910000011</v>
      </c>
      <c r="BG80" s="64">
        <v>83675338.570000008</v>
      </c>
      <c r="BH80" s="64">
        <v>-8573847.4000000004</v>
      </c>
      <c r="BI80" s="64">
        <v>0</v>
      </c>
      <c r="BJ80" s="64">
        <v>-391001.26</v>
      </c>
      <c r="BK80" s="64">
        <v>-75017502.960000008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-46010033.10742899</v>
      </c>
      <c r="BT80" s="64">
        <v>-35661750.630000003</v>
      </c>
      <c r="BU80" s="64">
        <v>-7465169.3667657664</v>
      </c>
      <c r="BV80" s="64">
        <v>-2047237.9921866118</v>
      </c>
      <c r="BW80" s="64">
        <v>0</v>
      </c>
      <c r="BX80" s="64">
        <v>0</v>
      </c>
      <c r="BY80" s="64">
        <v>-1021926.9155397441</v>
      </c>
      <c r="BZ80" s="64">
        <v>526063.02</v>
      </c>
      <c r="CA80" s="64">
        <v>-340011.2229368664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-20.62</v>
      </c>
      <c r="CJ80" s="64">
        <v>-20.62</v>
      </c>
      <c r="CK80" s="64">
        <v>0</v>
      </c>
      <c r="CL80" s="64">
        <v>-90831236.247428983</v>
      </c>
    </row>
    <row r="81" spans="1:90">
      <c r="A81" s="47" t="s">
        <v>133</v>
      </c>
      <c r="B81" s="63">
        <v>9003</v>
      </c>
      <c r="C81" s="60" t="s">
        <v>380</v>
      </c>
      <c r="D81" s="64">
        <v>1262645211.3308446</v>
      </c>
      <c r="E81" s="64">
        <v>1101687264.9300001</v>
      </c>
      <c r="F81" s="64">
        <v>2059140079.5100002</v>
      </c>
      <c r="G81" s="64">
        <v>-957452814.57999992</v>
      </c>
      <c r="H81" s="64">
        <v>0</v>
      </c>
      <c r="I81" s="64">
        <v>-119583837.63000011</v>
      </c>
      <c r="J81" s="64">
        <v>21591773.040000018</v>
      </c>
      <c r="K81" s="64">
        <v>-4632255144.0200005</v>
      </c>
      <c r="L81" s="64">
        <v>4653846917.0600004</v>
      </c>
      <c r="M81" s="64">
        <v>-141175610.67000014</v>
      </c>
      <c r="N81" s="64">
        <v>2317367511.2600007</v>
      </c>
      <c r="O81" s="64">
        <v>-2458543121.9300013</v>
      </c>
      <c r="P81" s="64">
        <v>0</v>
      </c>
      <c r="Q81" s="64">
        <v>0</v>
      </c>
      <c r="R81" s="64">
        <v>0</v>
      </c>
      <c r="S81" s="64">
        <v>2797462.6099999966</v>
      </c>
      <c r="T81" s="64">
        <v>7789752.6800000006</v>
      </c>
      <c r="U81" s="64">
        <v>-50621973.539999999</v>
      </c>
      <c r="V81" s="64">
        <v>58411726.220000006</v>
      </c>
      <c r="W81" s="64">
        <v>-4992290.0700000031</v>
      </c>
      <c r="X81" s="64">
        <v>42949229.119999997</v>
      </c>
      <c r="Y81" s="64">
        <v>-47941519.190000005</v>
      </c>
      <c r="Z81" s="64">
        <v>259461591.12084466</v>
      </c>
      <c r="AA81" s="64">
        <v>153248712.61594048</v>
      </c>
      <c r="AB81" s="64">
        <v>14493924.232391899</v>
      </c>
      <c r="AC81" s="64">
        <v>64055744.058328986</v>
      </c>
      <c r="AD81" s="64">
        <v>11145220.761081839</v>
      </c>
      <c r="AE81" s="64">
        <v>13138800.744050218</v>
      </c>
      <c r="AF81" s="64">
        <v>1115641.7085136115</v>
      </c>
      <c r="AG81" s="64">
        <v>1504799.9385336717</v>
      </c>
      <c r="AH81" s="64">
        <v>516562.51</v>
      </c>
      <c r="AI81" s="64">
        <v>242184.55200397031</v>
      </c>
      <c r="AJ81" s="64">
        <v>435145.61</v>
      </c>
      <c r="AK81" s="64">
        <v>435145.61</v>
      </c>
      <c r="AL81" s="64">
        <v>0</v>
      </c>
      <c r="AM81" s="64">
        <v>17847584.689999994</v>
      </c>
      <c r="AN81" s="64">
        <v>52578687.939999998</v>
      </c>
      <c r="AO81" s="64">
        <v>-32461465.620000005</v>
      </c>
      <c r="AP81" s="64">
        <v>0</v>
      </c>
      <c r="AQ81" s="64">
        <v>0</v>
      </c>
      <c r="AR81" s="64">
        <v>-2269637.6300000008</v>
      </c>
      <c r="AS81" s="64">
        <v>-934436827.56724834</v>
      </c>
      <c r="AT81" s="64">
        <v>-635682096.28799999</v>
      </c>
      <c r="AU81" s="64">
        <v>-990147902.3499999</v>
      </c>
      <c r="AV81" s="64">
        <v>354465806.06200004</v>
      </c>
      <c r="AW81" s="64">
        <v>-98055612.831896916</v>
      </c>
      <c r="AX81" s="64">
        <v>-443386554.37305301</v>
      </c>
      <c r="AY81" s="64">
        <v>-6288706245.2030544</v>
      </c>
      <c r="AZ81" s="64">
        <v>-6032877616.2116346</v>
      </c>
      <c r="BA81" s="64">
        <v>-1124942357.2654369</v>
      </c>
      <c r="BB81" s="64">
        <v>0</v>
      </c>
      <c r="BC81" s="64">
        <v>869113728.27401769</v>
      </c>
      <c r="BD81" s="64">
        <v>5845319690.8299999</v>
      </c>
      <c r="BE81" s="64">
        <v>345330941.54115611</v>
      </c>
      <c r="BF81" s="64">
        <v>3879418891.5011559</v>
      </c>
      <c r="BG81" s="64">
        <v>3877629254.2811561</v>
      </c>
      <c r="BH81" s="64">
        <v>417141948.38000005</v>
      </c>
      <c r="BI81" s="64">
        <v>0</v>
      </c>
      <c r="BJ81" s="64">
        <v>-415352311.16000009</v>
      </c>
      <c r="BK81" s="64">
        <v>-3534087949.96</v>
      </c>
      <c r="BL81" s="64">
        <v>0</v>
      </c>
      <c r="BM81" s="64">
        <v>0</v>
      </c>
      <c r="BN81" s="64">
        <v>0</v>
      </c>
      <c r="BO81" s="64">
        <v>-1815652.2100000002</v>
      </c>
      <c r="BP81" s="64">
        <v>-1815652.2100000002</v>
      </c>
      <c r="BQ81" s="64">
        <v>0</v>
      </c>
      <c r="BR81" s="64">
        <v>0</v>
      </c>
      <c r="BS81" s="64">
        <v>-195210204.10735142</v>
      </c>
      <c r="BT81" s="64">
        <v>-182054510.67999995</v>
      </c>
      <c r="BU81" s="64">
        <v>-103181128.64873217</v>
      </c>
      <c r="BV81" s="64">
        <v>-17174889.24739407</v>
      </c>
      <c r="BW81" s="64">
        <v>-1397.68</v>
      </c>
      <c r="BX81" s="64">
        <v>-5185362.7501486503</v>
      </c>
      <c r="BY81" s="64">
        <v>-5699591.6928372877</v>
      </c>
      <c r="BZ81" s="64">
        <v>121671859.36999996</v>
      </c>
      <c r="CA81" s="64">
        <v>-3585182.7782392404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-3673262.13</v>
      </c>
      <c r="CJ81" s="64">
        <v>-3673262.13</v>
      </c>
      <c r="CK81" s="64">
        <v>0</v>
      </c>
      <c r="CL81" s="64">
        <v>328208383.76359618</v>
      </c>
    </row>
    <row r="82" spans="1:90" ht="12.75" customHeight="1">
      <c r="A82" s="48" t="s">
        <v>135</v>
      </c>
      <c r="B82" s="65"/>
      <c r="C82" s="60" t="s">
        <v>381</v>
      </c>
      <c r="D82" s="64">
        <v>1480696329.9708447</v>
      </c>
      <c r="E82" s="64">
        <v>1248113704.6500001</v>
      </c>
      <c r="F82" s="64">
        <v>2221900222.73</v>
      </c>
      <c r="G82" s="64">
        <v>-973786518.07999992</v>
      </c>
      <c r="H82" s="64">
        <v>0</v>
      </c>
      <c r="I82" s="64">
        <v>-97489019.78000012</v>
      </c>
      <c r="J82" s="64">
        <v>44467584.530000016</v>
      </c>
      <c r="K82" s="64">
        <v>-4934768689.3900003</v>
      </c>
      <c r="L82" s="64">
        <v>4979236273.9200001</v>
      </c>
      <c r="M82" s="64">
        <v>-141956604.31000012</v>
      </c>
      <c r="N82" s="64">
        <v>2319357711.9800005</v>
      </c>
      <c r="O82" s="64">
        <v>-2461314316.2900014</v>
      </c>
      <c r="P82" s="64">
        <v>0</v>
      </c>
      <c r="Q82" s="64">
        <v>0</v>
      </c>
      <c r="R82" s="64">
        <v>0</v>
      </c>
      <c r="S82" s="64">
        <v>44170588.009999998</v>
      </c>
      <c r="T82" s="64">
        <v>50412836.210000001</v>
      </c>
      <c r="U82" s="64">
        <v>-52185889.539999999</v>
      </c>
      <c r="V82" s="64">
        <v>102598725.75</v>
      </c>
      <c r="W82" s="64">
        <v>-6242248.200000003</v>
      </c>
      <c r="X82" s="64">
        <v>43089042.059999995</v>
      </c>
      <c r="Y82" s="64">
        <v>-49331290.260000005</v>
      </c>
      <c r="Z82" s="64">
        <v>266702385.67084467</v>
      </c>
      <c r="AA82" s="64">
        <v>158100989.10594049</v>
      </c>
      <c r="AB82" s="64">
        <v>15327721.332391899</v>
      </c>
      <c r="AC82" s="64">
        <v>65148193.098328985</v>
      </c>
      <c r="AD82" s="64">
        <v>11455522.251081839</v>
      </c>
      <c r="AE82" s="64">
        <v>13138800.744050218</v>
      </c>
      <c r="AF82" s="64">
        <v>1115641.7085136115</v>
      </c>
      <c r="AG82" s="64">
        <v>1504799.9385336717</v>
      </c>
      <c r="AH82" s="64">
        <v>668532.93999999994</v>
      </c>
      <c r="AI82" s="64">
        <v>242184.55200397031</v>
      </c>
      <c r="AJ82" s="64">
        <v>1351086.73</v>
      </c>
      <c r="AK82" s="64">
        <v>1351086.73</v>
      </c>
      <c r="AL82" s="64">
        <v>0</v>
      </c>
      <c r="AM82" s="64">
        <v>17847584.689999994</v>
      </c>
      <c r="AN82" s="64">
        <v>52578687.939999998</v>
      </c>
      <c r="AO82" s="64">
        <v>-32461465.620000005</v>
      </c>
      <c r="AP82" s="64">
        <v>0</v>
      </c>
      <c r="AQ82" s="64">
        <v>0</v>
      </c>
      <c r="AR82" s="64">
        <v>-2269637.6300000008</v>
      </c>
      <c r="AS82" s="64">
        <v>-1243319182.4546773</v>
      </c>
      <c r="AT82" s="64">
        <v>-755722961.398</v>
      </c>
      <c r="AU82" s="64">
        <v>-1112717225.9699998</v>
      </c>
      <c r="AV82" s="64">
        <v>356994264.57200003</v>
      </c>
      <c r="AW82" s="64">
        <v>-240887048.88189691</v>
      </c>
      <c r="AX82" s="64">
        <v>-585910977.37305307</v>
      </c>
      <c r="AY82" s="64">
        <v>-7245923218.3830547</v>
      </c>
      <c r="AZ82" s="64">
        <v>-6832702315.4716349</v>
      </c>
      <c r="BA82" s="64">
        <v>-1251123084.3354368</v>
      </c>
      <c r="BB82" s="64">
        <v>0</v>
      </c>
      <c r="BC82" s="64">
        <v>837902181.42401767</v>
      </c>
      <c r="BD82" s="64">
        <v>6660012241.0100002</v>
      </c>
      <c r="BE82" s="64">
        <v>345023928.4911561</v>
      </c>
      <c r="BF82" s="64">
        <v>3954129381.4111557</v>
      </c>
      <c r="BG82" s="64">
        <v>3961304592.8511562</v>
      </c>
      <c r="BH82" s="64">
        <v>408568100.98000008</v>
      </c>
      <c r="BI82" s="64">
        <v>0</v>
      </c>
      <c r="BJ82" s="64">
        <v>-415743312.42000008</v>
      </c>
      <c r="BK82" s="64">
        <v>-3609105452.9200001</v>
      </c>
      <c r="BL82" s="64">
        <v>0</v>
      </c>
      <c r="BM82" s="64">
        <v>0</v>
      </c>
      <c r="BN82" s="64">
        <v>0</v>
      </c>
      <c r="BO82" s="64">
        <v>-1815652.2100000002</v>
      </c>
      <c r="BP82" s="64">
        <v>-1815652.2100000002</v>
      </c>
      <c r="BQ82" s="64">
        <v>0</v>
      </c>
      <c r="BR82" s="64">
        <v>0</v>
      </c>
      <c r="BS82" s="64">
        <v>-241220237.21478042</v>
      </c>
      <c r="BT82" s="64">
        <v>-217716261.30999994</v>
      </c>
      <c r="BU82" s="64">
        <v>-110646298.01549794</v>
      </c>
      <c r="BV82" s="64">
        <v>-19222127.239580683</v>
      </c>
      <c r="BW82" s="64">
        <v>-1397.68</v>
      </c>
      <c r="BX82" s="64">
        <v>-5185362.7501486503</v>
      </c>
      <c r="BY82" s="64">
        <v>-6721518.608377032</v>
      </c>
      <c r="BZ82" s="64">
        <v>122197922.38999996</v>
      </c>
      <c r="CA82" s="64">
        <v>-3925194.0011761067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-3673282.75</v>
      </c>
      <c r="CJ82" s="64">
        <v>-3673282.75</v>
      </c>
      <c r="CK82" s="64">
        <v>0</v>
      </c>
      <c r="CL82" s="64">
        <v>237377147.51616719</v>
      </c>
    </row>
    <row r="83" spans="1:90" ht="12.75" customHeight="1"/>
  </sheetData>
  <pageMargins left="0.75" right="0.75" top="1" bottom="1" header="0.5" footer="0.5"/>
  <pageSetup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44F82-D624-447D-B2A0-BBFBB816BE13}">
  <sheetPr>
    <tabColor rgb="FFFF0000"/>
  </sheetPr>
  <dimension ref="A1:CL83"/>
  <sheetViews>
    <sheetView showGridLines="0" zoomScale="80" zoomScaleNormal="80" workbookViewId="0">
      <pane xSplit="3" ySplit="6" topLeftCell="D7" activePane="bottomRight" state="frozen"/>
      <selection activeCell="D7" sqref="D7"/>
      <selection pane="topRight" activeCell="D7" sqref="D7"/>
      <selection pane="bottomLeft" activeCell="D7" sqref="D7"/>
      <selection pane="bottomRight" activeCell="D7" sqref="D7"/>
    </sheetView>
  </sheetViews>
  <sheetFormatPr defaultColWidth="9.140625" defaultRowHeight="12.75"/>
  <cols>
    <col min="1" max="1" width="58.7109375" style="5" customWidth="1"/>
    <col min="2" max="90" width="15.7109375" style="5" customWidth="1"/>
    <col min="91" max="16384" width="9.140625" style="5"/>
  </cols>
  <sheetData>
    <row r="1" spans="1:90" s="78" customFormat="1" ht="15" customHeight="1">
      <c r="A1" s="49" t="s">
        <v>284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</row>
    <row r="2" spans="1:90" s="78" customFormat="1" ht="15" customHeight="1">
      <c r="A2" s="49" t="s">
        <v>240</v>
      </c>
      <c r="B2" s="76">
        <v>710</v>
      </c>
      <c r="C2" s="76">
        <v>711</v>
      </c>
      <c r="D2" s="76"/>
      <c r="E2" s="76"/>
      <c r="F2" s="76"/>
      <c r="G2" s="76"/>
      <c r="H2" s="76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</row>
    <row r="3" spans="1:90" s="78" customFormat="1" ht="15" customHeight="1">
      <c r="A3" s="49" t="s">
        <v>528</v>
      </c>
      <c r="B3" s="76" t="s">
        <v>285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</row>
    <row r="4" spans="1:90" ht="15" customHeight="1"/>
    <row r="5" spans="1:90" ht="22.5" customHeight="1">
      <c r="D5" s="1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1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1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79" t="s">
        <v>251</v>
      </c>
    </row>
    <row r="6" spans="1:90" ht="80.099999999999994" customHeight="1">
      <c r="A6" s="57" t="s">
        <v>287</v>
      </c>
      <c r="B6" s="57" t="s">
        <v>288</v>
      </c>
      <c r="C6" s="57" t="s">
        <v>289</v>
      </c>
      <c r="D6" s="1" t="s">
        <v>290</v>
      </c>
      <c r="E6" s="53" t="s">
        <v>291</v>
      </c>
      <c r="F6" s="54" t="s">
        <v>292</v>
      </c>
      <c r="G6" s="54" t="s">
        <v>293</v>
      </c>
      <c r="H6" s="54" t="s">
        <v>294</v>
      </c>
      <c r="I6" s="53" t="s">
        <v>295</v>
      </c>
      <c r="J6" s="54" t="s">
        <v>296</v>
      </c>
      <c r="K6" s="55" t="s">
        <v>297</v>
      </c>
      <c r="L6" s="55" t="s">
        <v>298</v>
      </c>
      <c r="M6" s="54" t="s">
        <v>299</v>
      </c>
      <c r="N6" s="55" t="s">
        <v>300</v>
      </c>
      <c r="O6" s="55" t="s">
        <v>301</v>
      </c>
      <c r="P6" s="54" t="s">
        <v>302</v>
      </c>
      <c r="Q6" s="55" t="s">
        <v>303</v>
      </c>
      <c r="R6" s="55" t="s">
        <v>304</v>
      </c>
      <c r="S6" s="53" t="s">
        <v>305</v>
      </c>
      <c r="T6" s="54" t="s">
        <v>306</v>
      </c>
      <c r="U6" s="55" t="s">
        <v>307</v>
      </c>
      <c r="V6" s="55" t="s">
        <v>308</v>
      </c>
      <c r="W6" s="54" t="s">
        <v>309</v>
      </c>
      <c r="X6" s="55" t="s">
        <v>310</v>
      </c>
      <c r="Y6" s="55" t="s">
        <v>311</v>
      </c>
      <c r="Z6" s="53" t="s">
        <v>312</v>
      </c>
      <c r="AA6" s="54" t="s">
        <v>313</v>
      </c>
      <c r="AB6" s="54" t="s">
        <v>314</v>
      </c>
      <c r="AC6" s="54" t="s">
        <v>315</v>
      </c>
      <c r="AD6" s="54" t="s">
        <v>316</v>
      </c>
      <c r="AE6" s="54" t="s">
        <v>317</v>
      </c>
      <c r="AF6" s="54" t="s">
        <v>318</v>
      </c>
      <c r="AG6" s="54" t="s">
        <v>319</v>
      </c>
      <c r="AH6" s="54" t="s">
        <v>320</v>
      </c>
      <c r="AI6" s="54" t="s">
        <v>321</v>
      </c>
      <c r="AJ6" s="53" t="s">
        <v>322</v>
      </c>
      <c r="AK6" s="54" t="s">
        <v>323</v>
      </c>
      <c r="AL6" s="54" t="s">
        <v>324</v>
      </c>
      <c r="AM6" s="53" t="s">
        <v>325</v>
      </c>
      <c r="AN6" s="54" t="s">
        <v>326</v>
      </c>
      <c r="AO6" s="54" t="s">
        <v>327</v>
      </c>
      <c r="AP6" s="54" t="s">
        <v>328</v>
      </c>
      <c r="AQ6" s="54" t="s">
        <v>329</v>
      </c>
      <c r="AR6" s="54" t="s">
        <v>330</v>
      </c>
      <c r="AS6" s="1" t="s">
        <v>331</v>
      </c>
      <c r="AT6" s="53" t="s">
        <v>332</v>
      </c>
      <c r="AU6" s="54" t="s">
        <v>333</v>
      </c>
      <c r="AV6" s="54" t="s">
        <v>334</v>
      </c>
      <c r="AW6" s="53" t="s">
        <v>335</v>
      </c>
      <c r="AX6" s="54" t="s">
        <v>336</v>
      </c>
      <c r="AY6" s="55" t="s">
        <v>337</v>
      </c>
      <c r="AZ6" s="56" t="s">
        <v>338</v>
      </c>
      <c r="BA6" s="56" t="s">
        <v>339</v>
      </c>
      <c r="BB6" s="56" t="s">
        <v>340</v>
      </c>
      <c r="BC6" s="56" t="s">
        <v>341</v>
      </c>
      <c r="BD6" s="55" t="s">
        <v>342</v>
      </c>
      <c r="BE6" s="54" t="s">
        <v>343</v>
      </c>
      <c r="BF6" s="55" t="s">
        <v>344</v>
      </c>
      <c r="BG6" s="56" t="s">
        <v>338</v>
      </c>
      <c r="BH6" s="56" t="s">
        <v>339</v>
      </c>
      <c r="BI6" s="56" t="s">
        <v>340</v>
      </c>
      <c r="BJ6" s="56" t="s">
        <v>345</v>
      </c>
      <c r="BK6" s="55" t="s">
        <v>346</v>
      </c>
      <c r="BL6" s="53" t="s">
        <v>347</v>
      </c>
      <c r="BM6" s="54" t="s">
        <v>348</v>
      </c>
      <c r="BN6" s="54" t="s">
        <v>349</v>
      </c>
      <c r="BO6" s="53" t="s">
        <v>350</v>
      </c>
      <c r="BP6" s="54" t="s">
        <v>351</v>
      </c>
      <c r="BQ6" s="54" t="s">
        <v>352</v>
      </c>
      <c r="BR6" s="54" t="s">
        <v>353</v>
      </c>
      <c r="BS6" s="53" t="s">
        <v>354</v>
      </c>
      <c r="BT6" s="54" t="s">
        <v>355</v>
      </c>
      <c r="BU6" s="54" t="s">
        <v>356</v>
      </c>
      <c r="BV6" s="54" t="s">
        <v>357</v>
      </c>
      <c r="BW6" s="54" t="s">
        <v>358</v>
      </c>
      <c r="BX6" s="54" t="s">
        <v>359</v>
      </c>
      <c r="BY6" s="54" t="s">
        <v>360</v>
      </c>
      <c r="BZ6" s="54" t="s">
        <v>361</v>
      </c>
      <c r="CA6" s="54" t="s">
        <v>362</v>
      </c>
      <c r="CB6" s="53" t="s">
        <v>363</v>
      </c>
      <c r="CC6" s="54" t="s">
        <v>364</v>
      </c>
      <c r="CD6" s="55" t="s">
        <v>365</v>
      </c>
      <c r="CE6" s="55" t="s">
        <v>366</v>
      </c>
      <c r="CF6" s="54" t="s">
        <v>367</v>
      </c>
      <c r="CG6" s="1" t="s">
        <v>368</v>
      </c>
      <c r="CH6" s="55" t="s">
        <v>369</v>
      </c>
      <c r="CI6" s="53" t="s">
        <v>370</v>
      </c>
      <c r="CJ6" s="54" t="s">
        <v>371</v>
      </c>
      <c r="CK6" s="54" t="s">
        <v>372</v>
      </c>
      <c r="CL6" s="57" t="s">
        <v>250</v>
      </c>
    </row>
    <row r="7" spans="1:90" ht="12.75" customHeight="1">
      <c r="A7" s="44" t="s">
        <v>2</v>
      </c>
      <c r="B7" s="59">
        <v>1001</v>
      </c>
      <c r="C7" s="60" t="s">
        <v>373</v>
      </c>
      <c r="D7" s="61">
        <v>43402744.056272015</v>
      </c>
      <c r="E7" s="61">
        <v>42785841.749999993</v>
      </c>
      <c r="F7" s="61">
        <v>90546771.899999991</v>
      </c>
      <c r="G7" s="61">
        <v>-47760930.149999999</v>
      </c>
      <c r="H7" s="61">
        <v>0</v>
      </c>
      <c r="I7" s="61">
        <v>-2349364.3900000006</v>
      </c>
      <c r="J7" s="61">
        <v>-13516390.5</v>
      </c>
      <c r="K7" s="61">
        <v>-102157197.59999999</v>
      </c>
      <c r="L7" s="61">
        <v>88640807.099999994</v>
      </c>
      <c r="M7" s="61">
        <v>11167026.109999999</v>
      </c>
      <c r="N7" s="61">
        <v>50184588.289999999</v>
      </c>
      <c r="O7" s="61">
        <v>-39017562.18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2966266.6962720193</v>
      </c>
      <c r="AA7" s="61">
        <v>0</v>
      </c>
      <c r="AB7" s="61">
        <v>0</v>
      </c>
      <c r="AC7" s="61">
        <v>0</v>
      </c>
      <c r="AD7" s="61">
        <v>3371985.6093395152</v>
      </c>
      <c r="AE7" s="61">
        <v>0</v>
      </c>
      <c r="AF7" s="61">
        <v>0</v>
      </c>
      <c r="AG7" s="61">
        <v>0</v>
      </c>
      <c r="AH7" s="61">
        <v>0</v>
      </c>
      <c r="AI7" s="61">
        <v>-405718.91306749603</v>
      </c>
      <c r="AJ7" s="61">
        <v>0</v>
      </c>
      <c r="AK7" s="61">
        <v>0</v>
      </c>
      <c r="AL7" s="61">
        <v>0</v>
      </c>
      <c r="AM7" s="61">
        <v>0</v>
      </c>
      <c r="AN7" s="61">
        <v>108556754.55</v>
      </c>
      <c r="AO7" s="61">
        <v>-67168512.019999996</v>
      </c>
      <c r="AP7" s="61">
        <v>0</v>
      </c>
      <c r="AQ7" s="61">
        <v>0</v>
      </c>
      <c r="AR7" s="61">
        <v>-41388242.530000001</v>
      </c>
      <c r="AS7" s="61">
        <v>-37766057.631202266</v>
      </c>
      <c r="AT7" s="61">
        <v>-52735.349999999977</v>
      </c>
      <c r="AU7" s="61">
        <v>-986081.34</v>
      </c>
      <c r="AV7" s="61">
        <v>933345.99</v>
      </c>
      <c r="AW7" s="61">
        <v>-14415093.359999985</v>
      </c>
      <c r="AX7" s="61">
        <v>-21482898.419999987</v>
      </c>
      <c r="AY7" s="61">
        <v>-259959555.62</v>
      </c>
      <c r="AZ7" s="61">
        <v>-202385391.11000001</v>
      </c>
      <c r="BA7" s="61">
        <v>-57574164.509999998</v>
      </c>
      <c r="BB7" s="61">
        <v>0</v>
      </c>
      <c r="BC7" s="61">
        <v>0</v>
      </c>
      <c r="BD7" s="61">
        <v>238476657.20000002</v>
      </c>
      <c r="BE7" s="61">
        <v>7067805.0600000024</v>
      </c>
      <c r="BF7" s="61">
        <v>166410792.56</v>
      </c>
      <c r="BG7" s="61">
        <v>147083416.59</v>
      </c>
      <c r="BH7" s="61">
        <v>19327375.969999999</v>
      </c>
      <c r="BI7" s="61">
        <v>0</v>
      </c>
      <c r="BJ7" s="61">
        <v>0</v>
      </c>
      <c r="BK7" s="61">
        <v>-159342987.5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-23298228.92120228</v>
      </c>
      <c r="BT7" s="61">
        <v>-13260441.999999998</v>
      </c>
      <c r="BU7" s="61">
        <v>-7099953.3308687815</v>
      </c>
      <c r="BV7" s="61">
        <v>-1477027.9359611883</v>
      </c>
      <c r="BW7" s="61">
        <v>0</v>
      </c>
      <c r="BX7" s="61">
        <v>-95314.604643327009</v>
      </c>
      <c r="BY7" s="61">
        <v>-3558830.6597289839</v>
      </c>
      <c r="BZ7" s="61">
        <v>2193339.61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5636686.4250697494</v>
      </c>
    </row>
    <row r="8" spans="1:90" ht="12.75" customHeight="1">
      <c r="A8" s="44" t="s">
        <v>3</v>
      </c>
      <c r="B8" s="59">
        <v>1003</v>
      </c>
      <c r="C8" s="60" t="s">
        <v>373</v>
      </c>
      <c r="D8" s="61">
        <v>44675050.940000013</v>
      </c>
      <c r="E8" s="61">
        <v>36161454.120000005</v>
      </c>
      <c r="F8" s="61">
        <v>156312085.66</v>
      </c>
      <c r="G8" s="61">
        <v>-120150631.53999999</v>
      </c>
      <c r="H8" s="61">
        <v>0</v>
      </c>
      <c r="I8" s="61">
        <v>-4873980.9600000009</v>
      </c>
      <c r="J8" s="61">
        <v>-31953481.340000004</v>
      </c>
      <c r="K8" s="61">
        <v>-78820354.5</v>
      </c>
      <c r="L8" s="61">
        <v>46866873.159999996</v>
      </c>
      <c r="M8" s="61">
        <v>27079500.380000003</v>
      </c>
      <c r="N8" s="61">
        <v>59134256.270000003</v>
      </c>
      <c r="O8" s="61">
        <v>-32054755.890000001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13404778.66</v>
      </c>
      <c r="AA8" s="61">
        <v>6390282.5999999996</v>
      </c>
      <c r="AB8" s="61">
        <v>235554.04</v>
      </c>
      <c r="AC8" s="61">
        <v>5879746.830000001</v>
      </c>
      <c r="AD8" s="61">
        <v>899195.19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-17200.879999992903</v>
      </c>
      <c r="AN8" s="61">
        <v>-1078044.31</v>
      </c>
      <c r="AO8" s="61">
        <v>884191</v>
      </c>
      <c r="AP8" s="61">
        <v>0</v>
      </c>
      <c r="AQ8" s="61">
        <v>0</v>
      </c>
      <c r="AR8" s="61">
        <v>176652.43000000715</v>
      </c>
      <c r="AS8" s="61">
        <v>-28669014.199999861</v>
      </c>
      <c r="AT8" s="61">
        <v>-3145769.0899999961</v>
      </c>
      <c r="AU8" s="61">
        <v>-27793384.649999999</v>
      </c>
      <c r="AV8" s="61">
        <v>24647615.560000002</v>
      </c>
      <c r="AW8" s="61">
        <v>-6391818.8999998569</v>
      </c>
      <c r="AX8" s="61">
        <v>6395350.3999999762</v>
      </c>
      <c r="AY8" s="61">
        <v>-586654892.12</v>
      </c>
      <c r="AZ8" s="61">
        <v>-677892308.11000001</v>
      </c>
      <c r="BA8" s="61">
        <v>-83959211.010000005</v>
      </c>
      <c r="BB8" s="61">
        <v>0</v>
      </c>
      <c r="BC8" s="61">
        <v>175196627</v>
      </c>
      <c r="BD8" s="61">
        <v>593050242.51999998</v>
      </c>
      <c r="BE8" s="61">
        <v>-12787169.299999833</v>
      </c>
      <c r="BF8" s="61">
        <v>527263471.70000017</v>
      </c>
      <c r="BG8" s="61">
        <v>615663090.74000013</v>
      </c>
      <c r="BH8" s="61">
        <v>67877704.989999995</v>
      </c>
      <c r="BI8" s="61">
        <v>0</v>
      </c>
      <c r="BJ8" s="61">
        <v>-156277324.03</v>
      </c>
      <c r="BK8" s="61">
        <v>-540050641</v>
      </c>
      <c r="BL8" s="61">
        <v>-5.0000000002910383E-2</v>
      </c>
      <c r="BM8" s="61">
        <v>-5.0000000002910383E-2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-19131426.160000008</v>
      </c>
      <c r="BT8" s="61">
        <v>-17573069.380000003</v>
      </c>
      <c r="BU8" s="61">
        <v>-14845593.84</v>
      </c>
      <c r="BV8" s="61">
        <v>-2961484.11</v>
      </c>
      <c r="BW8" s="61">
        <v>0</v>
      </c>
      <c r="BX8" s="61">
        <v>0</v>
      </c>
      <c r="BY8" s="61">
        <v>0</v>
      </c>
      <c r="BZ8" s="61">
        <v>17385460.759999998</v>
      </c>
      <c r="CA8" s="61">
        <v>-1136739.5900000001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16006036.740000151</v>
      </c>
    </row>
    <row r="9" spans="1:90" ht="12.75" customHeight="1">
      <c r="A9" s="44" t="s">
        <v>4</v>
      </c>
      <c r="B9" s="59">
        <v>1004</v>
      </c>
      <c r="C9" s="60" t="s">
        <v>373</v>
      </c>
      <c r="D9" s="61">
        <v>168969641.83000004</v>
      </c>
      <c r="E9" s="61">
        <v>203839548.28000003</v>
      </c>
      <c r="F9" s="61">
        <v>335500684.12</v>
      </c>
      <c r="G9" s="61">
        <v>-131661135.83999999</v>
      </c>
      <c r="H9" s="61">
        <v>0</v>
      </c>
      <c r="I9" s="61">
        <v>-87602839.849999994</v>
      </c>
      <c r="J9" s="61">
        <v>-159858866.66999999</v>
      </c>
      <c r="K9" s="61">
        <v>-388606479.38</v>
      </c>
      <c r="L9" s="61">
        <v>228747612.71000001</v>
      </c>
      <c r="M9" s="61">
        <v>72256026.819999993</v>
      </c>
      <c r="N9" s="61">
        <v>144249514.81999999</v>
      </c>
      <c r="O9" s="61">
        <v>-71993488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53550138.43</v>
      </c>
      <c r="AA9" s="61">
        <v>50741158.409999996</v>
      </c>
      <c r="AB9" s="61">
        <v>0</v>
      </c>
      <c r="AC9" s="61">
        <v>-1318022.4000000001</v>
      </c>
      <c r="AD9" s="61">
        <v>1507516.18</v>
      </c>
      <c r="AE9" s="61">
        <v>0</v>
      </c>
      <c r="AF9" s="61">
        <v>2886817.35</v>
      </c>
      <c r="AG9" s="61">
        <v>-267331.11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-817205.03000000492</v>
      </c>
      <c r="AN9" s="61">
        <v>10636184.829999998</v>
      </c>
      <c r="AO9" s="61">
        <v>-10335576.25</v>
      </c>
      <c r="AP9" s="61">
        <v>0</v>
      </c>
      <c r="AQ9" s="61">
        <v>0</v>
      </c>
      <c r="AR9" s="61">
        <v>-1117813.6100000031</v>
      </c>
      <c r="AS9" s="61">
        <v>-97412473.999999911</v>
      </c>
      <c r="AT9" s="61">
        <v>-38228660.560000002</v>
      </c>
      <c r="AU9" s="61">
        <v>-44713360.75</v>
      </c>
      <c r="AV9" s="61">
        <v>6484700.1899999995</v>
      </c>
      <c r="AW9" s="61">
        <v>-674546.7199999094</v>
      </c>
      <c r="AX9" s="61">
        <v>11146509.900000095</v>
      </c>
      <c r="AY9" s="61">
        <v>-510888650.90999997</v>
      </c>
      <c r="AZ9" s="61">
        <v>-353456812.60999995</v>
      </c>
      <c r="BA9" s="61">
        <v>-157431838.30000001</v>
      </c>
      <c r="BB9" s="61">
        <v>0</v>
      </c>
      <c r="BC9" s="61">
        <v>0</v>
      </c>
      <c r="BD9" s="61">
        <v>522035160.81000006</v>
      </c>
      <c r="BE9" s="61">
        <v>-11821056.620000005</v>
      </c>
      <c r="BF9" s="61">
        <v>299410743.38</v>
      </c>
      <c r="BG9" s="61">
        <v>238103158.24000001</v>
      </c>
      <c r="BH9" s="61">
        <v>61307585.140000001</v>
      </c>
      <c r="BI9" s="61">
        <v>0</v>
      </c>
      <c r="BJ9" s="61">
        <v>0</v>
      </c>
      <c r="BK9" s="61">
        <v>-311231800</v>
      </c>
      <c r="BL9" s="61">
        <v>0</v>
      </c>
      <c r="BM9" s="61">
        <v>0</v>
      </c>
      <c r="BN9" s="61">
        <v>0</v>
      </c>
      <c r="BO9" s="61">
        <v>781863.24</v>
      </c>
      <c r="BP9" s="61">
        <v>781863.24</v>
      </c>
      <c r="BQ9" s="61">
        <v>0</v>
      </c>
      <c r="BR9" s="61">
        <v>0</v>
      </c>
      <c r="BS9" s="61">
        <v>-59123816.009999998</v>
      </c>
      <c r="BT9" s="61">
        <v>-39021772.719999991</v>
      </c>
      <c r="BU9" s="61">
        <v>-16816601.98</v>
      </c>
      <c r="BV9" s="61">
        <v>-5495180.7000000002</v>
      </c>
      <c r="BW9" s="61">
        <v>0</v>
      </c>
      <c r="BX9" s="61">
        <v>-1503771.18</v>
      </c>
      <c r="BY9" s="61">
        <v>-1103069.52</v>
      </c>
      <c r="BZ9" s="61">
        <v>4898392.91</v>
      </c>
      <c r="CA9" s="61">
        <v>-81812.820000000007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-167313.94999999998</v>
      </c>
      <c r="CJ9" s="61">
        <v>-167313.94999999998</v>
      </c>
      <c r="CK9" s="61">
        <v>0</v>
      </c>
      <c r="CL9" s="61">
        <v>71557167.830000132</v>
      </c>
    </row>
    <row r="10" spans="1:90" ht="12.75" customHeight="1">
      <c r="A10" s="44" t="s">
        <v>6</v>
      </c>
      <c r="B10" s="59">
        <v>1005</v>
      </c>
      <c r="C10" s="60" t="s">
        <v>373</v>
      </c>
      <c r="D10" s="61">
        <v>420182731.88000011</v>
      </c>
      <c r="E10" s="61">
        <v>301990130.78999996</v>
      </c>
      <c r="F10" s="61">
        <v>545419334.38999999</v>
      </c>
      <c r="G10" s="61">
        <v>-243429203.59999999</v>
      </c>
      <c r="H10" s="61">
        <v>0</v>
      </c>
      <c r="I10" s="61">
        <v>-57648731.579999864</v>
      </c>
      <c r="J10" s="61">
        <v>-104067081.1099999</v>
      </c>
      <c r="K10" s="61">
        <v>-630508143.07999992</v>
      </c>
      <c r="L10" s="61">
        <v>526441061.97000003</v>
      </c>
      <c r="M10" s="61">
        <v>46418349.530000031</v>
      </c>
      <c r="N10" s="61">
        <v>206958764.45000002</v>
      </c>
      <c r="O10" s="61">
        <v>-160540414.91999999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173938501.16999999</v>
      </c>
      <c r="AA10" s="61">
        <v>53643633.270000003</v>
      </c>
      <c r="AB10" s="61">
        <v>17291379.579999998</v>
      </c>
      <c r="AC10" s="61">
        <v>77263344.420000002</v>
      </c>
      <c r="AD10" s="61">
        <v>9076720.1999999993</v>
      </c>
      <c r="AE10" s="61">
        <v>16032836.550000001</v>
      </c>
      <c r="AF10" s="61">
        <v>0</v>
      </c>
      <c r="AG10" s="61">
        <v>0</v>
      </c>
      <c r="AH10" s="61">
        <v>630587.15</v>
      </c>
      <c r="AI10" s="61">
        <v>0</v>
      </c>
      <c r="AJ10" s="61">
        <v>6927.54</v>
      </c>
      <c r="AK10" s="61">
        <v>6927.54</v>
      </c>
      <c r="AL10" s="61">
        <v>0</v>
      </c>
      <c r="AM10" s="61">
        <v>1895903.959999999</v>
      </c>
      <c r="AN10" s="61">
        <v>14118052.42</v>
      </c>
      <c r="AO10" s="61">
        <v>-5277742.3099999996</v>
      </c>
      <c r="AP10" s="61">
        <v>0</v>
      </c>
      <c r="AQ10" s="61">
        <v>0</v>
      </c>
      <c r="AR10" s="61">
        <v>-6944406.1500000004</v>
      </c>
      <c r="AS10" s="61">
        <v>-227816903.96999997</v>
      </c>
      <c r="AT10" s="61">
        <v>-52159345.630000003</v>
      </c>
      <c r="AU10" s="61">
        <v>-81735689.590000004</v>
      </c>
      <c r="AV10" s="61">
        <v>29576343.960000001</v>
      </c>
      <c r="AW10" s="61">
        <v>-77543719.779999971</v>
      </c>
      <c r="AX10" s="61">
        <v>-56796378.549999952</v>
      </c>
      <c r="AY10" s="61">
        <v>-1270959190.3899999</v>
      </c>
      <c r="AZ10" s="61">
        <v>-1275268731.05</v>
      </c>
      <c r="BA10" s="61">
        <v>-425631076.82999998</v>
      </c>
      <c r="BB10" s="61">
        <v>0</v>
      </c>
      <c r="BC10" s="61">
        <v>429940617.49000001</v>
      </c>
      <c r="BD10" s="61">
        <v>1214162811.8399999</v>
      </c>
      <c r="BE10" s="61">
        <v>-20747341.230000019</v>
      </c>
      <c r="BF10" s="61">
        <v>737908021.98000002</v>
      </c>
      <c r="BG10" s="61">
        <v>775703848.63</v>
      </c>
      <c r="BH10" s="61">
        <v>211824014.03999999</v>
      </c>
      <c r="BI10" s="61">
        <v>0</v>
      </c>
      <c r="BJ10" s="61">
        <v>-249619840.69</v>
      </c>
      <c r="BK10" s="61">
        <v>-758655363.21000004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-86761103.179999992</v>
      </c>
      <c r="BT10" s="61">
        <v>-67017035.220000006</v>
      </c>
      <c r="BU10" s="61">
        <v>-26323890.25</v>
      </c>
      <c r="BV10" s="61">
        <v>-7432818.4900000002</v>
      </c>
      <c r="BW10" s="61">
        <v>0</v>
      </c>
      <c r="BX10" s="61">
        <v>-937139.38</v>
      </c>
      <c r="BY10" s="61">
        <v>-872360.79</v>
      </c>
      <c r="BZ10" s="61">
        <v>15822140.950000003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-11352735.379999999</v>
      </c>
      <c r="CJ10" s="61">
        <v>-11352735.379999999</v>
      </c>
      <c r="CK10" s="61">
        <v>0</v>
      </c>
      <c r="CL10" s="61">
        <v>192365827.91000015</v>
      </c>
    </row>
    <row r="11" spans="1:90" ht="12.75" customHeight="1">
      <c r="A11" s="44" t="s">
        <v>8</v>
      </c>
      <c r="B11" s="59">
        <v>1006</v>
      </c>
      <c r="C11" s="60" t="s">
        <v>373</v>
      </c>
      <c r="D11" s="61">
        <v>153380.38999999998</v>
      </c>
      <c r="E11" s="61">
        <v>27530.5</v>
      </c>
      <c r="F11" s="61">
        <v>27530.5</v>
      </c>
      <c r="G11" s="61">
        <v>0</v>
      </c>
      <c r="H11" s="61">
        <v>0</v>
      </c>
      <c r="I11" s="61">
        <v>109384.18</v>
      </c>
      <c r="J11" s="61">
        <v>109384.18</v>
      </c>
      <c r="K11" s="61">
        <v>-13765.25</v>
      </c>
      <c r="L11" s="61">
        <v>123149.43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34754.82</v>
      </c>
      <c r="AA11" s="61">
        <v>13868.970000000001</v>
      </c>
      <c r="AB11" s="61">
        <v>0</v>
      </c>
      <c r="AC11" s="61">
        <v>3474.97</v>
      </c>
      <c r="AD11" s="61">
        <v>14927.33</v>
      </c>
      <c r="AE11" s="61">
        <v>0</v>
      </c>
      <c r="AF11" s="61">
        <v>0</v>
      </c>
      <c r="AG11" s="61">
        <v>46.01</v>
      </c>
      <c r="AH11" s="61">
        <v>2437.54</v>
      </c>
      <c r="AI11" s="61">
        <v>0</v>
      </c>
      <c r="AJ11" s="61">
        <v>0</v>
      </c>
      <c r="AK11" s="61">
        <v>0</v>
      </c>
      <c r="AL11" s="61">
        <v>0</v>
      </c>
      <c r="AM11" s="61">
        <v>-18289.110000000011</v>
      </c>
      <c r="AN11" s="61">
        <v>-95953.49</v>
      </c>
      <c r="AO11" s="61">
        <v>77664.37</v>
      </c>
      <c r="AP11" s="61">
        <v>0</v>
      </c>
      <c r="AQ11" s="61">
        <v>0</v>
      </c>
      <c r="AR11" s="61">
        <v>0.01</v>
      </c>
      <c r="AS11" s="61">
        <v>-87909.889999999854</v>
      </c>
      <c r="AT11" s="61">
        <v>-6623.8299999999981</v>
      </c>
      <c r="AU11" s="61">
        <v>-23635.69</v>
      </c>
      <c r="AV11" s="61">
        <v>17011.86</v>
      </c>
      <c r="AW11" s="61">
        <v>47898.280000000144</v>
      </c>
      <c r="AX11" s="61">
        <v>24626.280000000261</v>
      </c>
      <c r="AY11" s="61">
        <v>2932595.04</v>
      </c>
      <c r="AZ11" s="61">
        <v>-52729.81</v>
      </c>
      <c r="BA11" s="61">
        <v>4032619.93</v>
      </c>
      <c r="BB11" s="61">
        <v>0</v>
      </c>
      <c r="BC11" s="61">
        <v>-1047295.08</v>
      </c>
      <c r="BD11" s="61">
        <v>-2907968.76</v>
      </c>
      <c r="BE11" s="61">
        <v>23271.999999999884</v>
      </c>
      <c r="BF11" s="61">
        <v>-1000308.8400000001</v>
      </c>
      <c r="BG11" s="61">
        <v>3829.17</v>
      </c>
      <c r="BH11" s="61">
        <v>-1361353.92</v>
      </c>
      <c r="BI11" s="61">
        <v>0</v>
      </c>
      <c r="BJ11" s="61">
        <v>357215.91</v>
      </c>
      <c r="BK11" s="61">
        <v>1023580.84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-129184.34</v>
      </c>
      <c r="BT11" s="61">
        <v>-34228.67</v>
      </c>
      <c r="BU11" s="61">
        <v>-57295.3</v>
      </c>
      <c r="BV11" s="61">
        <v>-30768.38</v>
      </c>
      <c r="BW11" s="61">
        <v>-274.26</v>
      </c>
      <c r="BX11" s="61">
        <v>-978.06</v>
      </c>
      <c r="BY11" s="61">
        <v>-5639.67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65470.500000000131</v>
      </c>
    </row>
    <row r="12" spans="1:90" ht="12.75" customHeight="1">
      <c r="A12" s="44" t="s">
        <v>10</v>
      </c>
      <c r="B12" s="59">
        <v>1007</v>
      </c>
      <c r="C12" s="60" t="s">
        <v>373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</row>
    <row r="13" spans="1:90" ht="12.75" customHeight="1">
      <c r="A13" s="44" t="s">
        <v>12</v>
      </c>
      <c r="B13" s="59">
        <v>1008</v>
      </c>
      <c r="C13" s="60" t="s">
        <v>373</v>
      </c>
      <c r="D13" s="61">
        <v>31939368.540840536</v>
      </c>
      <c r="E13" s="61">
        <v>19945021.559999995</v>
      </c>
      <c r="F13" s="61">
        <v>39998102.909999996</v>
      </c>
      <c r="G13" s="61">
        <v>-20053081.350000001</v>
      </c>
      <c r="H13" s="61">
        <v>0</v>
      </c>
      <c r="I13" s="61">
        <v>-2748216.1999999993</v>
      </c>
      <c r="J13" s="61">
        <v>-3026383.9499999993</v>
      </c>
      <c r="K13" s="61">
        <v>-19999065.5</v>
      </c>
      <c r="L13" s="61">
        <v>16972681.550000001</v>
      </c>
      <c r="M13" s="61">
        <v>278167.75</v>
      </c>
      <c r="N13" s="61">
        <v>1237067.96</v>
      </c>
      <c r="O13" s="61">
        <v>-958900.21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6356907.1608405374</v>
      </c>
      <c r="AA13" s="61">
        <v>3927987.0160649503</v>
      </c>
      <c r="AB13" s="61">
        <v>266797.72571697558</v>
      </c>
      <c r="AC13" s="61">
        <v>738985.13123853912</v>
      </c>
      <c r="AD13" s="61">
        <v>6264.8829427250457</v>
      </c>
      <c r="AE13" s="61">
        <v>0</v>
      </c>
      <c r="AF13" s="61">
        <v>18612.486748768231</v>
      </c>
      <c r="AG13" s="61">
        <v>1398259.9181285799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8385656.0200000014</v>
      </c>
      <c r="AN13" s="61">
        <v>7218207.2100000009</v>
      </c>
      <c r="AO13" s="61">
        <v>8473</v>
      </c>
      <c r="AP13" s="61">
        <v>0</v>
      </c>
      <c r="AQ13" s="61">
        <v>0</v>
      </c>
      <c r="AR13" s="61">
        <v>1158975.81</v>
      </c>
      <c r="AS13" s="61">
        <v>-48740390.817561202</v>
      </c>
      <c r="AT13" s="61">
        <v>-13829575.35</v>
      </c>
      <c r="AU13" s="61">
        <v>-16311897.699999999</v>
      </c>
      <c r="AV13" s="61">
        <v>2482322.35</v>
      </c>
      <c r="AW13" s="61">
        <v>-15656206.310000032</v>
      </c>
      <c r="AX13" s="61">
        <v>-131928248.35000002</v>
      </c>
      <c r="AY13" s="61">
        <v>-202002840.92000002</v>
      </c>
      <c r="AZ13" s="61">
        <v>-198537806.29000002</v>
      </c>
      <c r="BA13" s="61">
        <v>-1076710.04</v>
      </c>
      <c r="BB13" s="61">
        <v>0</v>
      </c>
      <c r="BC13" s="61">
        <v>-2388324.59</v>
      </c>
      <c r="BD13" s="61">
        <v>70074592.569999993</v>
      </c>
      <c r="BE13" s="61">
        <v>116272042.03999999</v>
      </c>
      <c r="BF13" s="61">
        <v>132153566.69999999</v>
      </c>
      <c r="BG13" s="61">
        <v>132035142.41999999</v>
      </c>
      <c r="BH13" s="61">
        <v>-462570.03</v>
      </c>
      <c r="BI13" s="61">
        <v>0</v>
      </c>
      <c r="BJ13" s="61">
        <v>580994.31000000006</v>
      </c>
      <c r="BK13" s="61">
        <v>-15881524.66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-19239609.157561168</v>
      </c>
      <c r="BT13" s="61">
        <v>-13340009.949999999</v>
      </c>
      <c r="BU13" s="61">
        <v>-1963315.1788154736</v>
      </c>
      <c r="BV13" s="61">
        <v>-1558708.1863761342</v>
      </c>
      <c r="BW13" s="61">
        <v>0</v>
      </c>
      <c r="BX13" s="61">
        <v>-250616.34228540002</v>
      </c>
      <c r="BY13" s="61">
        <v>-245898.01100534093</v>
      </c>
      <c r="BZ13" s="61">
        <v>172345.34</v>
      </c>
      <c r="CA13" s="61">
        <v>-2053406.8290788191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-15000</v>
      </c>
      <c r="CJ13" s="61">
        <v>-15000</v>
      </c>
      <c r="CK13" s="61">
        <v>0</v>
      </c>
      <c r="CL13" s="61">
        <v>-16801022.276720665</v>
      </c>
    </row>
    <row r="14" spans="1:90" ht="12.75" customHeight="1">
      <c r="A14" s="44" t="s">
        <v>14</v>
      </c>
      <c r="B14" s="59">
        <v>1009</v>
      </c>
      <c r="C14" s="60" t="s">
        <v>373</v>
      </c>
      <c r="D14" s="61">
        <v>381516495.48093396</v>
      </c>
      <c r="E14" s="61">
        <v>291191298.26999998</v>
      </c>
      <c r="F14" s="61">
        <v>339504155.25</v>
      </c>
      <c r="G14" s="61">
        <v>-48312856.979999997</v>
      </c>
      <c r="H14" s="61">
        <v>0</v>
      </c>
      <c r="I14" s="61">
        <v>-11015946.800000012</v>
      </c>
      <c r="J14" s="61">
        <v>-1246414.1800000072</v>
      </c>
      <c r="K14" s="61">
        <v>-446381436.57999998</v>
      </c>
      <c r="L14" s="61">
        <v>445135022.39999998</v>
      </c>
      <c r="M14" s="61">
        <v>-9769532.6200000048</v>
      </c>
      <c r="N14" s="61">
        <v>52878365.079999998</v>
      </c>
      <c r="O14" s="61">
        <v>-62647897.700000003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71728169.870933995</v>
      </c>
      <c r="AA14" s="61">
        <v>63049007.554572001</v>
      </c>
      <c r="AB14" s="61">
        <v>-700155.40655700013</v>
      </c>
      <c r="AC14" s="61">
        <v>2229028.5523410002</v>
      </c>
      <c r="AD14" s="61">
        <v>6924296.818605002</v>
      </c>
      <c r="AE14" s="61">
        <v>17442.1728</v>
      </c>
      <c r="AF14" s="61">
        <v>109619.37540600001</v>
      </c>
      <c r="AG14" s="61">
        <v>71206.606746000005</v>
      </c>
      <c r="AH14" s="61">
        <v>0</v>
      </c>
      <c r="AI14" s="61">
        <v>27724.197021000007</v>
      </c>
      <c r="AJ14" s="61">
        <v>6576.32</v>
      </c>
      <c r="AK14" s="61">
        <v>6576.32</v>
      </c>
      <c r="AL14" s="61">
        <v>0</v>
      </c>
      <c r="AM14" s="61">
        <v>29606397.82</v>
      </c>
      <c r="AN14" s="61">
        <v>26925258.420000002</v>
      </c>
      <c r="AO14" s="61">
        <v>3853956.38</v>
      </c>
      <c r="AP14" s="61">
        <v>0</v>
      </c>
      <c r="AQ14" s="61">
        <v>0</v>
      </c>
      <c r="AR14" s="61">
        <v>-1172816.9800000002</v>
      </c>
      <c r="AS14" s="61">
        <v>-188868786.32000005</v>
      </c>
      <c r="AT14" s="61">
        <v>-96577133.199999988</v>
      </c>
      <c r="AU14" s="61">
        <v>-106830325.12999998</v>
      </c>
      <c r="AV14" s="61">
        <v>10253191.93</v>
      </c>
      <c r="AW14" s="61">
        <v>25009662.659999967</v>
      </c>
      <c r="AX14" s="61">
        <v>44495431.519999981</v>
      </c>
      <c r="AY14" s="61">
        <v>-352155899.56999999</v>
      </c>
      <c r="AZ14" s="61">
        <v>-381597450.61000001</v>
      </c>
      <c r="BA14" s="61">
        <v>29441551.039999999</v>
      </c>
      <c r="BB14" s="61">
        <v>0</v>
      </c>
      <c r="BC14" s="61">
        <v>0</v>
      </c>
      <c r="BD14" s="61">
        <v>396651331.08999997</v>
      </c>
      <c r="BE14" s="61">
        <v>-19485768.860000014</v>
      </c>
      <c r="BF14" s="61">
        <v>115275651.84999999</v>
      </c>
      <c r="BG14" s="61">
        <v>112050472.75</v>
      </c>
      <c r="BH14" s="61">
        <v>3225179.1</v>
      </c>
      <c r="BI14" s="61">
        <v>0</v>
      </c>
      <c r="BJ14" s="61">
        <v>0</v>
      </c>
      <c r="BK14" s="61">
        <v>-134761420.71000001</v>
      </c>
      <c r="BL14" s="61">
        <v>0</v>
      </c>
      <c r="BM14" s="61">
        <v>0</v>
      </c>
      <c r="BN14" s="61">
        <v>0</v>
      </c>
      <c r="BO14" s="61">
        <v>-4074049.86</v>
      </c>
      <c r="BP14" s="61">
        <v>-4074049.86</v>
      </c>
      <c r="BQ14" s="61">
        <v>0</v>
      </c>
      <c r="BR14" s="61">
        <v>0</v>
      </c>
      <c r="BS14" s="61">
        <v>-113212153.61000001</v>
      </c>
      <c r="BT14" s="61">
        <v>-110033653.46000001</v>
      </c>
      <c r="BU14" s="61">
        <v>-9846935.4499999993</v>
      </c>
      <c r="BV14" s="61">
        <v>-3930259.96</v>
      </c>
      <c r="BW14" s="61">
        <v>0</v>
      </c>
      <c r="BX14" s="61">
        <v>-664310.05000000005</v>
      </c>
      <c r="BY14" s="61">
        <v>-1194.93</v>
      </c>
      <c r="BZ14" s="61">
        <v>11947578.779999999</v>
      </c>
      <c r="CA14" s="61">
        <v>-683378.54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-15112.31</v>
      </c>
      <c r="CJ14" s="61">
        <v>-15112.31</v>
      </c>
      <c r="CK14" s="61">
        <v>0</v>
      </c>
      <c r="CL14" s="61">
        <v>192647709.16093391</v>
      </c>
    </row>
    <row r="15" spans="1:90" ht="12.75" customHeight="1">
      <c r="A15" s="44" t="s">
        <v>16</v>
      </c>
      <c r="B15" s="59">
        <v>1010</v>
      </c>
      <c r="C15" s="60" t="s">
        <v>373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</row>
    <row r="16" spans="1:90" ht="12.75" customHeight="1">
      <c r="A16" s="44" t="s">
        <v>18</v>
      </c>
      <c r="B16" s="59">
        <v>1011</v>
      </c>
      <c r="C16" s="60" t="s">
        <v>373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</row>
    <row r="17" spans="1:90" ht="12.75" customHeight="1">
      <c r="A17" s="44" t="s">
        <v>20</v>
      </c>
      <c r="B17" s="59">
        <v>1012</v>
      </c>
      <c r="C17" s="60" t="s">
        <v>373</v>
      </c>
      <c r="D17" s="61">
        <v>22628168.871748012</v>
      </c>
      <c r="E17" s="61">
        <v>20125346.540000007</v>
      </c>
      <c r="F17" s="61">
        <v>59653856.620000005</v>
      </c>
      <c r="G17" s="61">
        <v>-39528510.079999998</v>
      </c>
      <c r="H17" s="61">
        <v>0</v>
      </c>
      <c r="I17" s="61">
        <v>-6461509.549999997</v>
      </c>
      <c r="J17" s="61">
        <v>-10755085.329999998</v>
      </c>
      <c r="K17" s="61">
        <v>-64254746.280000001</v>
      </c>
      <c r="L17" s="61">
        <v>53499660.950000003</v>
      </c>
      <c r="M17" s="61">
        <v>4293575.7800000012</v>
      </c>
      <c r="N17" s="61">
        <v>38961541.060000002</v>
      </c>
      <c r="O17" s="61">
        <v>-34667965.280000001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7700011.3317479994</v>
      </c>
      <c r="AA17" s="61">
        <v>3487352.3229119997</v>
      </c>
      <c r="AB17" s="61">
        <v>62323.053728000006</v>
      </c>
      <c r="AC17" s="61">
        <v>4150335.9551079995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1264320.5499999998</v>
      </c>
      <c r="AN17" s="61">
        <v>1139781.4099999999</v>
      </c>
      <c r="AO17" s="61">
        <v>0</v>
      </c>
      <c r="AP17" s="61">
        <v>0</v>
      </c>
      <c r="AQ17" s="61">
        <v>0</v>
      </c>
      <c r="AR17" s="61">
        <v>124539.14</v>
      </c>
      <c r="AS17" s="61">
        <v>-14711435.126891937</v>
      </c>
      <c r="AT17" s="61">
        <v>-7392890.0700000012</v>
      </c>
      <c r="AU17" s="61">
        <v>-15599408.620000001</v>
      </c>
      <c r="AV17" s="61">
        <v>8206518.5499999998</v>
      </c>
      <c r="AW17" s="61">
        <v>5349377.8900000602</v>
      </c>
      <c r="AX17" s="61">
        <v>-8263035.4899999499</v>
      </c>
      <c r="AY17" s="61">
        <v>-211377691.93999994</v>
      </c>
      <c r="AZ17" s="61">
        <v>-182681311.06999996</v>
      </c>
      <c r="BA17" s="61">
        <v>-20225490.609999999</v>
      </c>
      <c r="BB17" s="61">
        <v>0</v>
      </c>
      <c r="BC17" s="61">
        <v>-8470890.2599999998</v>
      </c>
      <c r="BD17" s="61">
        <v>203114656.44999999</v>
      </c>
      <c r="BE17" s="61">
        <v>13612413.38000001</v>
      </c>
      <c r="BF17" s="61">
        <v>60442599.250000007</v>
      </c>
      <c r="BG17" s="61">
        <v>48890053.530000009</v>
      </c>
      <c r="BH17" s="61">
        <v>8142347.5</v>
      </c>
      <c r="BI17" s="61">
        <v>0</v>
      </c>
      <c r="BJ17" s="61">
        <v>3410198.22</v>
      </c>
      <c r="BK17" s="61">
        <v>-46830185.869999997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-12667922.946891997</v>
      </c>
      <c r="BT17" s="61">
        <v>-13761329.879999997</v>
      </c>
      <c r="BU17" s="61">
        <v>-1377343.2528959999</v>
      </c>
      <c r="BV17" s="61">
        <v>-1301998.3551119999</v>
      </c>
      <c r="BW17" s="61">
        <v>0</v>
      </c>
      <c r="BX17" s="61">
        <v>-23396.053044</v>
      </c>
      <c r="BY17" s="61">
        <v>-432277.03583999997</v>
      </c>
      <c r="BZ17" s="61">
        <v>4732307.93</v>
      </c>
      <c r="CA17" s="61">
        <v>-503886.3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7916733.7448560745</v>
      </c>
    </row>
    <row r="18" spans="1:90" ht="12.75" customHeight="1">
      <c r="A18" s="44" t="s">
        <v>22</v>
      </c>
      <c r="B18" s="59">
        <v>1013</v>
      </c>
      <c r="C18" s="60" t="s">
        <v>373</v>
      </c>
      <c r="D18" s="61">
        <v>23130463.980000004</v>
      </c>
      <c r="E18" s="61">
        <v>14680667.020000003</v>
      </c>
      <c r="F18" s="61">
        <v>54420510.210000001</v>
      </c>
      <c r="G18" s="61">
        <v>-39739843.189999998</v>
      </c>
      <c r="H18" s="61">
        <v>0</v>
      </c>
      <c r="I18" s="61">
        <v>-181205.98000000045</v>
      </c>
      <c r="J18" s="61">
        <v>-6754589.1500000022</v>
      </c>
      <c r="K18" s="61">
        <v>-27210257.350000001</v>
      </c>
      <c r="L18" s="61">
        <v>20455668.199999999</v>
      </c>
      <c r="M18" s="61">
        <v>6573383.1700000018</v>
      </c>
      <c r="N18" s="61">
        <v>19000967.030000001</v>
      </c>
      <c r="O18" s="61">
        <v>-12427583.859999999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3252436.75</v>
      </c>
      <c r="AA18" s="61">
        <v>2120347.4700000002</v>
      </c>
      <c r="AB18" s="61">
        <v>0</v>
      </c>
      <c r="AC18" s="61">
        <v>-16010.96</v>
      </c>
      <c r="AD18" s="61">
        <v>1148100.24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4536516.4000000004</v>
      </c>
      <c r="AK18" s="61">
        <v>20671531.300000001</v>
      </c>
      <c r="AL18" s="61">
        <v>-16135014.9</v>
      </c>
      <c r="AM18" s="61">
        <v>842049.79</v>
      </c>
      <c r="AN18" s="61">
        <v>3750552.88</v>
      </c>
      <c r="AO18" s="61">
        <v>-2918515.15</v>
      </c>
      <c r="AP18" s="61">
        <v>0</v>
      </c>
      <c r="AQ18" s="61">
        <v>0</v>
      </c>
      <c r="AR18" s="61">
        <v>10012.06</v>
      </c>
      <c r="AS18" s="61">
        <v>-11555690.999999998</v>
      </c>
      <c r="AT18" s="61">
        <v>-5927257.6400000006</v>
      </c>
      <c r="AU18" s="61">
        <v>-14991288.370000001</v>
      </c>
      <c r="AV18" s="61">
        <v>9064030.7300000004</v>
      </c>
      <c r="AW18" s="61">
        <v>648251.69000000134</v>
      </c>
      <c r="AX18" s="61">
        <v>7451437.8100000024</v>
      </c>
      <c r="AY18" s="61">
        <v>-45681219.159999996</v>
      </c>
      <c r="AZ18" s="61">
        <v>-39132550.639999993</v>
      </c>
      <c r="BA18" s="61">
        <v>-4718008.96</v>
      </c>
      <c r="BB18" s="61">
        <v>0</v>
      </c>
      <c r="BC18" s="61">
        <v>-1830659.56</v>
      </c>
      <c r="BD18" s="61">
        <v>53132656.969999999</v>
      </c>
      <c r="BE18" s="61">
        <v>-6803186.120000001</v>
      </c>
      <c r="BF18" s="61">
        <v>18720383.07</v>
      </c>
      <c r="BG18" s="61">
        <v>15587150.939999999</v>
      </c>
      <c r="BH18" s="61">
        <v>2383019.06</v>
      </c>
      <c r="BI18" s="61">
        <v>0</v>
      </c>
      <c r="BJ18" s="61">
        <v>750213.07</v>
      </c>
      <c r="BK18" s="61">
        <v>-25523569.190000001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-6276685.0499999989</v>
      </c>
      <c r="BT18" s="61">
        <v>-12118548.73</v>
      </c>
      <c r="BU18" s="61">
        <v>-2119938.7999999998</v>
      </c>
      <c r="BV18" s="61">
        <v>-494054.45</v>
      </c>
      <c r="BW18" s="61">
        <v>0</v>
      </c>
      <c r="BX18" s="61">
        <v>-52911.44</v>
      </c>
      <c r="BY18" s="61">
        <v>-686724.1</v>
      </c>
      <c r="BZ18" s="61">
        <v>9350834.7200000007</v>
      </c>
      <c r="CA18" s="61">
        <v>-155342.25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11574772.980000006</v>
      </c>
    </row>
    <row r="19" spans="1:90" ht="12.75" customHeight="1">
      <c r="A19" s="44" t="s">
        <v>24</v>
      </c>
      <c r="B19" s="59">
        <v>1016</v>
      </c>
      <c r="C19" s="60" t="s">
        <v>373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</row>
    <row r="20" spans="1:90" ht="12.75" customHeight="1">
      <c r="A20" s="44" t="s">
        <v>26</v>
      </c>
      <c r="B20" s="59">
        <v>1017</v>
      </c>
      <c r="C20" s="60" t="s">
        <v>373</v>
      </c>
      <c r="D20" s="61">
        <v>61487234</v>
      </c>
      <c r="E20" s="61">
        <v>55329212.590000004</v>
      </c>
      <c r="F20" s="61">
        <v>164152463.21000001</v>
      </c>
      <c r="G20" s="61">
        <v>-108823250.62</v>
      </c>
      <c r="H20" s="61">
        <v>0</v>
      </c>
      <c r="I20" s="61">
        <v>-13914187.390000008</v>
      </c>
      <c r="J20" s="61">
        <v>-30413452.450000003</v>
      </c>
      <c r="K20" s="61">
        <v>-82076243.060000002</v>
      </c>
      <c r="L20" s="61">
        <v>51662790.609999999</v>
      </c>
      <c r="M20" s="61">
        <v>16499265.059999995</v>
      </c>
      <c r="N20" s="61">
        <v>51969907.049999997</v>
      </c>
      <c r="O20" s="61">
        <v>-35470641.990000002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21201837.800000001</v>
      </c>
      <c r="AA20" s="61">
        <v>10915546.190000001</v>
      </c>
      <c r="AB20" s="61">
        <v>0</v>
      </c>
      <c r="AC20" s="61">
        <v>10286291.609999999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-1129629</v>
      </c>
      <c r="AN20" s="61">
        <v>8154132</v>
      </c>
      <c r="AO20" s="61">
        <v>-6816263</v>
      </c>
      <c r="AP20" s="61">
        <v>0</v>
      </c>
      <c r="AQ20" s="61">
        <v>0</v>
      </c>
      <c r="AR20" s="61">
        <v>-2467498</v>
      </c>
      <c r="AS20" s="61">
        <v>-14630527.079999989</v>
      </c>
      <c r="AT20" s="61">
        <v>-5256417.9799999967</v>
      </c>
      <c r="AU20" s="61">
        <v>-32530151.829999998</v>
      </c>
      <c r="AV20" s="61">
        <v>27273733.850000001</v>
      </c>
      <c r="AW20" s="61">
        <v>4212965.7100000083</v>
      </c>
      <c r="AX20" s="61">
        <v>37934624.140000045</v>
      </c>
      <c r="AY20" s="61">
        <v>-234434993.56999999</v>
      </c>
      <c r="AZ20" s="61">
        <v>-191587062.66</v>
      </c>
      <c r="BA20" s="61">
        <v>-42847930.909999996</v>
      </c>
      <c r="BB20" s="61">
        <v>0</v>
      </c>
      <c r="BC20" s="61">
        <v>0</v>
      </c>
      <c r="BD20" s="61">
        <v>272369617.71000004</v>
      </c>
      <c r="BE20" s="61">
        <v>-33721658.430000037</v>
      </c>
      <c r="BF20" s="61">
        <v>191428088.26999998</v>
      </c>
      <c r="BG20" s="61">
        <v>160211970.04999998</v>
      </c>
      <c r="BH20" s="61">
        <v>31216118.219999999</v>
      </c>
      <c r="BI20" s="61">
        <v>0</v>
      </c>
      <c r="BJ20" s="61">
        <v>0</v>
      </c>
      <c r="BK20" s="61">
        <v>-225149746.70000002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-13495002.6</v>
      </c>
      <c r="BT20" s="61">
        <v>-12156642.860000001</v>
      </c>
      <c r="BU20" s="61">
        <v>-14943007.09</v>
      </c>
      <c r="BV20" s="61">
        <v>-1569430.66</v>
      </c>
      <c r="BW20" s="61">
        <v>-9311.27</v>
      </c>
      <c r="BX20" s="61">
        <v>-1150247.7000000002</v>
      </c>
      <c r="BY20" s="61">
        <v>-3986765.85</v>
      </c>
      <c r="BZ20" s="61">
        <v>20328402.109999999</v>
      </c>
      <c r="CA20" s="61">
        <v>-7999.28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-92072.21</v>
      </c>
      <c r="CJ20" s="61">
        <v>-92072.21</v>
      </c>
      <c r="CK20" s="61">
        <v>0</v>
      </c>
      <c r="CL20" s="61">
        <v>46856706.920000009</v>
      </c>
    </row>
    <row r="21" spans="1:90" ht="12.75" customHeight="1">
      <c r="A21" s="44" t="s">
        <v>28</v>
      </c>
      <c r="B21" s="59">
        <v>1018</v>
      </c>
      <c r="C21" s="60" t="s">
        <v>373</v>
      </c>
      <c r="D21" s="61">
        <v>-1260105.0599999994</v>
      </c>
      <c r="E21" s="61">
        <v>-3503830.1799999997</v>
      </c>
      <c r="F21" s="61">
        <v>6812256.7699999996</v>
      </c>
      <c r="G21" s="61">
        <v>-10316086.949999999</v>
      </c>
      <c r="H21" s="61">
        <v>0</v>
      </c>
      <c r="I21" s="61">
        <v>2593047.1100000003</v>
      </c>
      <c r="J21" s="61">
        <v>-320843.1799999997</v>
      </c>
      <c r="K21" s="61">
        <v>-9256494.9900000002</v>
      </c>
      <c r="L21" s="61">
        <v>8935651.8100000005</v>
      </c>
      <c r="M21" s="61">
        <v>2913890.29</v>
      </c>
      <c r="N21" s="61">
        <v>7215864.5700000003</v>
      </c>
      <c r="O21" s="61">
        <v>-4301974.28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-349321.99000000005</v>
      </c>
      <c r="AN21" s="61">
        <v>-747012.15</v>
      </c>
      <c r="AO21" s="61">
        <v>397690.16</v>
      </c>
      <c r="AP21" s="61">
        <v>0</v>
      </c>
      <c r="AQ21" s="61">
        <v>0</v>
      </c>
      <c r="AR21" s="61">
        <v>0</v>
      </c>
      <c r="AS21" s="61">
        <v>48873.91999999914</v>
      </c>
      <c r="AT21" s="61">
        <v>117312.19999999997</v>
      </c>
      <c r="AU21" s="61">
        <v>107547.71999999997</v>
      </c>
      <c r="AV21" s="61">
        <v>9764.48</v>
      </c>
      <c r="AW21" s="61">
        <v>282197.55999999994</v>
      </c>
      <c r="AX21" s="61">
        <v>445329.61999999988</v>
      </c>
      <c r="AY21" s="61">
        <v>1117059.1099999999</v>
      </c>
      <c r="AZ21" s="61">
        <v>-1174171.9100000001</v>
      </c>
      <c r="BA21" s="61">
        <v>2246465.25</v>
      </c>
      <c r="BB21" s="61">
        <v>0</v>
      </c>
      <c r="BC21" s="61">
        <v>44765.77</v>
      </c>
      <c r="BD21" s="61">
        <v>-671729.49</v>
      </c>
      <c r="BE21" s="61">
        <v>-163132.05999999994</v>
      </c>
      <c r="BF21" s="61">
        <v>-670128.44999999995</v>
      </c>
      <c r="BG21" s="61">
        <v>390982.58999999997</v>
      </c>
      <c r="BH21" s="61">
        <v>-1040379.19</v>
      </c>
      <c r="BI21" s="61">
        <v>0</v>
      </c>
      <c r="BJ21" s="61">
        <v>-20731.849999999999</v>
      </c>
      <c r="BK21" s="61">
        <v>506996.39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-333495.81000000075</v>
      </c>
      <c r="BT21" s="61">
        <v>-1082748.2500000002</v>
      </c>
      <c r="BU21" s="61">
        <v>-311111.82</v>
      </c>
      <c r="BV21" s="61">
        <v>-104819.53</v>
      </c>
      <c r="BW21" s="61">
        <v>0</v>
      </c>
      <c r="BX21" s="61">
        <v>-4802.7700000000004</v>
      </c>
      <c r="BY21" s="61">
        <v>3004.9</v>
      </c>
      <c r="BZ21" s="61">
        <v>1166981.6599999997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-17140.03</v>
      </c>
      <c r="CJ21" s="61">
        <v>-17140.03</v>
      </c>
      <c r="CK21" s="61">
        <v>0</v>
      </c>
      <c r="CL21" s="61">
        <v>-1211231.1400000001</v>
      </c>
    </row>
    <row r="22" spans="1:90" ht="12.75" customHeight="1">
      <c r="A22" s="44" t="s">
        <v>30</v>
      </c>
      <c r="B22" s="59">
        <v>1020</v>
      </c>
      <c r="C22" s="60" t="s">
        <v>373</v>
      </c>
      <c r="D22" s="61">
        <v>84449795.613209963</v>
      </c>
      <c r="E22" s="61">
        <v>58965837.969999969</v>
      </c>
      <c r="F22" s="61">
        <v>387349761.35999995</v>
      </c>
      <c r="G22" s="61">
        <v>-328383923.38999999</v>
      </c>
      <c r="H22" s="61">
        <v>0</v>
      </c>
      <c r="I22" s="61">
        <v>-2743600.3200000077</v>
      </c>
      <c r="J22" s="61">
        <v>-49556927.830000013</v>
      </c>
      <c r="K22" s="61">
        <v>-193673903.27000001</v>
      </c>
      <c r="L22" s="61">
        <v>144116975.44</v>
      </c>
      <c r="M22" s="61">
        <v>46813327.510000005</v>
      </c>
      <c r="N22" s="61">
        <v>164191987.56999999</v>
      </c>
      <c r="O22" s="61">
        <v>-117378660.05999999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17955610.073209997</v>
      </c>
      <c r="AA22" s="61">
        <v>18588367.200779174</v>
      </c>
      <c r="AB22" s="61">
        <v>0</v>
      </c>
      <c r="AC22" s="61">
        <v>-1055284.7765631117</v>
      </c>
      <c r="AD22" s="61">
        <v>415242.69942116598</v>
      </c>
      <c r="AE22" s="61">
        <v>0</v>
      </c>
      <c r="AF22" s="61">
        <v>0</v>
      </c>
      <c r="AG22" s="61">
        <v>6378.6148150509916</v>
      </c>
      <c r="AH22" s="61">
        <v>0</v>
      </c>
      <c r="AI22" s="61">
        <v>906.33475771429232</v>
      </c>
      <c r="AJ22" s="61">
        <v>0</v>
      </c>
      <c r="AK22" s="61">
        <v>0</v>
      </c>
      <c r="AL22" s="61">
        <v>0</v>
      </c>
      <c r="AM22" s="61">
        <v>10271947.889999999</v>
      </c>
      <c r="AN22" s="61">
        <v>45696219</v>
      </c>
      <c r="AO22" s="61">
        <v>-40577538.280000001</v>
      </c>
      <c r="AP22" s="61">
        <v>0</v>
      </c>
      <c r="AQ22" s="61">
        <v>0</v>
      </c>
      <c r="AR22" s="61">
        <v>5153267.17</v>
      </c>
      <c r="AS22" s="61">
        <v>-12003120.962406758</v>
      </c>
      <c r="AT22" s="61">
        <v>-13795393.669999972</v>
      </c>
      <c r="AU22" s="61">
        <v>-99519574.829999998</v>
      </c>
      <c r="AV22" s="61">
        <v>85724181.160000026</v>
      </c>
      <c r="AW22" s="61">
        <v>-7928151.4800001383</v>
      </c>
      <c r="AX22" s="61">
        <v>-48271563.040000081</v>
      </c>
      <c r="AY22" s="61">
        <v>-761018441.11000013</v>
      </c>
      <c r="AZ22" s="61">
        <v>-770177403.3900001</v>
      </c>
      <c r="BA22" s="61">
        <v>-151942461.46000001</v>
      </c>
      <c r="BB22" s="61">
        <v>0</v>
      </c>
      <c r="BC22" s="61">
        <v>161101423.74000001</v>
      </c>
      <c r="BD22" s="61">
        <v>712746878.07000005</v>
      </c>
      <c r="BE22" s="61">
        <v>40343411.559999943</v>
      </c>
      <c r="BF22" s="61">
        <v>679704174.94000006</v>
      </c>
      <c r="BG22" s="61">
        <v>693444116.56000006</v>
      </c>
      <c r="BH22" s="61">
        <v>130147912.33</v>
      </c>
      <c r="BI22" s="61">
        <v>0</v>
      </c>
      <c r="BJ22" s="61">
        <v>-143887853.94999999</v>
      </c>
      <c r="BK22" s="61">
        <v>-639360763.38000011</v>
      </c>
      <c r="BL22" s="61">
        <v>0</v>
      </c>
      <c r="BM22" s="61">
        <v>0</v>
      </c>
      <c r="BN22" s="61">
        <v>0</v>
      </c>
      <c r="BO22" s="61">
        <v>34.119999999999997</v>
      </c>
      <c r="BP22" s="61">
        <v>34.119999999999997</v>
      </c>
      <c r="BQ22" s="61">
        <v>0</v>
      </c>
      <c r="BR22" s="61">
        <v>0</v>
      </c>
      <c r="BS22" s="61">
        <v>9720390.067593351</v>
      </c>
      <c r="BT22" s="61">
        <v>-57368850.68999999</v>
      </c>
      <c r="BU22" s="61">
        <v>-9878833.775980426</v>
      </c>
      <c r="BV22" s="61">
        <v>-356170.43222720019</v>
      </c>
      <c r="BW22" s="61">
        <v>0</v>
      </c>
      <c r="BX22" s="61">
        <v>-668233.39291685109</v>
      </c>
      <c r="BY22" s="61">
        <v>-848457.88128217764</v>
      </c>
      <c r="BZ22" s="61">
        <v>79237512.629999995</v>
      </c>
      <c r="CA22" s="61">
        <v>-396576.39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72446674.650803208</v>
      </c>
    </row>
    <row r="23" spans="1:90" ht="12.75" customHeight="1">
      <c r="A23" s="44" t="s">
        <v>32</v>
      </c>
      <c r="B23" s="59">
        <v>1022</v>
      </c>
      <c r="C23" s="60" t="s">
        <v>373</v>
      </c>
      <c r="D23" s="61">
        <v>362259696.55999982</v>
      </c>
      <c r="E23" s="61">
        <v>223494930.71999997</v>
      </c>
      <c r="F23" s="61">
        <v>619243285.57999992</v>
      </c>
      <c r="G23" s="61">
        <v>-395748354.85999995</v>
      </c>
      <c r="H23" s="61">
        <v>0</v>
      </c>
      <c r="I23" s="61">
        <v>10772731.109999895</v>
      </c>
      <c r="J23" s="61">
        <v>-175734205.50000012</v>
      </c>
      <c r="K23" s="61">
        <v>-630777287.1500001</v>
      </c>
      <c r="L23" s="61">
        <v>455043081.64999998</v>
      </c>
      <c r="M23" s="61">
        <v>186506936.61000001</v>
      </c>
      <c r="N23" s="61">
        <v>275988498.75</v>
      </c>
      <c r="O23" s="61">
        <v>-89481562.140000001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97968422.029999986</v>
      </c>
      <c r="AA23" s="61">
        <v>75839480.640000001</v>
      </c>
      <c r="AB23" s="61">
        <v>8217000.4800000004</v>
      </c>
      <c r="AC23" s="61">
        <v>8504212.2400000002</v>
      </c>
      <c r="AD23" s="61">
        <v>5118796.8499999996</v>
      </c>
      <c r="AE23" s="61">
        <v>132215.57999999999</v>
      </c>
      <c r="AF23" s="61">
        <v>0</v>
      </c>
      <c r="AG23" s="61">
        <v>156716.24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30023612.700000003</v>
      </c>
      <c r="AN23" s="61">
        <v>25997983.93</v>
      </c>
      <c r="AO23" s="61">
        <v>-12135017.119999999</v>
      </c>
      <c r="AP23" s="61">
        <v>0</v>
      </c>
      <c r="AQ23" s="61">
        <v>0</v>
      </c>
      <c r="AR23" s="61">
        <v>16160645.890000001</v>
      </c>
      <c r="AS23" s="61">
        <v>-116543529.86999989</v>
      </c>
      <c r="AT23" s="61">
        <v>-75147429.409999996</v>
      </c>
      <c r="AU23" s="61">
        <v>-145738257.03999999</v>
      </c>
      <c r="AV23" s="61">
        <v>70590827.629999995</v>
      </c>
      <c r="AW23" s="61">
        <v>67368265.410000086</v>
      </c>
      <c r="AX23" s="61">
        <v>125202173.77000022</v>
      </c>
      <c r="AY23" s="61">
        <v>-1116468592.1199999</v>
      </c>
      <c r="AZ23" s="61">
        <v>-816299284.77999997</v>
      </c>
      <c r="BA23" s="61">
        <v>-300169307.33999997</v>
      </c>
      <c r="BB23" s="61">
        <v>0</v>
      </c>
      <c r="BC23" s="61">
        <v>0</v>
      </c>
      <c r="BD23" s="61">
        <v>1241670765.8900001</v>
      </c>
      <c r="BE23" s="61">
        <v>-57833908.360000134</v>
      </c>
      <c r="BF23" s="61">
        <v>656076464.82999992</v>
      </c>
      <c r="BG23" s="61">
        <v>490866654.90999997</v>
      </c>
      <c r="BH23" s="61">
        <v>165209809.91999999</v>
      </c>
      <c r="BI23" s="61">
        <v>0</v>
      </c>
      <c r="BJ23" s="61">
        <v>0</v>
      </c>
      <c r="BK23" s="61">
        <v>-713910373.19000006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-108482152.61999997</v>
      </c>
      <c r="BT23" s="61">
        <v>-100475653.71999998</v>
      </c>
      <c r="BU23" s="61">
        <v>-19403777.149999999</v>
      </c>
      <c r="BV23" s="61">
        <v>-354680.22</v>
      </c>
      <c r="BW23" s="61">
        <v>0</v>
      </c>
      <c r="BX23" s="61">
        <v>-1858261.3</v>
      </c>
      <c r="BY23" s="61">
        <v>-4791169.42</v>
      </c>
      <c r="BZ23" s="61">
        <v>18758207.25</v>
      </c>
      <c r="CA23" s="61">
        <v>-356818.06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-282213.25</v>
      </c>
      <c r="CJ23" s="61">
        <v>-282213.25</v>
      </c>
      <c r="CK23" s="61">
        <v>0</v>
      </c>
      <c r="CL23" s="61">
        <v>245716166.68999994</v>
      </c>
    </row>
    <row r="24" spans="1:90" ht="12.75" customHeight="1">
      <c r="A24" s="44" t="s">
        <v>34</v>
      </c>
      <c r="B24" s="59">
        <v>1025</v>
      </c>
      <c r="C24" s="60" t="s">
        <v>373</v>
      </c>
      <c r="D24" s="61">
        <v>3544988.509999997</v>
      </c>
      <c r="E24" s="61">
        <v>2878973.620000001</v>
      </c>
      <c r="F24" s="61">
        <v>22029250.809999999</v>
      </c>
      <c r="G24" s="61">
        <v>-19150277.189999998</v>
      </c>
      <c r="H24" s="61">
        <v>0</v>
      </c>
      <c r="I24" s="61">
        <v>-56008.640000004321</v>
      </c>
      <c r="J24" s="61">
        <v>-2062672.4700000025</v>
      </c>
      <c r="K24" s="61">
        <v>-35531963.280000001</v>
      </c>
      <c r="L24" s="61">
        <v>33469290.809999999</v>
      </c>
      <c r="M24" s="61">
        <v>2006663.8299999982</v>
      </c>
      <c r="N24" s="61">
        <v>30603503.93</v>
      </c>
      <c r="O24" s="61">
        <v>-28596840.100000001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567643.02</v>
      </c>
      <c r="AA24" s="61">
        <v>406587.9</v>
      </c>
      <c r="AB24" s="61">
        <v>0</v>
      </c>
      <c r="AC24" s="61">
        <v>161055.12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154380.51</v>
      </c>
      <c r="AN24" s="61">
        <v>40447</v>
      </c>
      <c r="AO24" s="61">
        <v>155548.5</v>
      </c>
      <c r="AP24" s="61">
        <v>0</v>
      </c>
      <c r="AQ24" s="61">
        <v>0</v>
      </c>
      <c r="AR24" s="61">
        <v>-41614.989999999991</v>
      </c>
      <c r="AS24" s="61">
        <v>-1196807.369999951</v>
      </c>
      <c r="AT24" s="61">
        <v>-567169.64999999967</v>
      </c>
      <c r="AU24" s="61">
        <v>-2228972.75</v>
      </c>
      <c r="AV24" s="61">
        <v>1661803.1000000003</v>
      </c>
      <c r="AW24" s="61">
        <v>-717269.29999995232</v>
      </c>
      <c r="AX24" s="61">
        <v>592106.46000003815</v>
      </c>
      <c r="AY24" s="61">
        <v>-105874918.70999998</v>
      </c>
      <c r="AZ24" s="61">
        <v>-114908013.63999999</v>
      </c>
      <c r="BA24" s="61">
        <v>-7842766.5199999996</v>
      </c>
      <c r="BB24" s="61">
        <v>0</v>
      </c>
      <c r="BC24" s="61">
        <v>16875861.449999999</v>
      </c>
      <c r="BD24" s="61">
        <v>106467025.17000002</v>
      </c>
      <c r="BE24" s="61">
        <v>-1309375.7599999905</v>
      </c>
      <c r="BF24" s="61">
        <v>104545605.81000002</v>
      </c>
      <c r="BG24" s="61">
        <v>113103931.25000001</v>
      </c>
      <c r="BH24" s="61">
        <v>8105651.04</v>
      </c>
      <c r="BI24" s="61">
        <v>0</v>
      </c>
      <c r="BJ24" s="61">
        <v>-16663976.48</v>
      </c>
      <c r="BK24" s="61">
        <v>-105854981.57000001</v>
      </c>
      <c r="BL24" s="61">
        <v>0</v>
      </c>
      <c r="BM24" s="61">
        <v>0</v>
      </c>
      <c r="BN24" s="61">
        <v>0</v>
      </c>
      <c r="BO24" s="61">
        <v>0</v>
      </c>
      <c r="BP24" s="61">
        <v>0</v>
      </c>
      <c r="BQ24" s="61">
        <v>0</v>
      </c>
      <c r="BR24" s="61">
        <v>0</v>
      </c>
      <c r="BS24" s="61">
        <v>87631.580000000933</v>
      </c>
      <c r="BT24" s="61">
        <v>-4362959.54</v>
      </c>
      <c r="BU24" s="61">
        <v>-323089.25</v>
      </c>
      <c r="BV24" s="61">
        <v>-75990</v>
      </c>
      <c r="BW24" s="61">
        <v>0</v>
      </c>
      <c r="BX24" s="61">
        <v>-48759.35</v>
      </c>
      <c r="BY24" s="61">
        <v>-75467.97</v>
      </c>
      <c r="BZ24" s="61">
        <v>5011404.8600000003</v>
      </c>
      <c r="CA24" s="61">
        <v>-37507.17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2348181.1400000462</v>
      </c>
    </row>
    <row r="25" spans="1:90" ht="12.75" customHeight="1">
      <c r="A25" s="44" t="s">
        <v>36</v>
      </c>
      <c r="B25" s="59">
        <v>1027</v>
      </c>
      <c r="C25" s="60" t="s">
        <v>373</v>
      </c>
      <c r="D25" s="61">
        <v>26611778.432085264</v>
      </c>
      <c r="E25" s="61">
        <v>6699459.9299999997</v>
      </c>
      <c r="F25" s="61">
        <v>16317412.209999999</v>
      </c>
      <c r="G25" s="61">
        <v>-9617952.2799999993</v>
      </c>
      <c r="H25" s="61">
        <v>0</v>
      </c>
      <c r="I25" s="61">
        <v>-1162494.1599999955</v>
      </c>
      <c r="J25" s="61">
        <v>1599121.3100000024</v>
      </c>
      <c r="K25" s="61">
        <v>-7021295.5799999982</v>
      </c>
      <c r="L25" s="61">
        <v>8620416.8900000006</v>
      </c>
      <c r="M25" s="61">
        <v>-2761615.4699999979</v>
      </c>
      <c r="N25" s="61">
        <v>4035259.5600000024</v>
      </c>
      <c r="O25" s="61">
        <v>-6796875.0300000003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20406105.592085261</v>
      </c>
      <c r="AA25" s="61">
        <v>18645471.155242488</v>
      </c>
      <c r="AB25" s="61">
        <v>0</v>
      </c>
      <c r="AC25" s="61">
        <v>107875.71589271353</v>
      </c>
      <c r="AD25" s="61">
        <v>1297820.2545281795</v>
      </c>
      <c r="AE25" s="61">
        <v>0</v>
      </c>
      <c r="AF25" s="61">
        <v>354938.46642187983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668707.06999999983</v>
      </c>
      <c r="AN25" s="61">
        <v>2830241.77</v>
      </c>
      <c r="AO25" s="61">
        <v>654372.73000000045</v>
      </c>
      <c r="AP25" s="61">
        <v>0</v>
      </c>
      <c r="AQ25" s="61">
        <v>0</v>
      </c>
      <c r="AR25" s="61">
        <v>-2815907.4300000006</v>
      </c>
      <c r="AS25" s="61">
        <v>-12936312.997749563</v>
      </c>
      <c r="AT25" s="61">
        <v>-3855413.545599997</v>
      </c>
      <c r="AU25" s="61">
        <v>-26826607.819999997</v>
      </c>
      <c r="AV25" s="61">
        <v>22971194.2744</v>
      </c>
      <c r="AW25" s="61">
        <v>-3540338.9580399096</v>
      </c>
      <c r="AX25" s="61">
        <v>-20389718.85873796</v>
      </c>
      <c r="AY25" s="61">
        <v>-149268810.01873797</v>
      </c>
      <c r="AZ25" s="61">
        <v>-125497320.84873798</v>
      </c>
      <c r="BA25" s="61">
        <v>-43759623.790000007</v>
      </c>
      <c r="BB25" s="61">
        <v>0</v>
      </c>
      <c r="BC25" s="61">
        <v>19988134.619999997</v>
      </c>
      <c r="BD25" s="61">
        <v>128879091.16000001</v>
      </c>
      <c r="BE25" s="61">
        <v>16849379.900698051</v>
      </c>
      <c r="BF25" s="61">
        <v>130113932.92069805</v>
      </c>
      <c r="BG25" s="61">
        <v>110906613.68069804</v>
      </c>
      <c r="BH25" s="61">
        <v>36630482.239999995</v>
      </c>
      <c r="BI25" s="61">
        <v>0</v>
      </c>
      <c r="BJ25" s="61">
        <v>-17423163</v>
      </c>
      <c r="BK25" s="61">
        <v>-113264553.02</v>
      </c>
      <c r="BL25" s="61">
        <v>0</v>
      </c>
      <c r="BM25" s="61">
        <v>0</v>
      </c>
      <c r="BN25" s="61">
        <v>0</v>
      </c>
      <c r="BO25" s="61">
        <v>0</v>
      </c>
      <c r="BP25" s="61">
        <v>0</v>
      </c>
      <c r="BQ25" s="61">
        <v>0</v>
      </c>
      <c r="BR25" s="61">
        <v>0</v>
      </c>
      <c r="BS25" s="61">
        <v>-5540560.4941096567</v>
      </c>
      <c r="BT25" s="61">
        <v>-5598779.8899999987</v>
      </c>
      <c r="BU25" s="61">
        <v>-2055896.2637999887</v>
      </c>
      <c r="BV25" s="61">
        <v>-907293.00781376334</v>
      </c>
      <c r="BW25" s="61">
        <v>0</v>
      </c>
      <c r="BX25" s="61">
        <v>-2046912.7155356489</v>
      </c>
      <c r="BY25" s="61">
        <v>-162275.69696025926</v>
      </c>
      <c r="BZ25" s="61">
        <v>5289508.0800000019</v>
      </c>
      <c r="CA25" s="61">
        <v>-58911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0</v>
      </c>
      <c r="CJ25" s="61">
        <v>0</v>
      </c>
      <c r="CK25" s="61">
        <v>0</v>
      </c>
      <c r="CL25" s="61">
        <v>13675465.434335701</v>
      </c>
    </row>
    <row r="26" spans="1:90" ht="12.75" customHeight="1">
      <c r="A26" s="44" t="s">
        <v>38</v>
      </c>
      <c r="B26" s="59">
        <v>1028</v>
      </c>
      <c r="C26" s="60" t="s">
        <v>373</v>
      </c>
      <c r="D26" s="61">
        <v>121644345.36000001</v>
      </c>
      <c r="E26" s="61">
        <v>100288653.89000002</v>
      </c>
      <c r="F26" s="61">
        <v>140372066.58000001</v>
      </c>
      <c r="G26" s="61">
        <v>-40083412.689999998</v>
      </c>
      <c r="H26" s="61">
        <v>0</v>
      </c>
      <c r="I26" s="61">
        <v>-17130719.499999996</v>
      </c>
      <c r="J26" s="61">
        <v>-25192589.189999998</v>
      </c>
      <c r="K26" s="61">
        <v>-122326258.31999999</v>
      </c>
      <c r="L26" s="61">
        <v>97133669.129999995</v>
      </c>
      <c r="M26" s="61">
        <v>8061869.6900000013</v>
      </c>
      <c r="N26" s="61">
        <v>34739377.140000001</v>
      </c>
      <c r="O26" s="61">
        <v>-26677507.449999999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33547835.999999996</v>
      </c>
      <c r="AA26" s="61">
        <v>38439040.439999998</v>
      </c>
      <c r="AB26" s="61">
        <v>0</v>
      </c>
      <c r="AC26" s="61">
        <v>-5071840.0600000005</v>
      </c>
      <c r="AD26" s="61">
        <v>0</v>
      </c>
      <c r="AE26" s="61">
        <v>0</v>
      </c>
      <c r="AF26" s="61">
        <v>0</v>
      </c>
      <c r="AG26" s="61">
        <v>180635.62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4938574.97</v>
      </c>
      <c r="AN26" s="61">
        <v>10964827.43</v>
      </c>
      <c r="AO26" s="61">
        <v>-6026252.46</v>
      </c>
      <c r="AP26" s="61">
        <v>0</v>
      </c>
      <c r="AQ26" s="61">
        <v>0</v>
      </c>
      <c r="AR26" s="61">
        <v>0</v>
      </c>
      <c r="AS26" s="61">
        <v>-75759254.810000032</v>
      </c>
      <c r="AT26" s="61">
        <v>-15193381.020000001</v>
      </c>
      <c r="AU26" s="61">
        <v>-17504980.970000003</v>
      </c>
      <c r="AV26" s="61">
        <v>2311599.9500000007</v>
      </c>
      <c r="AW26" s="61">
        <v>-3719678.7300000191</v>
      </c>
      <c r="AX26" s="61">
        <v>-15639400.630000025</v>
      </c>
      <c r="AY26" s="61">
        <v>-259741078.08000004</v>
      </c>
      <c r="AZ26" s="61">
        <v>-223841468.00000003</v>
      </c>
      <c r="BA26" s="61">
        <v>-35899610.079999998</v>
      </c>
      <c r="BB26" s="61">
        <v>0</v>
      </c>
      <c r="BC26" s="61">
        <v>0</v>
      </c>
      <c r="BD26" s="61">
        <v>244101677.45000002</v>
      </c>
      <c r="BE26" s="61">
        <v>11919721.900000006</v>
      </c>
      <c r="BF26" s="61">
        <v>132346633.72</v>
      </c>
      <c r="BG26" s="61">
        <v>119911415.45</v>
      </c>
      <c r="BH26" s="61">
        <v>12435218.27</v>
      </c>
      <c r="BI26" s="61">
        <v>0</v>
      </c>
      <c r="BJ26" s="61">
        <v>0</v>
      </c>
      <c r="BK26" s="61">
        <v>-120426911.81999999</v>
      </c>
      <c r="BL26" s="61">
        <v>0</v>
      </c>
      <c r="BM26" s="61">
        <v>0</v>
      </c>
      <c r="BN26" s="61">
        <v>0</v>
      </c>
      <c r="BO26" s="61">
        <v>0</v>
      </c>
      <c r="BP26" s="61">
        <v>0</v>
      </c>
      <c r="BQ26" s="61">
        <v>0</v>
      </c>
      <c r="BR26" s="61">
        <v>0</v>
      </c>
      <c r="BS26" s="61">
        <v>-55547038.680000007</v>
      </c>
      <c r="BT26" s="61">
        <v>-36815299.840000004</v>
      </c>
      <c r="BU26" s="61">
        <v>-18713195.02</v>
      </c>
      <c r="BV26" s="61">
        <v>-3406156.99</v>
      </c>
      <c r="BW26" s="61">
        <v>0</v>
      </c>
      <c r="BX26" s="61">
        <v>-1529221.13</v>
      </c>
      <c r="BY26" s="61">
        <v>-3195378.28</v>
      </c>
      <c r="BZ26" s="61">
        <v>8603099.5</v>
      </c>
      <c r="CA26" s="61">
        <v>-490886.92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-1299156.3799999999</v>
      </c>
      <c r="CJ26" s="61">
        <v>-1299156.3799999999</v>
      </c>
      <c r="CK26" s="61">
        <v>0</v>
      </c>
      <c r="CL26" s="61">
        <v>45885090.549999982</v>
      </c>
    </row>
    <row r="27" spans="1:90" ht="12.75" customHeight="1">
      <c r="A27" s="44" t="s">
        <v>40</v>
      </c>
      <c r="B27" s="59">
        <v>1030</v>
      </c>
      <c r="C27" s="60" t="s">
        <v>373</v>
      </c>
      <c r="D27" s="61">
        <v>19856011.249999993</v>
      </c>
      <c r="E27" s="61">
        <v>14673622.16</v>
      </c>
      <c r="F27" s="61">
        <v>10555165.449999999</v>
      </c>
      <c r="G27" s="61">
        <v>4118456.71</v>
      </c>
      <c r="H27" s="61">
        <v>0</v>
      </c>
      <c r="I27" s="61">
        <v>-4059198.1300000045</v>
      </c>
      <c r="J27" s="61">
        <v>8875851.6299999952</v>
      </c>
      <c r="K27" s="61">
        <v>-52852048.870000005</v>
      </c>
      <c r="L27" s="61">
        <v>61727900.5</v>
      </c>
      <c r="M27" s="61">
        <v>-12935049.76</v>
      </c>
      <c r="N27" s="61">
        <v>8115286.5099999998</v>
      </c>
      <c r="O27" s="61">
        <v>-21050336.27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9242853.9699999988</v>
      </c>
      <c r="AA27" s="61">
        <v>2075260.25</v>
      </c>
      <c r="AB27" s="61">
        <v>1629896.0899999999</v>
      </c>
      <c r="AC27" s="61">
        <v>5537697.629999999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170980.91</v>
      </c>
      <c r="AK27" s="61">
        <v>170980.91</v>
      </c>
      <c r="AL27" s="61">
        <v>0</v>
      </c>
      <c r="AM27" s="61">
        <v>-172247.66</v>
      </c>
      <c r="AN27" s="61">
        <v>-523339.21</v>
      </c>
      <c r="AO27" s="61">
        <v>386838.14</v>
      </c>
      <c r="AP27" s="61">
        <v>0</v>
      </c>
      <c r="AQ27" s="61">
        <v>0</v>
      </c>
      <c r="AR27" s="61">
        <v>-35746.590000000004</v>
      </c>
      <c r="AS27" s="61">
        <v>-27353708.440000009</v>
      </c>
      <c r="AT27" s="61">
        <v>-995402.01</v>
      </c>
      <c r="AU27" s="61">
        <v>-1933057.46</v>
      </c>
      <c r="AV27" s="61">
        <v>937655.45</v>
      </c>
      <c r="AW27" s="61">
        <v>-20650655.460000008</v>
      </c>
      <c r="AX27" s="61">
        <v>-92698470.910000026</v>
      </c>
      <c r="AY27" s="61">
        <v>-321397448.29000002</v>
      </c>
      <c r="AZ27" s="61">
        <v>-165969864.35000002</v>
      </c>
      <c r="BA27" s="61">
        <v>-155427583.94</v>
      </c>
      <c r="BB27" s="61">
        <v>0</v>
      </c>
      <c r="BC27" s="61">
        <v>0</v>
      </c>
      <c r="BD27" s="61">
        <v>228698977.38</v>
      </c>
      <c r="BE27" s="61">
        <v>72047815.450000018</v>
      </c>
      <c r="BF27" s="61">
        <v>268233544.05000001</v>
      </c>
      <c r="BG27" s="61">
        <v>155031520.09000003</v>
      </c>
      <c r="BH27" s="61">
        <v>113202023.95999999</v>
      </c>
      <c r="BI27" s="61">
        <v>0</v>
      </c>
      <c r="BJ27" s="61">
        <v>0</v>
      </c>
      <c r="BK27" s="61">
        <v>-196185728.59999999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-5816367.7199999988</v>
      </c>
      <c r="BT27" s="61">
        <v>-7498037.6599999983</v>
      </c>
      <c r="BU27" s="61">
        <v>-1236324.6399999999</v>
      </c>
      <c r="BV27" s="61">
        <v>-236221.92</v>
      </c>
      <c r="BW27" s="61">
        <v>0</v>
      </c>
      <c r="BX27" s="61">
        <v>-251527.94</v>
      </c>
      <c r="BY27" s="61">
        <v>-144032.66999999998</v>
      </c>
      <c r="BZ27" s="61">
        <v>3549777.11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108716.75</v>
      </c>
      <c r="CJ27" s="61">
        <v>108716.75</v>
      </c>
      <c r="CK27" s="61">
        <v>0</v>
      </c>
      <c r="CL27" s="61">
        <v>-7497697.1900000162</v>
      </c>
    </row>
    <row r="28" spans="1:90" ht="12.75" customHeight="1">
      <c r="A28" s="44" t="s">
        <v>42</v>
      </c>
      <c r="B28" s="59">
        <v>1031</v>
      </c>
      <c r="C28" s="60" t="s">
        <v>373</v>
      </c>
      <c r="D28" s="61">
        <v>307391.43999999925</v>
      </c>
      <c r="E28" s="61">
        <v>351462.96000000089</v>
      </c>
      <c r="F28" s="61">
        <v>8697843.3000000007</v>
      </c>
      <c r="G28" s="61">
        <v>-8346380.3399999999</v>
      </c>
      <c r="H28" s="61">
        <v>0</v>
      </c>
      <c r="I28" s="61">
        <v>-157282.9700000002</v>
      </c>
      <c r="J28" s="61">
        <v>-3650227.49</v>
      </c>
      <c r="K28" s="61">
        <v>-4348921.6500000004</v>
      </c>
      <c r="L28" s="61">
        <v>698694.16</v>
      </c>
      <c r="M28" s="61">
        <v>3492944.52</v>
      </c>
      <c r="N28" s="61">
        <v>4173190.17</v>
      </c>
      <c r="O28" s="61">
        <v>-680245.65</v>
      </c>
      <c r="P28" s="61">
        <v>0</v>
      </c>
      <c r="Q28" s="61">
        <v>0</v>
      </c>
      <c r="R28" s="61">
        <v>0</v>
      </c>
      <c r="S28" s="61">
        <v>19753.949999999953</v>
      </c>
      <c r="T28" s="61">
        <v>748134.45</v>
      </c>
      <c r="U28" s="61">
        <v>0</v>
      </c>
      <c r="V28" s="61">
        <v>748134.45</v>
      </c>
      <c r="W28" s="61">
        <v>-728380.5</v>
      </c>
      <c r="X28" s="61">
        <v>0</v>
      </c>
      <c r="Y28" s="61">
        <v>-728380.5</v>
      </c>
      <c r="Z28" s="61">
        <v>93457.5</v>
      </c>
      <c r="AA28" s="61">
        <v>26407.88</v>
      </c>
      <c r="AB28" s="61">
        <v>0</v>
      </c>
      <c r="AC28" s="61">
        <v>0</v>
      </c>
      <c r="AD28" s="61">
        <v>67049.62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-1.3969838619232178E-9</v>
      </c>
      <c r="AN28" s="61">
        <v>-135758.1400000006</v>
      </c>
      <c r="AO28" s="61">
        <v>67879.069999999832</v>
      </c>
      <c r="AP28" s="61">
        <v>0</v>
      </c>
      <c r="AQ28" s="61">
        <v>0</v>
      </c>
      <c r="AR28" s="61">
        <v>67879.069999999367</v>
      </c>
      <c r="AS28" s="61">
        <v>567288.2200000002</v>
      </c>
      <c r="AT28" s="61">
        <v>-227709.24000000005</v>
      </c>
      <c r="AU28" s="61">
        <v>-647433.03</v>
      </c>
      <c r="AV28" s="61">
        <v>419723.79</v>
      </c>
      <c r="AW28" s="61">
        <v>1003715.9100000001</v>
      </c>
      <c r="AX28" s="61">
        <v>3735024.2300000004</v>
      </c>
      <c r="AY28" s="61">
        <v>-26096506.280000001</v>
      </c>
      <c r="AZ28" s="61">
        <v>-9991109.2799999993</v>
      </c>
      <c r="BA28" s="61">
        <v>-17146885</v>
      </c>
      <c r="BB28" s="61">
        <v>0</v>
      </c>
      <c r="BC28" s="61">
        <v>1041488</v>
      </c>
      <c r="BD28" s="61">
        <v>29831530.510000002</v>
      </c>
      <c r="BE28" s="61">
        <v>-2731308.3200000003</v>
      </c>
      <c r="BF28" s="61">
        <v>22690877.550000001</v>
      </c>
      <c r="BG28" s="61">
        <v>9562016.5500000007</v>
      </c>
      <c r="BH28" s="61">
        <v>14034434</v>
      </c>
      <c r="BI28" s="61">
        <v>0</v>
      </c>
      <c r="BJ28" s="61">
        <v>-905573</v>
      </c>
      <c r="BK28" s="61">
        <v>-25422185.870000001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-208718.44999999995</v>
      </c>
      <c r="BT28" s="61">
        <v>-561054.58000000007</v>
      </c>
      <c r="BU28" s="61">
        <v>-244797.18</v>
      </c>
      <c r="BV28" s="61">
        <v>-84766.24</v>
      </c>
      <c r="BW28" s="61">
        <v>0</v>
      </c>
      <c r="BX28" s="61">
        <v>-1183.5899999999999</v>
      </c>
      <c r="BY28" s="61">
        <v>-58457.01</v>
      </c>
      <c r="BZ28" s="61">
        <v>741540.15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0</v>
      </c>
      <c r="CJ28" s="61">
        <v>0</v>
      </c>
      <c r="CK28" s="61">
        <v>0</v>
      </c>
      <c r="CL28" s="61">
        <v>874679.65999999945</v>
      </c>
    </row>
    <row r="29" spans="1:90" ht="12.75" customHeight="1">
      <c r="A29" s="44" t="s">
        <v>44</v>
      </c>
      <c r="B29" s="59">
        <v>1032</v>
      </c>
      <c r="C29" s="60" t="s">
        <v>373</v>
      </c>
      <c r="D29" s="61">
        <v>109732639.44846404</v>
      </c>
      <c r="E29" s="61">
        <v>35504815.810000032</v>
      </c>
      <c r="F29" s="61">
        <v>265927271.81</v>
      </c>
      <c r="G29" s="61">
        <v>-230422455.99999997</v>
      </c>
      <c r="H29" s="61">
        <v>0</v>
      </c>
      <c r="I29" s="61">
        <v>48482202.639999986</v>
      </c>
      <c r="J29" s="61">
        <v>317892.79999992251</v>
      </c>
      <c r="K29" s="61">
        <v>-132970547.53000008</v>
      </c>
      <c r="L29" s="61">
        <v>133288440.33</v>
      </c>
      <c r="M29" s="61">
        <v>48164309.840000063</v>
      </c>
      <c r="N29" s="61">
        <v>129928234.07000007</v>
      </c>
      <c r="O29" s="61">
        <v>-81763924.230000004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17463599.828464039</v>
      </c>
      <c r="AA29" s="61">
        <v>17463599.828464039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3862026.0799999982</v>
      </c>
      <c r="AK29" s="61">
        <v>3862026.0799999982</v>
      </c>
      <c r="AL29" s="61">
        <v>0</v>
      </c>
      <c r="AM29" s="61">
        <v>4419995.0899999905</v>
      </c>
      <c r="AN29" s="61">
        <v>15541212.780000025</v>
      </c>
      <c r="AO29" s="61">
        <v>-10771990.750000035</v>
      </c>
      <c r="AP29" s="61">
        <v>1045.7900000000009</v>
      </c>
      <c r="AQ29" s="61">
        <v>-732.05000000000018</v>
      </c>
      <c r="AR29" s="61">
        <v>-349540.67999999993</v>
      </c>
      <c r="AS29" s="61">
        <v>-46576903.371956967</v>
      </c>
      <c r="AT29" s="61">
        <v>-18287750.580000028</v>
      </c>
      <c r="AU29" s="61">
        <v>-79725232.760000035</v>
      </c>
      <c r="AV29" s="61">
        <v>61437482.180000007</v>
      </c>
      <c r="AW29" s="61">
        <v>8469867.2400001884</v>
      </c>
      <c r="AX29" s="61">
        <v>-1220090.3899997473</v>
      </c>
      <c r="AY29" s="61">
        <v>-333720111.51999974</v>
      </c>
      <c r="AZ29" s="61">
        <v>-321703006.32999974</v>
      </c>
      <c r="BA29" s="61">
        <v>-62422543.079999998</v>
      </c>
      <c r="BB29" s="61">
        <v>0</v>
      </c>
      <c r="BC29" s="61">
        <v>50405437.890000001</v>
      </c>
      <c r="BD29" s="61">
        <v>332500021.13</v>
      </c>
      <c r="BE29" s="61">
        <v>9689957.6299999356</v>
      </c>
      <c r="BF29" s="61">
        <v>294810072.92999995</v>
      </c>
      <c r="BG29" s="61">
        <v>290273096.93000001</v>
      </c>
      <c r="BH29" s="61">
        <v>49065400.590000004</v>
      </c>
      <c r="BI29" s="61">
        <v>0</v>
      </c>
      <c r="BJ29" s="61">
        <v>-44528424.590000004</v>
      </c>
      <c r="BK29" s="61">
        <v>-285120115.30000001</v>
      </c>
      <c r="BL29" s="61">
        <v>0</v>
      </c>
      <c r="BM29" s="61">
        <v>0</v>
      </c>
      <c r="BN29" s="61">
        <v>0</v>
      </c>
      <c r="BO29" s="61">
        <v>-292472.23</v>
      </c>
      <c r="BP29" s="61">
        <v>-292472.23</v>
      </c>
      <c r="BQ29" s="61">
        <v>0</v>
      </c>
      <c r="BR29" s="61">
        <v>0</v>
      </c>
      <c r="BS29" s="61">
        <v>-36138547.78195712</v>
      </c>
      <c r="BT29" s="61">
        <v>-66578955.579999954</v>
      </c>
      <c r="BU29" s="61">
        <v>-6232715.3050171975</v>
      </c>
      <c r="BV29" s="61">
        <v>-781639.77203247999</v>
      </c>
      <c r="BW29" s="61">
        <v>0</v>
      </c>
      <c r="BX29" s="61">
        <v>-967423.13017384242</v>
      </c>
      <c r="BY29" s="61">
        <v>-1559345.2059573119</v>
      </c>
      <c r="BZ29" s="61">
        <v>39933636.500000022</v>
      </c>
      <c r="CA29" s="61">
        <v>47894.711223652681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-328000.02</v>
      </c>
      <c r="CJ29" s="61">
        <v>-328000.02</v>
      </c>
      <c r="CK29" s="61">
        <v>0</v>
      </c>
      <c r="CL29" s="61">
        <v>63155736.076507069</v>
      </c>
    </row>
    <row r="30" spans="1:90" ht="12.75" customHeight="1">
      <c r="A30" s="44" t="s">
        <v>46</v>
      </c>
      <c r="B30" s="59">
        <v>1034</v>
      </c>
      <c r="C30" s="60" t="s">
        <v>373</v>
      </c>
      <c r="D30" s="61">
        <v>2006923.5957113486</v>
      </c>
      <c r="E30" s="61">
        <v>398265.11999999918</v>
      </c>
      <c r="F30" s="61">
        <v>12551144.789999999</v>
      </c>
      <c r="G30" s="61">
        <v>-12152879.67</v>
      </c>
      <c r="H30" s="61">
        <v>0</v>
      </c>
      <c r="I30" s="61">
        <v>-82623.04999999702</v>
      </c>
      <c r="J30" s="61">
        <v>15051646.470000003</v>
      </c>
      <c r="K30" s="61">
        <v>-6363798.6299999999</v>
      </c>
      <c r="L30" s="61">
        <v>21415445.100000001</v>
      </c>
      <c r="M30" s="61">
        <v>-15134269.52</v>
      </c>
      <c r="N30" s="61">
        <v>6143080.6100000003</v>
      </c>
      <c r="O30" s="61">
        <v>-21277350.129999999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1691281.5257113464</v>
      </c>
      <c r="AA30" s="61">
        <v>925340.73676476569</v>
      </c>
      <c r="AB30" s="61">
        <v>765940.78894658061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1037005.1551283156</v>
      </c>
      <c r="AT30" s="61">
        <v>-59982.049999999814</v>
      </c>
      <c r="AU30" s="61">
        <v>-2358786.23</v>
      </c>
      <c r="AV30" s="61">
        <v>2298804.1800000002</v>
      </c>
      <c r="AW30" s="61">
        <v>294464.73000000045</v>
      </c>
      <c r="AX30" s="61">
        <v>-14292954.889999997</v>
      </c>
      <c r="AY30" s="61">
        <v>-39751656.329999998</v>
      </c>
      <c r="AZ30" s="61">
        <v>-35319797.519999996</v>
      </c>
      <c r="BA30" s="61">
        <v>-4431858.8099999996</v>
      </c>
      <c r="BB30" s="61">
        <v>0</v>
      </c>
      <c r="BC30" s="61">
        <v>0</v>
      </c>
      <c r="BD30" s="61">
        <v>25458701.440000001</v>
      </c>
      <c r="BE30" s="61">
        <v>14587419.619999997</v>
      </c>
      <c r="BF30" s="61">
        <v>39689269.799999997</v>
      </c>
      <c r="BG30" s="61">
        <v>35314162.899999999</v>
      </c>
      <c r="BH30" s="61">
        <v>4375106.9000000004</v>
      </c>
      <c r="BI30" s="61">
        <v>0</v>
      </c>
      <c r="BJ30" s="61">
        <v>0</v>
      </c>
      <c r="BK30" s="61">
        <v>-25101850.18</v>
      </c>
      <c r="BL30" s="61">
        <v>0</v>
      </c>
      <c r="BM30" s="61">
        <v>0</v>
      </c>
      <c r="BN30" s="61">
        <v>0</v>
      </c>
      <c r="BO30" s="61">
        <v>0</v>
      </c>
      <c r="BP30" s="61">
        <v>0</v>
      </c>
      <c r="BQ30" s="61">
        <v>0</v>
      </c>
      <c r="BR30" s="61">
        <v>0</v>
      </c>
      <c r="BS30" s="61">
        <v>802522.47512831492</v>
      </c>
      <c r="BT30" s="61">
        <v>-2882241.83</v>
      </c>
      <c r="BU30" s="61">
        <v>-315166.02440229163</v>
      </c>
      <c r="BV30" s="61">
        <v>-145369.76851929081</v>
      </c>
      <c r="BW30" s="61">
        <v>0</v>
      </c>
      <c r="BX30" s="61">
        <v>-28169.496491005742</v>
      </c>
      <c r="BY30" s="61">
        <v>-16848.135459097331</v>
      </c>
      <c r="BZ30" s="61">
        <v>4190317.73</v>
      </c>
      <c r="CA30" s="61">
        <v>0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3043928.7508396641</v>
      </c>
    </row>
    <row r="31" spans="1:90" ht="12.75" customHeight="1">
      <c r="A31" s="44" t="s">
        <v>48</v>
      </c>
      <c r="B31" s="59">
        <v>1035</v>
      </c>
      <c r="C31" s="60" t="s">
        <v>373</v>
      </c>
      <c r="D31" s="61">
        <v>162998709.37606442</v>
      </c>
      <c r="E31" s="61">
        <v>99417113.00999999</v>
      </c>
      <c r="F31" s="61">
        <v>177394629.53999999</v>
      </c>
      <c r="G31" s="61">
        <v>-77977516.530000001</v>
      </c>
      <c r="H31" s="61">
        <v>0</v>
      </c>
      <c r="I31" s="61">
        <v>-8574654.5700000003</v>
      </c>
      <c r="J31" s="61">
        <v>-3307124.7300000042</v>
      </c>
      <c r="K31" s="61">
        <v>-88697314.780000001</v>
      </c>
      <c r="L31" s="61">
        <v>85390190.049999997</v>
      </c>
      <c r="M31" s="61">
        <v>-5267529.8399999961</v>
      </c>
      <c r="N31" s="61">
        <v>37936018.810000002</v>
      </c>
      <c r="O31" s="61">
        <v>-43203548.649999999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69316094.24606441</v>
      </c>
      <c r="AA31" s="61">
        <v>69316094.24606441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2840156.69</v>
      </c>
      <c r="AN31" s="61">
        <v>10001120.82</v>
      </c>
      <c r="AO31" s="61">
        <v>-7610081.6500000004</v>
      </c>
      <c r="AP31" s="61">
        <v>1992.12</v>
      </c>
      <c r="AQ31" s="61">
        <v>0</v>
      </c>
      <c r="AR31" s="61">
        <v>447125.39999999991</v>
      </c>
      <c r="AS31" s="61">
        <v>-85997008.727452055</v>
      </c>
      <c r="AT31" s="61">
        <v>-18658096.620000001</v>
      </c>
      <c r="AU31" s="61">
        <v>-43678745.850000001</v>
      </c>
      <c r="AV31" s="61">
        <v>25020649.23</v>
      </c>
      <c r="AW31" s="61">
        <v>-32416106.129999906</v>
      </c>
      <c r="AX31" s="61">
        <v>-91767509.299999952</v>
      </c>
      <c r="AY31" s="61">
        <v>-419361798.87999994</v>
      </c>
      <c r="AZ31" s="61">
        <v>-305884519.66999996</v>
      </c>
      <c r="BA31" s="61">
        <v>-113477279.20999999</v>
      </c>
      <c r="BB31" s="61">
        <v>0</v>
      </c>
      <c r="BC31" s="61">
        <v>0</v>
      </c>
      <c r="BD31" s="61">
        <v>327594289.57999998</v>
      </c>
      <c r="BE31" s="61">
        <v>59351403.170000046</v>
      </c>
      <c r="BF31" s="61">
        <v>288325516.33000004</v>
      </c>
      <c r="BG31" s="61">
        <v>210991183.01000002</v>
      </c>
      <c r="BH31" s="61">
        <v>77334333.319999993</v>
      </c>
      <c r="BI31" s="61">
        <v>0</v>
      </c>
      <c r="BJ31" s="61">
        <v>0</v>
      </c>
      <c r="BK31" s="61">
        <v>-228974113.16</v>
      </c>
      <c r="BL31" s="61">
        <v>0</v>
      </c>
      <c r="BM31" s="61">
        <v>0</v>
      </c>
      <c r="BN31" s="61">
        <v>0</v>
      </c>
      <c r="BO31" s="61">
        <v>0</v>
      </c>
      <c r="BP31" s="61">
        <v>0</v>
      </c>
      <c r="BQ31" s="61">
        <v>0</v>
      </c>
      <c r="BR31" s="61">
        <v>0</v>
      </c>
      <c r="BS31" s="61">
        <v>-34457956.667452142</v>
      </c>
      <c r="BT31" s="61">
        <v>-48010757.729999997</v>
      </c>
      <c r="BU31" s="61">
        <v>-7455049.5081826514</v>
      </c>
      <c r="BV31" s="61">
        <v>-3511430.6880381131</v>
      </c>
      <c r="BW31" s="61">
        <v>0</v>
      </c>
      <c r="BX31" s="61">
        <v>-953404.97123138898</v>
      </c>
      <c r="BY31" s="61">
        <v>0</v>
      </c>
      <c r="BZ31" s="61">
        <v>25472686.23</v>
      </c>
      <c r="CA31" s="61">
        <v>0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-464849.31</v>
      </c>
      <c r="CJ31" s="61">
        <v>-464849.31</v>
      </c>
      <c r="CK31" s="61">
        <v>0</v>
      </c>
      <c r="CL31" s="61">
        <v>77001700.648612365</v>
      </c>
    </row>
    <row r="32" spans="1:90" ht="12.75" customHeight="1">
      <c r="A32" s="44" t="s">
        <v>50</v>
      </c>
      <c r="B32" s="59">
        <v>1036</v>
      </c>
      <c r="C32" s="60" t="s">
        <v>373</v>
      </c>
      <c r="D32" s="61">
        <v>4423922.5489645852</v>
      </c>
      <c r="E32" s="61">
        <v>2517976.4600000083</v>
      </c>
      <c r="F32" s="61">
        <v>223296716.46000001</v>
      </c>
      <c r="G32" s="61">
        <v>-220778740</v>
      </c>
      <c r="H32" s="61">
        <v>0</v>
      </c>
      <c r="I32" s="61">
        <v>-69296.360000014305</v>
      </c>
      <c r="J32" s="61">
        <v>40626758.73999998</v>
      </c>
      <c r="K32" s="61">
        <v>-101904130.15000001</v>
      </c>
      <c r="L32" s="61">
        <v>142530888.88999999</v>
      </c>
      <c r="M32" s="61">
        <v>-40696055.099999994</v>
      </c>
      <c r="N32" s="61">
        <v>100645482.34999999</v>
      </c>
      <c r="O32" s="61">
        <v>-141341537.44999999</v>
      </c>
      <c r="P32" s="61">
        <v>0</v>
      </c>
      <c r="Q32" s="61">
        <v>0</v>
      </c>
      <c r="R32" s="61">
        <v>0</v>
      </c>
      <c r="S32" s="61">
        <v>649819</v>
      </c>
      <c r="T32" s="61">
        <v>77873821</v>
      </c>
      <c r="U32" s="61">
        <v>0</v>
      </c>
      <c r="V32" s="61">
        <v>77873821</v>
      </c>
      <c r="W32" s="61">
        <v>-77224002</v>
      </c>
      <c r="X32" s="61">
        <v>0</v>
      </c>
      <c r="Y32" s="61">
        <v>-77224002</v>
      </c>
      <c r="Z32" s="61">
        <v>1322533.6189645913</v>
      </c>
      <c r="AA32" s="61">
        <v>675100.25378644303</v>
      </c>
      <c r="AB32" s="61">
        <v>0</v>
      </c>
      <c r="AC32" s="61">
        <v>-50366.80089787607</v>
      </c>
      <c r="AD32" s="61">
        <v>691436.82966162078</v>
      </c>
      <c r="AE32" s="61">
        <v>6363.3364144034122</v>
      </c>
      <c r="AF32" s="61">
        <v>0</v>
      </c>
      <c r="AG32" s="61">
        <v>0</v>
      </c>
      <c r="AH32" s="61">
        <v>0</v>
      </c>
      <c r="AI32" s="61">
        <v>0</v>
      </c>
      <c r="AJ32" s="61">
        <v>2889.83</v>
      </c>
      <c r="AK32" s="61">
        <v>2889.83</v>
      </c>
      <c r="AL32" s="61">
        <v>0</v>
      </c>
      <c r="AM32" s="61">
        <v>0</v>
      </c>
      <c r="AN32" s="61">
        <v>19295.18</v>
      </c>
      <c r="AO32" s="61">
        <v>-19295.18</v>
      </c>
      <c r="AP32" s="61">
        <v>0</v>
      </c>
      <c r="AQ32" s="61">
        <v>0</v>
      </c>
      <c r="AR32" s="61">
        <v>0</v>
      </c>
      <c r="AS32" s="61">
        <v>11939931.492100917</v>
      </c>
      <c r="AT32" s="61">
        <v>-45257.120000004768</v>
      </c>
      <c r="AU32" s="61">
        <v>-104236876.93999998</v>
      </c>
      <c r="AV32" s="61">
        <v>104191619.81999998</v>
      </c>
      <c r="AW32" s="61">
        <v>-519104.63000011444</v>
      </c>
      <c r="AX32" s="61">
        <v>95343839.129999876</v>
      </c>
      <c r="AY32" s="61">
        <v>-1347593529.3800001</v>
      </c>
      <c r="AZ32" s="61">
        <v>-824165813.51999998</v>
      </c>
      <c r="BA32" s="61">
        <v>-1270352116.8800001</v>
      </c>
      <c r="BB32" s="61">
        <v>0</v>
      </c>
      <c r="BC32" s="61">
        <v>746924401.01999998</v>
      </c>
      <c r="BD32" s="61">
        <v>1442937368.51</v>
      </c>
      <c r="BE32" s="61">
        <v>-95862943.75999999</v>
      </c>
      <c r="BF32" s="61">
        <v>1345621845.9000001</v>
      </c>
      <c r="BG32" s="61">
        <v>823656539.69000006</v>
      </c>
      <c r="BH32" s="61">
        <v>1267796871.3699999</v>
      </c>
      <c r="BI32" s="61">
        <v>0</v>
      </c>
      <c r="BJ32" s="61">
        <v>-745831565.15999997</v>
      </c>
      <c r="BK32" s="61">
        <v>-1441484789.6600001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12504293.242101036</v>
      </c>
      <c r="BT32" s="61">
        <v>-46491535.18</v>
      </c>
      <c r="BU32" s="61">
        <v>-1240573.2136171444</v>
      </c>
      <c r="BV32" s="61">
        <v>-1058440.9444850017</v>
      </c>
      <c r="BW32" s="61">
        <v>0</v>
      </c>
      <c r="BX32" s="61">
        <v>-126810.54150443684</v>
      </c>
      <c r="BY32" s="61">
        <v>-185989.00829238267</v>
      </c>
      <c r="BZ32" s="61">
        <v>61799197.060000002</v>
      </c>
      <c r="CA32" s="61">
        <v>-191554.93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0</v>
      </c>
      <c r="CJ32" s="61">
        <v>0</v>
      </c>
      <c r="CK32" s="61">
        <v>0</v>
      </c>
      <c r="CL32" s="61">
        <v>16363854.041065503</v>
      </c>
    </row>
    <row r="33" spans="1:90" ht="12.75" customHeight="1">
      <c r="A33" s="44" t="s">
        <v>52</v>
      </c>
      <c r="B33" s="59">
        <v>1037</v>
      </c>
      <c r="C33" s="60" t="s">
        <v>373</v>
      </c>
      <c r="D33" s="61">
        <v>6196492.835823901</v>
      </c>
      <c r="E33" s="61">
        <v>2115365.4099999997</v>
      </c>
      <c r="F33" s="61">
        <v>4623599.43</v>
      </c>
      <c r="G33" s="61">
        <v>-2508234.02</v>
      </c>
      <c r="H33" s="61">
        <v>0</v>
      </c>
      <c r="I33" s="61">
        <v>279734.89999999991</v>
      </c>
      <c r="J33" s="61">
        <v>1669216.56</v>
      </c>
      <c r="K33" s="61">
        <v>-2351938.8000000003</v>
      </c>
      <c r="L33" s="61">
        <v>4021155.3600000003</v>
      </c>
      <c r="M33" s="61">
        <v>-1389481.6600000001</v>
      </c>
      <c r="N33" s="61">
        <v>1274051.4100000001</v>
      </c>
      <c r="O33" s="61">
        <v>-2663533.0700000003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3769726.8558239006</v>
      </c>
      <c r="AA33" s="61">
        <v>3769726.8558239006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-39311.89</v>
      </c>
      <c r="AK33" s="61">
        <v>0</v>
      </c>
      <c r="AL33" s="61">
        <v>-39311.89</v>
      </c>
      <c r="AM33" s="61">
        <v>70977.560000000056</v>
      </c>
      <c r="AN33" s="61">
        <v>141955.12000000011</v>
      </c>
      <c r="AO33" s="61">
        <v>-70977.560000000056</v>
      </c>
      <c r="AP33" s="61">
        <v>0</v>
      </c>
      <c r="AQ33" s="61">
        <v>0</v>
      </c>
      <c r="AR33" s="61">
        <v>0</v>
      </c>
      <c r="AS33" s="61">
        <v>-869537.99819103861</v>
      </c>
      <c r="AT33" s="61">
        <v>-85811.74</v>
      </c>
      <c r="AU33" s="61">
        <v>-171784.33000000002</v>
      </c>
      <c r="AV33" s="61">
        <v>85972.590000000011</v>
      </c>
      <c r="AW33" s="61">
        <v>-159617.79000000004</v>
      </c>
      <c r="AX33" s="61">
        <v>-857179.71</v>
      </c>
      <c r="AY33" s="61">
        <v>-1189100.53</v>
      </c>
      <c r="AZ33" s="61">
        <v>-561116.04999999993</v>
      </c>
      <c r="BA33" s="61">
        <v>-1025923.93</v>
      </c>
      <c r="BB33" s="61">
        <v>0</v>
      </c>
      <c r="BC33" s="61">
        <v>397939.45</v>
      </c>
      <c r="BD33" s="61">
        <v>331920.82</v>
      </c>
      <c r="BE33" s="61">
        <v>697561.91999999993</v>
      </c>
      <c r="BF33" s="61">
        <v>845967.59</v>
      </c>
      <c r="BG33" s="61">
        <v>447239.17999999993</v>
      </c>
      <c r="BH33" s="61">
        <v>651393.53</v>
      </c>
      <c r="BI33" s="61">
        <v>0</v>
      </c>
      <c r="BJ33" s="61">
        <v>-252665.12</v>
      </c>
      <c r="BK33" s="61">
        <v>-148405.67000000001</v>
      </c>
      <c r="BL33" s="61">
        <v>0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0</v>
      </c>
      <c r="BS33" s="61">
        <v>-611591.17819103855</v>
      </c>
      <c r="BT33" s="61">
        <v>-1140519.3499999999</v>
      </c>
      <c r="BU33" s="61">
        <v>-294735.69040478632</v>
      </c>
      <c r="BV33" s="61">
        <v>-107527.97046355258</v>
      </c>
      <c r="BW33" s="61">
        <v>0</v>
      </c>
      <c r="BX33" s="61">
        <v>-12307.807955899287</v>
      </c>
      <c r="BY33" s="61">
        <v>-20834.429366800723</v>
      </c>
      <c r="BZ33" s="61">
        <v>964334.07000000007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-12517.29</v>
      </c>
      <c r="CJ33" s="61">
        <v>-12517.29</v>
      </c>
      <c r="CK33" s="61">
        <v>0</v>
      </c>
      <c r="CL33" s="61">
        <v>5326954.8376328629</v>
      </c>
    </row>
    <row r="34" spans="1:90" ht="12.75" customHeight="1">
      <c r="A34" s="44" t="s">
        <v>54</v>
      </c>
      <c r="B34" s="59">
        <v>1038</v>
      </c>
      <c r="C34" s="60" t="s">
        <v>373</v>
      </c>
      <c r="D34" s="61">
        <v>102879062.87683217</v>
      </c>
      <c r="E34" s="61">
        <v>67219953.159999996</v>
      </c>
      <c r="F34" s="61">
        <v>114292848.3</v>
      </c>
      <c r="G34" s="61">
        <v>-47072895.140000001</v>
      </c>
      <c r="H34" s="61">
        <v>0</v>
      </c>
      <c r="I34" s="61">
        <v>1136708.4200000241</v>
      </c>
      <c r="J34" s="61">
        <v>7713676.290000014</v>
      </c>
      <c r="K34" s="61">
        <v>-56804910.319999985</v>
      </c>
      <c r="L34" s="61">
        <v>64518586.609999999</v>
      </c>
      <c r="M34" s="61">
        <v>-6576967.8699999899</v>
      </c>
      <c r="N34" s="61">
        <v>17887599.270000011</v>
      </c>
      <c r="O34" s="61">
        <v>-24464567.140000001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8261056.5468321582</v>
      </c>
      <c r="AA34" s="61">
        <v>8206118.604358092</v>
      </c>
      <c r="AB34" s="61">
        <v>0</v>
      </c>
      <c r="AC34" s="61">
        <v>54937.942474066163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26261344.75</v>
      </c>
      <c r="AN34" s="61">
        <v>23825038</v>
      </c>
      <c r="AO34" s="61">
        <v>2436306.75</v>
      </c>
      <c r="AP34" s="61">
        <v>0</v>
      </c>
      <c r="AQ34" s="61">
        <v>0</v>
      </c>
      <c r="AR34" s="61">
        <v>0</v>
      </c>
      <c r="AS34" s="61">
        <v>-34925126.177161202</v>
      </c>
      <c r="AT34" s="61">
        <v>-6111144.0199999958</v>
      </c>
      <c r="AU34" s="61">
        <v>-33594403.659999996</v>
      </c>
      <c r="AV34" s="61">
        <v>27483259.640000001</v>
      </c>
      <c r="AW34" s="61">
        <v>8213864.3400002718</v>
      </c>
      <c r="AX34" s="61">
        <v>-5276843.2599998713</v>
      </c>
      <c r="AY34" s="61">
        <v>-370645740.0999999</v>
      </c>
      <c r="AZ34" s="61">
        <v>-355567785.64387947</v>
      </c>
      <c r="BA34" s="61">
        <v>-15077954.45612043</v>
      </c>
      <c r="BB34" s="61">
        <v>0</v>
      </c>
      <c r="BC34" s="61">
        <v>0</v>
      </c>
      <c r="BD34" s="61">
        <v>365368896.84000003</v>
      </c>
      <c r="BE34" s="61">
        <v>13490707.600000143</v>
      </c>
      <c r="BF34" s="61">
        <v>318511408.8900001</v>
      </c>
      <c r="BG34" s="61">
        <v>307779711.55189085</v>
      </c>
      <c r="BH34" s="61">
        <v>10731697.338109246</v>
      </c>
      <c r="BI34" s="61">
        <v>0</v>
      </c>
      <c r="BJ34" s="61">
        <v>0</v>
      </c>
      <c r="BK34" s="61">
        <v>-305020701.28999996</v>
      </c>
      <c r="BL34" s="61">
        <v>0</v>
      </c>
      <c r="BM34" s="61">
        <v>0</v>
      </c>
      <c r="BN34" s="61">
        <v>0</v>
      </c>
      <c r="BO34" s="61">
        <v>0</v>
      </c>
      <c r="BP34" s="61">
        <v>0</v>
      </c>
      <c r="BQ34" s="61">
        <v>0</v>
      </c>
      <c r="BR34" s="61">
        <v>0</v>
      </c>
      <c r="BS34" s="61">
        <v>-37027846.497161478</v>
      </c>
      <c r="BT34" s="61">
        <v>-30258168.41</v>
      </c>
      <c r="BU34" s="61">
        <v>-10572200.147389425</v>
      </c>
      <c r="BV34" s="61">
        <v>-1149065.9207778522</v>
      </c>
      <c r="BW34" s="61">
        <v>0</v>
      </c>
      <c r="BX34" s="61">
        <v>-8928.2079389557694</v>
      </c>
      <c r="BY34" s="61">
        <v>-468682.21215558186</v>
      </c>
      <c r="BZ34" s="61">
        <v>5460424.6799999997</v>
      </c>
      <c r="CA34" s="61">
        <v>-31226.278899672059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0</v>
      </c>
      <c r="CJ34" s="61">
        <v>0</v>
      </c>
      <c r="CK34" s="61">
        <v>0</v>
      </c>
      <c r="CL34" s="61">
        <v>67953936.69967097</v>
      </c>
    </row>
    <row r="35" spans="1:90" ht="12.75" customHeight="1">
      <c r="A35" s="44" t="s">
        <v>56</v>
      </c>
      <c r="B35" s="59">
        <v>1039</v>
      </c>
      <c r="C35" s="60" t="s">
        <v>373</v>
      </c>
      <c r="D35" s="61">
        <v>5544324.3899999978</v>
      </c>
      <c r="E35" s="61">
        <v>5339554.7599999979</v>
      </c>
      <c r="F35" s="61">
        <v>24712543.469999999</v>
      </c>
      <c r="G35" s="61">
        <v>-19372988.710000001</v>
      </c>
      <c r="H35" s="61">
        <v>0</v>
      </c>
      <c r="I35" s="61">
        <v>-255610.90000000037</v>
      </c>
      <c r="J35" s="61">
        <v>12865213.210000001</v>
      </c>
      <c r="K35" s="61">
        <v>-12356271.699999999</v>
      </c>
      <c r="L35" s="61">
        <v>25221484.91</v>
      </c>
      <c r="M35" s="61">
        <v>-13120824.110000001</v>
      </c>
      <c r="N35" s="61">
        <v>9686495.2599999998</v>
      </c>
      <c r="O35" s="61">
        <v>-22807319.370000001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460380.53</v>
      </c>
      <c r="AN35" s="61">
        <v>1618532.09</v>
      </c>
      <c r="AO35" s="61">
        <v>-1200841.07</v>
      </c>
      <c r="AP35" s="61">
        <v>0</v>
      </c>
      <c r="AQ35" s="61">
        <v>0</v>
      </c>
      <c r="AR35" s="61">
        <v>42689.509999999995</v>
      </c>
      <c r="AS35" s="61">
        <v>250705.13000000548</v>
      </c>
      <c r="AT35" s="61">
        <v>-1361884.410000002</v>
      </c>
      <c r="AU35" s="61">
        <v>-12494392.700000001</v>
      </c>
      <c r="AV35" s="61">
        <v>11132508.289999999</v>
      </c>
      <c r="AW35" s="61">
        <v>1338086.3300000057</v>
      </c>
      <c r="AX35" s="61">
        <v>-11697367.699999996</v>
      </c>
      <c r="AY35" s="61">
        <v>-49296770.529999994</v>
      </c>
      <c r="AZ35" s="61">
        <v>-44214803.529999994</v>
      </c>
      <c r="BA35" s="61">
        <v>-5081967</v>
      </c>
      <c r="BB35" s="61">
        <v>0</v>
      </c>
      <c r="BC35" s="61">
        <v>0</v>
      </c>
      <c r="BD35" s="61">
        <v>37599402.829999998</v>
      </c>
      <c r="BE35" s="61">
        <v>13035454.030000001</v>
      </c>
      <c r="BF35" s="61">
        <v>41865842.109999999</v>
      </c>
      <c r="BG35" s="61">
        <v>38150049.109999999</v>
      </c>
      <c r="BH35" s="61">
        <v>3715793</v>
      </c>
      <c r="BI35" s="61">
        <v>0</v>
      </c>
      <c r="BJ35" s="61">
        <v>0</v>
      </c>
      <c r="BK35" s="61">
        <v>-28830388.079999998</v>
      </c>
      <c r="BL35" s="61">
        <v>0</v>
      </c>
      <c r="BM35" s="61">
        <v>0</v>
      </c>
      <c r="BN35" s="61">
        <v>0</v>
      </c>
      <c r="BO35" s="61">
        <v>0</v>
      </c>
      <c r="BP35" s="61">
        <v>0</v>
      </c>
      <c r="BQ35" s="61">
        <v>0</v>
      </c>
      <c r="BR35" s="61">
        <v>0</v>
      </c>
      <c r="BS35" s="61">
        <v>274503.21000000183</v>
      </c>
      <c r="BT35" s="61">
        <v>-6572687.3199999994</v>
      </c>
      <c r="BU35" s="61">
        <v>0</v>
      </c>
      <c r="BV35" s="61">
        <v>0</v>
      </c>
      <c r="BW35" s="61">
        <v>0</v>
      </c>
      <c r="BX35" s="61">
        <v>0</v>
      </c>
      <c r="BY35" s="61">
        <v>0</v>
      </c>
      <c r="BZ35" s="61">
        <v>6847190.5300000012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0</v>
      </c>
      <c r="CJ35" s="61">
        <v>0</v>
      </c>
      <c r="CK35" s="61">
        <v>0</v>
      </c>
      <c r="CL35" s="61">
        <v>5795029.5200000033</v>
      </c>
    </row>
    <row r="36" spans="1:90" ht="12.75" customHeight="1">
      <c r="A36" s="44" t="s">
        <v>58</v>
      </c>
      <c r="B36" s="59">
        <v>1040</v>
      </c>
      <c r="C36" s="60" t="s">
        <v>373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0</v>
      </c>
    </row>
    <row r="37" spans="1:90" ht="12.75" customHeight="1">
      <c r="A37" s="44" t="s">
        <v>60</v>
      </c>
      <c r="B37" s="59">
        <v>1043</v>
      </c>
      <c r="C37" s="60" t="s">
        <v>373</v>
      </c>
      <c r="D37" s="61">
        <v>71295978.311551556</v>
      </c>
      <c r="E37" s="61">
        <v>60914992.960000008</v>
      </c>
      <c r="F37" s="61">
        <v>127361504.67</v>
      </c>
      <c r="G37" s="61">
        <v>-66446511.709999993</v>
      </c>
      <c r="H37" s="61">
        <v>0</v>
      </c>
      <c r="I37" s="61">
        <v>2835189.6899999753</v>
      </c>
      <c r="J37" s="61">
        <v>-23635518.360000014</v>
      </c>
      <c r="K37" s="61">
        <v>-64466571.410000011</v>
      </c>
      <c r="L37" s="61">
        <v>40831053.049999997</v>
      </c>
      <c r="M37" s="61">
        <v>26470708.04999999</v>
      </c>
      <c r="N37" s="61">
        <v>31143016.68999999</v>
      </c>
      <c r="O37" s="61">
        <v>-4672308.6400000006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8083076.9215515573</v>
      </c>
      <c r="AA37" s="61">
        <v>8083076.9215515573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-537281.25999999046</v>
      </c>
      <c r="AN37" s="61">
        <v>-2022065.5800000131</v>
      </c>
      <c r="AO37" s="61">
        <v>2339335.6000000238</v>
      </c>
      <c r="AP37" s="61">
        <v>0</v>
      </c>
      <c r="AQ37" s="61">
        <v>0</v>
      </c>
      <c r="AR37" s="61">
        <v>-854551.28000000119</v>
      </c>
      <c r="AS37" s="61">
        <v>-41894531.537065096</v>
      </c>
      <c r="AT37" s="61">
        <v>-29342524.859999999</v>
      </c>
      <c r="AU37" s="61">
        <v>-47579209.32</v>
      </c>
      <c r="AV37" s="61">
        <v>18236684.460000001</v>
      </c>
      <c r="AW37" s="61">
        <v>11150656.139999986</v>
      </c>
      <c r="AX37" s="61">
        <v>25242099.849999994</v>
      </c>
      <c r="AY37" s="61">
        <v>-101730770.02000001</v>
      </c>
      <c r="AZ37" s="61">
        <v>-109130686.04000001</v>
      </c>
      <c r="BA37" s="61">
        <v>-24390835.110000003</v>
      </c>
      <c r="BB37" s="61">
        <v>0</v>
      </c>
      <c r="BC37" s="61">
        <v>31790751.130000003</v>
      </c>
      <c r="BD37" s="61">
        <v>126972869.87</v>
      </c>
      <c r="BE37" s="61">
        <v>-14091443.710000008</v>
      </c>
      <c r="BF37" s="61">
        <v>40653219.149999991</v>
      </c>
      <c r="BG37" s="61">
        <v>50888688.389999993</v>
      </c>
      <c r="BH37" s="61">
        <v>2468615.9899999998</v>
      </c>
      <c r="BI37" s="61">
        <v>0</v>
      </c>
      <c r="BJ37" s="61">
        <v>-12704085.230000004</v>
      </c>
      <c r="BK37" s="61">
        <v>-54744662.859999999</v>
      </c>
      <c r="BL37" s="61">
        <v>0</v>
      </c>
      <c r="BM37" s="61">
        <v>0</v>
      </c>
      <c r="BN37" s="61">
        <v>0</v>
      </c>
      <c r="BO37" s="61">
        <v>0</v>
      </c>
      <c r="BP37" s="61">
        <v>0</v>
      </c>
      <c r="BQ37" s="61">
        <v>0</v>
      </c>
      <c r="BR37" s="61">
        <v>0</v>
      </c>
      <c r="BS37" s="61">
        <v>-23702662.817065082</v>
      </c>
      <c r="BT37" s="61">
        <v>-20882098.23</v>
      </c>
      <c r="BU37" s="61">
        <v>-4804218.1159506794</v>
      </c>
      <c r="BV37" s="61">
        <v>-193903.3899583171</v>
      </c>
      <c r="BW37" s="61">
        <v>0</v>
      </c>
      <c r="BX37" s="61">
        <v>-420344.80019702733</v>
      </c>
      <c r="BY37" s="61">
        <v>-1148827.6603022022</v>
      </c>
      <c r="BZ37" s="61">
        <v>3874104.99</v>
      </c>
      <c r="CA37" s="61">
        <v>-127375.6106568567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29401446.77448646</v>
      </c>
    </row>
    <row r="38" spans="1:90" ht="12.75" customHeight="1">
      <c r="A38" s="44" t="s">
        <v>62</v>
      </c>
      <c r="B38" s="59">
        <v>1044</v>
      </c>
      <c r="C38" s="60" t="s">
        <v>373</v>
      </c>
      <c r="D38" s="61">
        <v>246.57999999999993</v>
      </c>
      <c r="E38" s="61">
        <v>0</v>
      </c>
      <c r="F38" s="61">
        <v>0</v>
      </c>
      <c r="G38" s="61">
        <v>0</v>
      </c>
      <c r="H38" s="61">
        <v>0</v>
      </c>
      <c r="I38" s="61">
        <v>246.57999999999993</v>
      </c>
      <c r="J38" s="61">
        <v>246.57999999999993</v>
      </c>
      <c r="K38" s="61">
        <v>-749.35</v>
      </c>
      <c r="L38" s="61">
        <v>995.93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0</v>
      </c>
      <c r="AA38" s="61">
        <v>0</v>
      </c>
      <c r="AB38" s="61">
        <v>0</v>
      </c>
      <c r="AC38" s="61">
        <v>0</v>
      </c>
      <c r="AD38" s="61">
        <v>0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0</v>
      </c>
      <c r="AN38" s="61">
        <v>0</v>
      </c>
      <c r="AO38" s="61">
        <v>0</v>
      </c>
      <c r="AP38" s="61">
        <v>0</v>
      </c>
      <c r="AQ38" s="61">
        <v>0</v>
      </c>
      <c r="AR38" s="61">
        <v>0</v>
      </c>
      <c r="AS38" s="61">
        <v>5.9000000000000021</v>
      </c>
      <c r="AT38" s="61">
        <v>0</v>
      </c>
      <c r="AU38" s="61">
        <v>0</v>
      </c>
      <c r="AV38" s="61">
        <v>0</v>
      </c>
      <c r="AW38" s="61">
        <v>5.9000000000000021</v>
      </c>
      <c r="AX38" s="61">
        <v>5.9000000000000021</v>
      </c>
      <c r="AY38" s="61">
        <v>35.11</v>
      </c>
      <c r="AZ38" s="61">
        <v>0</v>
      </c>
      <c r="BA38" s="61">
        <v>45.3</v>
      </c>
      <c r="BB38" s="61">
        <v>0</v>
      </c>
      <c r="BC38" s="61">
        <v>-10.19</v>
      </c>
      <c r="BD38" s="61">
        <v>-29.209999999999997</v>
      </c>
      <c r="BE38" s="61">
        <v>0</v>
      </c>
      <c r="BF38" s="61">
        <v>0</v>
      </c>
      <c r="BG38" s="61">
        <v>0</v>
      </c>
      <c r="BH38" s="61">
        <v>0</v>
      </c>
      <c r="BI38" s="61">
        <v>0</v>
      </c>
      <c r="BJ38" s="61">
        <v>0</v>
      </c>
      <c r="BK38" s="61">
        <v>0</v>
      </c>
      <c r="BL38" s="61">
        <v>0</v>
      </c>
      <c r="BM38" s="61">
        <v>0</v>
      </c>
      <c r="BN38" s="61">
        <v>0</v>
      </c>
      <c r="BO38" s="61">
        <v>0</v>
      </c>
      <c r="BP38" s="61">
        <v>0</v>
      </c>
      <c r="BQ38" s="61">
        <v>0</v>
      </c>
      <c r="BR38" s="61">
        <v>0</v>
      </c>
      <c r="BS38" s="61">
        <v>0</v>
      </c>
      <c r="BT38" s="61">
        <v>0</v>
      </c>
      <c r="BU38" s="61">
        <v>0</v>
      </c>
      <c r="BV38" s="61">
        <v>0</v>
      </c>
      <c r="BW38" s="61">
        <v>0</v>
      </c>
      <c r="BX38" s="61">
        <v>0</v>
      </c>
      <c r="BY38" s="61">
        <v>0</v>
      </c>
      <c r="BZ38" s="61">
        <v>0</v>
      </c>
      <c r="CA38" s="61">
        <v>0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0</v>
      </c>
      <c r="CJ38" s="61">
        <v>0</v>
      </c>
      <c r="CK38" s="61">
        <v>0</v>
      </c>
      <c r="CL38" s="61">
        <v>252.47999999999993</v>
      </c>
    </row>
    <row r="39" spans="1:90" ht="12.75" customHeight="1">
      <c r="A39" s="44" t="s">
        <v>64</v>
      </c>
      <c r="B39" s="59">
        <v>1045</v>
      </c>
      <c r="C39" s="60" t="s">
        <v>373</v>
      </c>
      <c r="D39" s="61">
        <v>14861198.43</v>
      </c>
      <c r="E39" s="61">
        <v>7043631.9199999981</v>
      </c>
      <c r="F39" s="61">
        <v>15807981.659999998</v>
      </c>
      <c r="G39" s="61">
        <v>-8764349.7400000002</v>
      </c>
      <c r="H39" s="61">
        <v>0</v>
      </c>
      <c r="I39" s="61">
        <v>-3211414.9999999981</v>
      </c>
      <c r="J39" s="61">
        <v>-6379922.2199999988</v>
      </c>
      <c r="K39" s="61">
        <v>-22589841.52</v>
      </c>
      <c r="L39" s="61">
        <v>16209919.300000001</v>
      </c>
      <c r="M39" s="61">
        <v>3168507.2200000007</v>
      </c>
      <c r="N39" s="61">
        <v>11917280.300000001</v>
      </c>
      <c r="O39" s="61">
        <v>-8748773.0800000001</v>
      </c>
      <c r="P39" s="61">
        <v>0</v>
      </c>
      <c r="Q39" s="61">
        <v>0</v>
      </c>
      <c r="R39" s="61">
        <v>0</v>
      </c>
      <c r="S39" s="61">
        <v>-4625922.2899999991</v>
      </c>
      <c r="T39" s="61">
        <v>-9758890.7199999988</v>
      </c>
      <c r="U39" s="61">
        <v>-11019566.27</v>
      </c>
      <c r="V39" s="61">
        <v>1260675.55</v>
      </c>
      <c r="W39" s="61">
        <v>5132968.43</v>
      </c>
      <c r="X39" s="61">
        <v>5813376.7699999996</v>
      </c>
      <c r="Y39" s="61">
        <v>-680408.34</v>
      </c>
      <c r="Z39" s="61">
        <v>15549882.689999999</v>
      </c>
      <c r="AA39" s="61">
        <v>8180783.8700000001</v>
      </c>
      <c r="AB39" s="61">
        <v>1414745.05</v>
      </c>
      <c r="AC39" s="61">
        <v>5863534.5700000003</v>
      </c>
      <c r="AD39" s="61">
        <v>90819.199999999997</v>
      </c>
      <c r="AE39" s="61">
        <v>0</v>
      </c>
      <c r="AF39" s="61">
        <v>0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105021.11</v>
      </c>
      <c r="AN39" s="61">
        <v>232949.78</v>
      </c>
      <c r="AO39" s="61">
        <v>-114399.88</v>
      </c>
      <c r="AP39" s="61">
        <v>0</v>
      </c>
      <c r="AQ39" s="61">
        <v>0</v>
      </c>
      <c r="AR39" s="61">
        <v>-13528.789999999999</v>
      </c>
      <c r="AS39" s="61">
        <v>-9318564.4599999562</v>
      </c>
      <c r="AT39" s="61">
        <v>-1120915.6099999999</v>
      </c>
      <c r="AU39" s="61">
        <v>-4800860.5999999996</v>
      </c>
      <c r="AV39" s="61">
        <v>3679944.9899999998</v>
      </c>
      <c r="AW39" s="61">
        <v>-8749901.6699999571</v>
      </c>
      <c r="AX39" s="61">
        <v>-39549048.859999955</v>
      </c>
      <c r="AY39" s="61">
        <v>-273010245.41999996</v>
      </c>
      <c r="AZ39" s="61">
        <v>-216147008.59999999</v>
      </c>
      <c r="BA39" s="61">
        <v>-45922442.609999999</v>
      </c>
      <c r="BB39" s="61">
        <v>0</v>
      </c>
      <c r="BC39" s="61">
        <v>-10940794.210000001</v>
      </c>
      <c r="BD39" s="61">
        <v>233461196.56</v>
      </c>
      <c r="BE39" s="61">
        <v>30799147.189999998</v>
      </c>
      <c r="BF39" s="61">
        <v>250598817.16</v>
      </c>
      <c r="BG39" s="61">
        <v>205298885.63999999</v>
      </c>
      <c r="BH39" s="61">
        <v>36583979.770000003</v>
      </c>
      <c r="BI39" s="61">
        <v>0</v>
      </c>
      <c r="BJ39" s="61">
        <v>8715951.75</v>
      </c>
      <c r="BK39" s="61">
        <v>-219799669.97</v>
      </c>
      <c r="BL39" s="61">
        <v>0</v>
      </c>
      <c r="BM39" s="61">
        <v>0</v>
      </c>
      <c r="BN39" s="61">
        <v>0</v>
      </c>
      <c r="BO39" s="61">
        <v>0</v>
      </c>
      <c r="BP39" s="61">
        <v>0</v>
      </c>
      <c r="BQ39" s="61">
        <v>0</v>
      </c>
      <c r="BR39" s="61">
        <v>0</v>
      </c>
      <c r="BS39" s="61">
        <v>728345.74000000034</v>
      </c>
      <c r="BT39" s="61">
        <v>-2073321.3199999996</v>
      </c>
      <c r="BU39" s="61">
        <v>-144627</v>
      </c>
      <c r="BV39" s="61">
        <v>-216466.47</v>
      </c>
      <c r="BW39" s="61">
        <v>0</v>
      </c>
      <c r="BX39" s="61">
        <v>-25298.75</v>
      </c>
      <c r="BY39" s="61">
        <v>-89993.98</v>
      </c>
      <c r="BZ39" s="61">
        <v>3278053.86</v>
      </c>
      <c r="CA39" s="61">
        <v>-0.6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-176092.92</v>
      </c>
      <c r="CJ39" s="61">
        <v>-176092.92</v>
      </c>
      <c r="CK39" s="61">
        <v>0</v>
      </c>
      <c r="CL39" s="61">
        <v>5542633.9700000435</v>
      </c>
    </row>
    <row r="40" spans="1:90" ht="12.75" customHeight="1">
      <c r="A40" s="44" t="s">
        <v>66</v>
      </c>
      <c r="B40" s="59">
        <v>1046</v>
      </c>
      <c r="C40" s="60" t="s">
        <v>373</v>
      </c>
      <c r="D40" s="61">
        <v>16670103.630000003</v>
      </c>
      <c r="E40" s="61">
        <v>14802676.289999999</v>
      </c>
      <c r="F40" s="61">
        <v>28807626.329999998</v>
      </c>
      <c r="G40" s="61">
        <v>-14004950.039999999</v>
      </c>
      <c r="H40" s="61">
        <v>0</v>
      </c>
      <c r="I40" s="61">
        <v>-2648577.8299999963</v>
      </c>
      <c r="J40" s="61">
        <v>-7363732.9199999981</v>
      </c>
      <c r="K40" s="61">
        <v>-31716133.879999999</v>
      </c>
      <c r="L40" s="61">
        <v>24352400.960000001</v>
      </c>
      <c r="M40" s="61">
        <v>4715155.0900000017</v>
      </c>
      <c r="N40" s="61">
        <v>20661246.030000001</v>
      </c>
      <c r="O40" s="61">
        <v>-15946090.939999999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4506787.75</v>
      </c>
      <c r="AA40" s="61">
        <v>2864410.16</v>
      </c>
      <c r="AB40" s="61">
        <v>0</v>
      </c>
      <c r="AC40" s="61">
        <v>1642377.59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9217.42</v>
      </c>
      <c r="AN40" s="61">
        <v>23043.54</v>
      </c>
      <c r="AO40" s="61">
        <v>-13826.12</v>
      </c>
      <c r="AP40" s="61">
        <v>0</v>
      </c>
      <c r="AQ40" s="61">
        <v>0</v>
      </c>
      <c r="AR40" s="61">
        <v>0</v>
      </c>
      <c r="AS40" s="61">
        <v>-7953912.3199999994</v>
      </c>
      <c r="AT40" s="61">
        <v>-2216513.1800000002</v>
      </c>
      <c r="AU40" s="61">
        <v>-5549965.2300000004</v>
      </c>
      <c r="AV40" s="61">
        <v>3333452.0500000003</v>
      </c>
      <c r="AW40" s="61">
        <v>-1557300.959999999</v>
      </c>
      <c r="AX40" s="61">
        <v>-3735348.3899999987</v>
      </c>
      <c r="AY40" s="61">
        <v>-13424659.82</v>
      </c>
      <c r="AZ40" s="61">
        <v>-17465230.170000002</v>
      </c>
      <c r="BA40" s="61">
        <v>-55074.02</v>
      </c>
      <c r="BB40" s="61">
        <v>0</v>
      </c>
      <c r="BC40" s="61">
        <v>4095644.37</v>
      </c>
      <c r="BD40" s="61">
        <v>9689311.4300000016</v>
      </c>
      <c r="BE40" s="61">
        <v>2178047.4299999997</v>
      </c>
      <c r="BF40" s="61">
        <v>8342736.0799999991</v>
      </c>
      <c r="BG40" s="61">
        <v>10700922.949999999</v>
      </c>
      <c r="BH40" s="61">
        <v>39882.840000000004</v>
      </c>
      <c r="BI40" s="61">
        <v>0</v>
      </c>
      <c r="BJ40" s="61">
        <v>-2398069.71</v>
      </c>
      <c r="BK40" s="61">
        <v>-6164688.6499999994</v>
      </c>
      <c r="BL40" s="61">
        <v>0</v>
      </c>
      <c r="BM40" s="61">
        <v>0</v>
      </c>
      <c r="BN40" s="61">
        <v>0</v>
      </c>
      <c r="BO40" s="61">
        <v>0</v>
      </c>
      <c r="BP40" s="61">
        <v>0</v>
      </c>
      <c r="BQ40" s="61">
        <v>0</v>
      </c>
      <c r="BR40" s="61">
        <v>0</v>
      </c>
      <c r="BS40" s="61">
        <v>-4180063.21</v>
      </c>
      <c r="BT40" s="61">
        <v>-3530434.66</v>
      </c>
      <c r="BU40" s="61">
        <v>-1695024.14</v>
      </c>
      <c r="BV40" s="61">
        <v>-1174120.32</v>
      </c>
      <c r="BW40" s="61">
        <v>0</v>
      </c>
      <c r="BX40" s="61">
        <v>-814367.2</v>
      </c>
      <c r="BY40" s="61">
        <v>-119852.79</v>
      </c>
      <c r="BZ40" s="61">
        <v>3153735.9000000004</v>
      </c>
      <c r="CA40" s="61">
        <v>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-34.970000000000027</v>
      </c>
      <c r="CJ40" s="61">
        <v>-34.970000000000027</v>
      </c>
      <c r="CK40" s="61">
        <v>0</v>
      </c>
      <c r="CL40" s="61">
        <v>8716191.3100000024</v>
      </c>
    </row>
    <row r="41" spans="1:90" ht="12.75" customHeight="1">
      <c r="A41" s="44" t="s">
        <v>68</v>
      </c>
      <c r="B41" s="59">
        <v>1048</v>
      </c>
      <c r="C41" s="60" t="s">
        <v>373</v>
      </c>
      <c r="D41" s="61">
        <v>1805984.8674747963</v>
      </c>
      <c r="E41" s="61">
        <v>1523425.7199999928</v>
      </c>
      <c r="F41" s="61">
        <v>2550728.3199999928</v>
      </c>
      <c r="G41" s="61">
        <v>-1027302.6</v>
      </c>
      <c r="H41" s="61">
        <v>0</v>
      </c>
      <c r="I41" s="61">
        <v>123531.8000000001</v>
      </c>
      <c r="J41" s="61">
        <v>90237.620000000112</v>
      </c>
      <c r="K41" s="61">
        <v>-1370284.22</v>
      </c>
      <c r="L41" s="61">
        <v>1460521.84</v>
      </c>
      <c r="M41" s="61">
        <v>33294.179999999993</v>
      </c>
      <c r="N41" s="61">
        <v>551373.63</v>
      </c>
      <c r="O41" s="61">
        <v>-518079.45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159027.34747480348</v>
      </c>
      <c r="AA41" s="61">
        <v>159027.34747480348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0</v>
      </c>
      <c r="AN41" s="61">
        <v>0</v>
      </c>
      <c r="AO41" s="61">
        <v>0</v>
      </c>
      <c r="AP41" s="61">
        <v>0</v>
      </c>
      <c r="AQ41" s="61">
        <v>0</v>
      </c>
      <c r="AR41" s="61">
        <v>0</v>
      </c>
      <c r="AS41" s="61">
        <v>-2346751.9699999983</v>
      </c>
      <c r="AT41" s="61">
        <v>-1882.8000000000002</v>
      </c>
      <c r="AU41" s="61">
        <v>-3138</v>
      </c>
      <c r="AV41" s="61">
        <v>1255.1999999999998</v>
      </c>
      <c r="AW41" s="61">
        <v>-717675.4599999981</v>
      </c>
      <c r="AX41" s="61">
        <v>-1032167.6599999983</v>
      </c>
      <c r="AY41" s="61">
        <v>-13714190.229999999</v>
      </c>
      <c r="AZ41" s="61">
        <v>-1753705.3599999985</v>
      </c>
      <c r="BA41" s="61">
        <v>-14395428.43</v>
      </c>
      <c r="BB41" s="61">
        <v>0</v>
      </c>
      <c r="BC41" s="61">
        <v>2434943.56</v>
      </c>
      <c r="BD41" s="61">
        <v>12682022.57</v>
      </c>
      <c r="BE41" s="61">
        <v>314492.20000000019</v>
      </c>
      <c r="BF41" s="61">
        <v>6350640.4900000002</v>
      </c>
      <c r="BG41" s="61">
        <v>701482.15000000049</v>
      </c>
      <c r="BH41" s="61">
        <v>6776709.5</v>
      </c>
      <c r="BI41" s="61">
        <v>0</v>
      </c>
      <c r="BJ41" s="61">
        <v>-1127551.1599999999</v>
      </c>
      <c r="BK41" s="61">
        <v>-6036148.29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-1627193.7100000002</v>
      </c>
      <c r="BT41" s="61">
        <v>-709777.90000000014</v>
      </c>
      <c r="BU41" s="61">
        <v>-628090.43000000005</v>
      </c>
      <c r="BV41" s="61">
        <v>-214370.51</v>
      </c>
      <c r="BW41" s="61">
        <v>0</v>
      </c>
      <c r="BX41" s="61">
        <v>-266827.53000000003</v>
      </c>
      <c r="BY41" s="61">
        <v>-82899.289999999994</v>
      </c>
      <c r="BZ41" s="61">
        <v>274771.95</v>
      </c>
      <c r="CA41" s="61">
        <v>0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-540767.10252520209</v>
      </c>
    </row>
    <row r="42" spans="1:90" ht="12.75" customHeight="1">
      <c r="A42" s="44" t="s">
        <v>70</v>
      </c>
      <c r="B42" s="59">
        <v>1049</v>
      </c>
      <c r="C42" s="60" t="s">
        <v>373</v>
      </c>
      <c r="D42" s="61">
        <v>11057092.975780632</v>
      </c>
      <c r="E42" s="61">
        <v>5514371.0699999966</v>
      </c>
      <c r="F42" s="61">
        <v>8582864.9099999964</v>
      </c>
      <c r="G42" s="61">
        <v>-3068493.84</v>
      </c>
      <c r="H42" s="61">
        <v>0</v>
      </c>
      <c r="I42" s="61">
        <v>164340.57999999914</v>
      </c>
      <c r="J42" s="61">
        <v>164340.57999999914</v>
      </c>
      <c r="K42" s="61">
        <v>-6857414.0300000012</v>
      </c>
      <c r="L42" s="61">
        <v>7021754.6100000003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0</v>
      </c>
      <c r="W42" s="61">
        <v>0</v>
      </c>
      <c r="X42" s="61">
        <v>0</v>
      </c>
      <c r="Y42" s="61">
        <v>0</v>
      </c>
      <c r="Z42" s="61">
        <v>5378381.3257806366</v>
      </c>
      <c r="AA42" s="61">
        <v>2041627.6573425897</v>
      </c>
      <c r="AB42" s="61">
        <v>2229903.4260349474</v>
      </c>
      <c r="AC42" s="61">
        <v>1100413.3449473602</v>
      </c>
      <c r="AD42" s="61">
        <v>6436.8974557390948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0</v>
      </c>
      <c r="AN42" s="61">
        <v>-1.1641532182693481E-10</v>
      </c>
      <c r="AO42" s="61">
        <v>0</v>
      </c>
      <c r="AP42" s="61">
        <v>0</v>
      </c>
      <c r="AQ42" s="61">
        <v>0</v>
      </c>
      <c r="AR42" s="61">
        <v>1.1641532182693481E-10</v>
      </c>
      <c r="AS42" s="61">
        <v>-6995399.0999745168</v>
      </c>
      <c r="AT42" s="61">
        <v>-16765.45</v>
      </c>
      <c r="AU42" s="61">
        <v>-16765.45</v>
      </c>
      <c r="AV42" s="61">
        <v>0</v>
      </c>
      <c r="AW42" s="61">
        <v>-25736.389999999199</v>
      </c>
      <c r="AX42" s="61">
        <v>-25736.389999999199</v>
      </c>
      <c r="AY42" s="61">
        <v>-2226037.0899999994</v>
      </c>
      <c r="AZ42" s="61">
        <v>-897983.34999999963</v>
      </c>
      <c r="BA42" s="61">
        <v>-1723283.98</v>
      </c>
      <c r="BB42" s="61">
        <v>0</v>
      </c>
      <c r="BC42" s="61">
        <v>395230.24000000011</v>
      </c>
      <c r="BD42" s="61">
        <v>2200300.7000000002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-6938100.8899745177</v>
      </c>
      <c r="BT42" s="61">
        <v>-6559299.6099999994</v>
      </c>
      <c r="BU42" s="61">
        <v>-202435.39365062339</v>
      </c>
      <c r="BV42" s="61">
        <v>-148406.09750042952</v>
      </c>
      <c r="BW42" s="61">
        <v>0</v>
      </c>
      <c r="BX42" s="61">
        <v>-16596.498609405578</v>
      </c>
      <c r="BY42" s="61">
        <v>-11363.290214060064</v>
      </c>
      <c r="BZ42" s="61">
        <v>0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-14796.370000000003</v>
      </c>
      <c r="CJ42" s="61">
        <v>-14796.370000000003</v>
      </c>
      <c r="CK42" s="61">
        <v>0</v>
      </c>
      <c r="CL42" s="61">
        <v>4061693.8758061156</v>
      </c>
    </row>
    <row r="43" spans="1:90" ht="12.75" customHeight="1">
      <c r="A43" s="44" t="s">
        <v>72</v>
      </c>
      <c r="B43" s="59">
        <v>1051</v>
      </c>
      <c r="C43" s="60" t="s">
        <v>373</v>
      </c>
      <c r="D43" s="61">
        <v>1017757.5099999999</v>
      </c>
      <c r="E43" s="61">
        <v>-32332.630000000005</v>
      </c>
      <c r="F43" s="61">
        <v>-153964.91</v>
      </c>
      <c r="G43" s="61">
        <v>121632.28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1050090.1399999999</v>
      </c>
      <c r="AN43" s="61">
        <v>1050090.1399999999</v>
      </c>
      <c r="AO43" s="61">
        <v>0</v>
      </c>
      <c r="AP43" s="61">
        <v>0</v>
      </c>
      <c r="AQ43" s="61">
        <v>0</v>
      </c>
      <c r="AR43" s="61">
        <v>0</v>
      </c>
      <c r="AS43" s="61">
        <v>6381733.724483869</v>
      </c>
      <c r="AT43" s="61">
        <v>-2362611.17</v>
      </c>
      <c r="AU43" s="61">
        <v>-2431618.5299999998</v>
      </c>
      <c r="AV43" s="61">
        <v>69007.360000000001</v>
      </c>
      <c r="AW43" s="61">
        <v>9771136.2899999991</v>
      </c>
      <c r="AX43" s="61">
        <v>14226486.149999999</v>
      </c>
      <c r="AY43" s="61">
        <v>-48314020.859999999</v>
      </c>
      <c r="AZ43" s="61">
        <v>-48314020.859999999</v>
      </c>
      <c r="BA43" s="61">
        <v>0</v>
      </c>
      <c r="BB43" s="61">
        <v>0</v>
      </c>
      <c r="BC43" s="61">
        <v>0</v>
      </c>
      <c r="BD43" s="61">
        <v>62540507.009999998</v>
      </c>
      <c r="BE43" s="61">
        <v>-4455349.8599999994</v>
      </c>
      <c r="BF43" s="61">
        <v>44461756.289999999</v>
      </c>
      <c r="BG43" s="61">
        <v>44461756.289999999</v>
      </c>
      <c r="BH43" s="61">
        <v>0</v>
      </c>
      <c r="BI43" s="61">
        <v>0</v>
      </c>
      <c r="BJ43" s="61">
        <v>0</v>
      </c>
      <c r="BK43" s="61">
        <v>-48917106.149999999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-1026791.3955161304</v>
      </c>
      <c r="BT43" s="61">
        <v>-626194.94999999995</v>
      </c>
      <c r="BU43" s="61">
        <v>-385129.63846120203</v>
      </c>
      <c r="BV43" s="61">
        <v>-197964.87699707825</v>
      </c>
      <c r="BW43" s="61">
        <v>0</v>
      </c>
      <c r="BX43" s="61">
        <v>-1873.1904321915229</v>
      </c>
      <c r="BY43" s="61">
        <v>-16960.249625658613</v>
      </c>
      <c r="BZ43" s="61">
        <v>201331.51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0</v>
      </c>
      <c r="CJ43" s="61">
        <v>0</v>
      </c>
      <c r="CK43" s="61">
        <v>0</v>
      </c>
      <c r="CL43" s="61">
        <v>7399491.2344838688</v>
      </c>
    </row>
    <row r="44" spans="1:90" ht="12.75" customHeight="1">
      <c r="A44" s="44" t="s">
        <v>74</v>
      </c>
      <c r="B44" s="59">
        <v>1052</v>
      </c>
      <c r="C44" s="60" t="s">
        <v>373</v>
      </c>
      <c r="D44" s="61">
        <v>3052275.8235171791</v>
      </c>
      <c r="E44" s="61">
        <v>1536495.2200000002</v>
      </c>
      <c r="F44" s="61">
        <v>4023723.22</v>
      </c>
      <c r="G44" s="61">
        <v>-2487228</v>
      </c>
      <c r="H44" s="61">
        <v>0</v>
      </c>
      <c r="I44" s="61">
        <v>190598.3400000002</v>
      </c>
      <c r="J44" s="61">
        <v>243346.95000000019</v>
      </c>
      <c r="K44" s="61">
        <v>-5468955.1200000001</v>
      </c>
      <c r="L44" s="61">
        <v>5712302.0700000003</v>
      </c>
      <c r="M44" s="61">
        <v>-52748.61</v>
      </c>
      <c r="N44" s="61">
        <v>0</v>
      </c>
      <c r="O44" s="61">
        <v>-52748.61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2208598.2635171786</v>
      </c>
      <c r="AA44" s="61">
        <v>715977.57763959898</v>
      </c>
      <c r="AB44" s="61">
        <v>0</v>
      </c>
      <c r="AC44" s="61">
        <v>0</v>
      </c>
      <c r="AD44" s="61">
        <v>51511.859856428266</v>
      </c>
      <c r="AE44" s="61">
        <v>0</v>
      </c>
      <c r="AF44" s="61">
        <v>0</v>
      </c>
      <c r="AG44" s="61">
        <v>0</v>
      </c>
      <c r="AH44" s="61">
        <v>0</v>
      </c>
      <c r="AI44" s="61">
        <v>1441108.8260211516</v>
      </c>
      <c r="AJ44" s="61">
        <v>0</v>
      </c>
      <c r="AK44" s="61">
        <v>0</v>
      </c>
      <c r="AL44" s="61">
        <v>0</v>
      </c>
      <c r="AM44" s="61">
        <v>-883416</v>
      </c>
      <c r="AN44" s="61">
        <v>-883416</v>
      </c>
      <c r="AO44" s="61">
        <v>0</v>
      </c>
      <c r="AP44" s="61">
        <v>0</v>
      </c>
      <c r="AQ44" s="61">
        <v>0</v>
      </c>
      <c r="AR44" s="61">
        <v>0</v>
      </c>
      <c r="AS44" s="61">
        <v>-9812534.1844953895</v>
      </c>
      <c r="AT44" s="61">
        <v>178690.33</v>
      </c>
      <c r="AU44" s="61">
        <v>171598.33</v>
      </c>
      <c r="AV44" s="61">
        <v>7092</v>
      </c>
      <c r="AW44" s="61">
        <v>-7452045.459913101</v>
      </c>
      <c r="AX44" s="61">
        <v>-7339409.8010853473</v>
      </c>
      <c r="AY44" s="61">
        <v>-8960450.1410853472</v>
      </c>
      <c r="AZ44" s="61">
        <v>-9148411.3900000006</v>
      </c>
      <c r="BA44" s="61">
        <v>547048.28931717598</v>
      </c>
      <c r="BB44" s="61">
        <v>0</v>
      </c>
      <c r="BC44" s="61">
        <v>-359087.04040252202</v>
      </c>
      <c r="BD44" s="61">
        <v>1621040.34</v>
      </c>
      <c r="BE44" s="61">
        <v>-112635.65882775403</v>
      </c>
      <c r="BF44" s="61">
        <v>287395.34117224597</v>
      </c>
      <c r="BG44" s="61">
        <v>387888.27</v>
      </c>
      <c r="BH44" s="61">
        <v>-112010.20093597365</v>
      </c>
      <c r="BI44" s="61">
        <v>0</v>
      </c>
      <c r="BJ44" s="61">
        <v>11517.272108219628</v>
      </c>
      <c r="BK44" s="61">
        <v>-400031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-2539179.0545822894</v>
      </c>
      <c r="BT44" s="61">
        <v>-1323502.54</v>
      </c>
      <c r="BU44" s="61">
        <v>-659731.48402873706</v>
      </c>
      <c r="BV44" s="61">
        <v>-490917.87409618392</v>
      </c>
      <c r="BW44" s="61">
        <v>0</v>
      </c>
      <c r="BX44" s="61">
        <v>-5672.9275993339525</v>
      </c>
      <c r="BY44" s="61">
        <v>-59360.388858034297</v>
      </c>
      <c r="BZ44" s="61">
        <v>6.16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0</v>
      </c>
      <c r="CJ44" s="61">
        <v>0</v>
      </c>
      <c r="CK44" s="61">
        <v>0</v>
      </c>
      <c r="CL44" s="61">
        <v>-6760258.3609782103</v>
      </c>
    </row>
    <row r="45" spans="1:90" ht="12.75" customHeight="1">
      <c r="A45" s="44" t="s">
        <v>76</v>
      </c>
      <c r="B45" s="59">
        <v>1053</v>
      </c>
      <c r="C45" s="60" t="s">
        <v>373</v>
      </c>
      <c r="D45" s="61">
        <v>0</v>
      </c>
      <c r="E45" s="61">
        <v>0</v>
      </c>
      <c r="F45" s="61">
        <v>0</v>
      </c>
      <c r="G45" s="61">
        <v>0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0</v>
      </c>
      <c r="AA45" s="61">
        <v>0</v>
      </c>
      <c r="AB45" s="61">
        <v>0</v>
      </c>
      <c r="AC45" s="61">
        <v>0</v>
      </c>
      <c r="AD45" s="61">
        <v>0</v>
      </c>
      <c r="AE45" s="61">
        <v>0</v>
      </c>
      <c r="AF45" s="61">
        <v>0</v>
      </c>
      <c r="AG45" s="61">
        <v>0</v>
      </c>
      <c r="AH45" s="61">
        <v>0</v>
      </c>
      <c r="AI45" s="61">
        <v>0</v>
      </c>
      <c r="AJ45" s="61">
        <v>0</v>
      </c>
      <c r="AK45" s="61">
        <v>0</v>
      </c>
      <c r="AL45" s="61">
        <v>0</v>
      </c>
      <c r="AM45" s="61">
        <v>0</v>
      </c>
      <c r="AN45" s="61">
        <v>0</v>
      </c>
      <c r="AO45" s="61">
        <v>0</v>
      </c>
      <c r="AP45" s="61">
        <v>0</v>
      </c>
      <c r="AQ45" s="61">
        <v>0</v>
      </c>
      <c r="AR45" s="61">
        <v>0</v>
      </c>
      <c r="AS45" s="61">
        <v>0</v>
      </c>
      <c r="AT45" s="61">
        <v>0</v>
      </c>
      <c r="AU45" s="61">
        <v>0</v>
      </c>
      <c r="AV45" s="61">
        <v>0</v>
      </c>
      <c r="AW45" s="61">
        <v>0</v>
      </c>
      <c r="AX45" s="61">
        <v>0</v>
      </c>
      <c r="AY45" s="61">
        <v>0</v>
      </c>
      <c r="AZ45" s="61">
        <v>0</v>
      </c>
      <c r="BA45" s="61">
        <v>0</v>
      </c>
      <c r="BB45" s="61">
        <v>0</v>
      </c>
      <c r="BC45" s="61">
        <v>0</v>
      </c>
      <c r="BD45" s="61">
        <v>0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0</v>
      </c>
      <c r="BT45" s="61">
        <v>0</v>
      </c>
      <c r="BU45" s="61">
        <v>0</v>
      </c>
      <c r="BV45" s="61">
        <v>0</v>
      </c>
      <c r="BW45" s="61">
        <v>0</v>
      </c>
      <c r="BX45" s="61">
        <v>0</v>
      </c>
      <c r="BY45" s="61">
        <v>0</v>
      </c>
      <c r="BZ45" s="61">
        <v>0</v>
      </c>
      <c r="CA45" s="61">
        <v>0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0</v>
      </c>
      <c r="CJ45" s="61">
        <v>0</v>
      </c>
      <c r="CK45" s="61">
        <v>0</v>
      </c>
      <c r="CL45" s="61">
        <v>0</v>
      </c>
    </row>
    <row r="46" spans="1:90" ht="12.75" customHeight="1">
      <c r="A46" s="44" t="s">
        <v>78</v>
      </c>
      <c r="B46" s="59">
        <v>1054</v>
      </c>
      <c r="C46" s="60" t="s">
        <v>373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</row>
    <row r="47" spans="1:90" ht="12.75" customHeight="1">
      <c r="A47" s="44" t="s">
        <v>80</v>
      </c>
      <c r="B47" s="59">
        <v>1055</v>
      </c>
      <c r="C47" s="60" t="s">
        <v>373</v>
      </c>
      <c r="D47" s="61">
        <v>461698.23000000027</v>
      </c>
      <c r="E47" s="61">
        <v>-374103.19</v>
      </c>
      <c r="F47" s="61">
        <v>-374103.19</v>
      </c>
      <c r="G47" s="61">
        <v>0</v>
      </c>
      <c r="H47" s="61">
        <v>0</v>
      </c>
      <c r="I47" s="61">
        <v>662744.1</v>
      </c>
      <c r="J47" s="61">
        <v>662744.1</v>
      </c>
      <c r="K47" s="61">
        <v>-940.25</v>
      </c>
      <c r="L47" s="61">
        <v>663684.35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173057.3200000003</v>
      </c>
      <c r="AN47" s="61">
        <v>67436.890000000596</v>
      </c>
      <c r="AO47" s="61">
        <v>10314056.98</v>
      </c>
      <c r="AP47" s="61">
        <v>0</v>
      </c>
      <c r="AQ47" s="61">
        <v>0</v>
      </c>
      <c r="AR47" s="61">
        <v>-10208436.550000001</v>
      </c>
      <c r="AS47" s="61">
        <v>-113811446.75999998</v>
      </c>
      <c r="AT47" s="61">
        <v>0</v>
      </c>
      <c r="AU47" s="61">
        <v>100000</v>
      </c>
      <c r="AV47" s="61">
        <v>-100000</v>
      </c>
      <c r="AW47" s="61">
        <v>-113344956.07999997</v>
      </c>
      <c r="AX47" s="61">
        <v>249966.80000004172</v>
      </c>
      <c r="AY47" s="61">
        <v>-155643209.21999997</v>
      </c>
      <c r="AZ47" s="61">
        <v>-134855388.45999998</v>
      </c>
      <c r="BA47" s="61">
        <v>-20787820.760000002</v>
      </c>
      <c r="BB47" s="61">
        <v>0</v>
      </c>
      <c r="BC47" s="61">
        <v>0</v>
      </c>
      <c r="BD47" s="61">
        <v>155893176.02000001</v>
      </c>
      <c r="BE47" s="61">
        <v>-113594922.88000001</v>
      </c>
      <c r="BF47" s="61">
        <v>-776018.51</v>
      </c>
      <c r="BG47" s="61">
        <v>-776018.51</v>
      </c>
      <c r="BH47" s="61">
        <v>0</v>
      </c>
      <c r="BI47" s="61">
        <v>0</v>
      </c>
      <c r="BJ47" s="61">
        <v>0</v>
      </c>
      <c r="BK47" s="61">
        <v>-112818904.37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-466490.68</v>
      </c>
      <c r="BT47" s="61">
        <v>-6251.1200000000017</v>
      </c>
      <c r="BU47" s="61">
        <v>-259176.31</v>
      </c>
      <c r="BV47" s="61">
        <v>-164803.29999999999</v>
      </c>
      <c r="BW47" s="61">
        <v>0</v>
      </c>
      <c r="BX47" s="61">
        <v>3739.7</v>
      </c>
      <c r="BY47" s="61">
        <v>-39999.65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-113349748.52999997</v>
      </c>
    </row>
    <row r="48" spans="1:90" ht="12.75" customHeight="1">
      <c r="A48" s="44" t="s">
        <v>82</v>
      </c>
      <c r="B48" s="59">
        <v>1056</v>
      </c>
      <c r="C48" s="60" t="s">
        <v>373</v>
      </c>
      <c r="D48" s="61">
        <v>0</v>
      </c>
      <c r="E48" s="61">
        <v>0</v>
      </c>
      <c r="F48" s="61">
        <v>0</v>
      </c>
      <c r="G48" s="61">
        <v>0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61">
        <v>0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0</v>
      </c>
      <c r="AN48" s="61">
        <v>0</v>
      </c>
      <c r="AO48" s="61">
        <v>0</v>
      </c>
      <c r="AP48" s="61">
        <v>0</v>
      </c>
      <c r="AQ48" s="61">
        <v>0</v>
      </c>
      <c r="AR48" s="61">
        <v>0</v>
      </c>
      <c r="AS48" s="61">
        <v>-3980.24</v>
      </c>
      <c r="AT48" s="61">
        <v>0</v>
      </c>
      <c r="AU48" s="61">
        <v>0</v>
      </c>
      <c r="AV48" s="61">
        <v>0</v>
      </c>
      <c r="AW48" s="61">
        <v>0</v>
      </c>
      <c r="AX48" s="61">
        <v>0</v>
      </c>
      <c r="AY48" s="61">
        <v>0</v>
      </c>
      <c r="AZ48" s="61">
        <v>0</v>
      </c>
      <c r="BA48" s="61">
        <v>0</v>
      </c>
      <c r="BB48" s="61">
        <v>0</v>
      </c>
      <c r="BC48" s="61">
        <v>0</v>
      </c>
      <c r="BD48" s="61">
        <v>0</v>
      </c>
      <c r="BE48" s="61">
        <v>0</v>
      </c>
      <c r="BF48" s="61">
        <v>0</v>
      </c>
      <c r="BG48" s="61">
        <v>0</v>
      </c>
      <c r="BH48" s="61">
        <v>0</v>
      </c>
      <c r="BI48" s="61">
        <v>0</v>
      </c>
      <c r="BJ48" s="61">
        <v>0</v>
      </c>
      <c r="BK48" s="61">
        <v>0</v>
      </c>
      <c r="BL48" s="61">
        <v>0</v>
      </c>
      <c r="BM48" s="61">
        <v>0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-3980.24</v>
      </c>
      <c r="BT48" s="61">
        <v>0</v>
      </c>
      <c r="BU48" s="61">
        <v>-1427.36</v>
      </c>
      <c r="BV48" s="61">
        <v>-1916.31</v>
      </c>
      <c r="BW48" s="61">
        <v>0</v>
      </c>
      <c r="BX48" s="61">
        <v>-4.74</v>
      </c>
      <c r="BY48" s="61">
        <v>-631.83000000000004</v>
      </c>
      <c r="BZ48" s="61">
        <v>0</v>
      </c>
      <c r="CA48" s="61">
        <v>0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-3980.24</v>
      </c>
    </row>
    <row r="49" spans="1:90" ht="12.75" customHeight="1">
      <c r="A49" s="44" t="s">
        <v>84</v>
      </c>
      <c r="B49" s="59">
        <v>1057</v>
      </c>
      <c r="C49" s="60" t="s">
        <v>373</v>
      </c>
      <c r="D49" s="61">
        <v>-411168.52999999997</v>
      </c>
      <c r="E49" s="61">
        <v>-4005.4099999999744</v>
      </c>
      <c r="F49" s="61">
        <v>368925.55</v>
      </c>
      <c r="G49" s="61">
        <v>-372930.95999999996</v>
      </c>
      <c r="H49" s="61">
        <v>0</v>
      </c>
      <c r="I49" s="61">
        <v>52518.010000000009</v>
      </c>
      <c r="J49" s="61">
        <v>52518.010000000009</v>
      </c>
      <c r="K49" s="61">
        <v>-312276.21999999997</v>
      </c>
      <c r="L49" s="61">
        <v>364794.23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-467775.1</v>
      </c>
      <c r="T49" s="61">
        <v>-467775.1</v>
      </c>
      <c r="U49" s="61">
        <v>-467775.1</v>
      </c>
      <c r="V49" s="61">
        <v>0</v>
      </c>
      <c r="W49" s="61">
        <v>0</v>
      </c>
      <c r="X49" s="61">
        <v>0</v>
      </c>
      <c r="Y49" s="61">
        <v>0</v>
      </c>
      <c r="Z49" s="61">
        <v>0</v>
      </c>
      <c r="AA49" s="61">
        <v>0</v>
      </c>
      <c r="AB49" s="61">
        <v>0</v>
      </c>
      <c r="AC49" s="61">
        <v>0</v>
      </c>
      <c r="AD49" s="61">
        <v>0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8093.97</v>
      </c>
      <c r="AN49" s="61">
        <v>8093.97</v>
      </c>
      <c r="AO49" s="61">
        <v>0</v>
      </c>
      <c r="AP49" s="61">
        <v>0</v>
      </c>
      <c r="AQ49" s="61">
        <v>0</v>
      </c>
      <c r="AR49" s="61">
        <v>0</v>
      </c>
      <c r="AS49" s="61">
        <v>-4924970.7999999989</v>
      </c>
      <c r="AT49" s="61">
        <v>0</v>
      </c>
      <c r="AU49" s="61">
        <v>0</v>
      </c>
      <c r="AV49" s="61">
        <v>0</v>
      </c>
      <c r="AW49" s="61">
        <v>-4655359.7399999993</v>
      </c>
      <c r="AX49" s="61">
        <v>-4655359.7399999993</v>
      </c>
      <c r="AY49" s="61">
        <v>-6595042.0299999993</v>
      </c>
      <c r="AZ49" s="61">
        <v>-5855744.6999999993</v>
      </c>
      <c r="BA49" s="61">
        <v>-739297.33</v>
      </c>
      <c r="BB49" s="61">
        <v>0</v>
      </c>
      <c r="BC49" s="61">
        <v>0</v>
      </c>
      <c r="BD49" s="61">
        <v>1939682.29</v>
      </c>
      <c r="BE49" s="61">
        <v>0</v>
      </c>
      <c r="BF49" s="61">
        <v>0</v>
      </c>
      <c r="BG49" s="61">
        <v>0</v>
      </c>
      <c r="BH49" s="61">
        <v>0</v>
      </c>
      <c r="BI49" s="61">
        <v>0</v>
      </c>
      <c r="BJ49" s="61">
        <v>0</v>
      </c>
      <c r="BK49" s="61">
        <v>0</v>
      </c>
      <c r="BL49" s="61">
        <v>0</v>
      </c>
      <c r="BM49" s="61">
        <v>0</v>
      </c>
      <c r="BN49" s="61">
        <v>0</v>
      </c>
      <c r="BO49" s="61">
        <v>0</v>
      </c>
      <c r="BP49" s="61">
        <v>0</v>
      </c>
      <c r="BQ49" s="61">
        <v>0</v>
      </c>
      <c r="BR49" s="61">
        <v>0</v>
      </c>
      <c r="BS49" s="61">
        <v>-267721.35000000003</v>
      </c>
      <c r="BT49" s="61">
        <v>-126438.20000000001</v>
      </c>
      <c r="BU49" s="61">
        <v>-108626.92</v>
      </c>
      <c r="BV49" s="61">
        <v>-1062.04</v>
      </c>
      <c r="BW49" s="61">
        <v>0</v>
      </c>
      <c r="BX49" s="61">
        <v>-3.92</v>
      </c>
      <c r="BY49" s="61">
        <v>-27528.93</v>
      </c>
      <c r="BZ49" s="61">
        <v>0</v>
      </c>
      <c r="CA49" s="61">
        <v>-4061.34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-1889.71</v>
      </c>
      <c r="CJ49" s="61">
        <v>-1889.71</v>
      </c>
      <c r="CK49" s="61">
        <v>0</v>
      </c>
      <c r="CL49" s="61">
        <v>-5336139.3299999991</v>
      </c>
    </row>
    <row r="50" spans="1:90" ht="12.75" customHeight="1">
      <c r="A50" s="44" t="s">
        <v>86</v>
      </c>
      <c r="B50" s="59">
        <v>1058</v>
      </c>
      <c r="C50" s="60" t="s">
        <v>373</v>
      </c>
      <c r="D50" s="61">
        <v>-21500.400000000023</v>
      </c>
      <c r="E50" s="61">
        <v>-22334.209999999963</v>
      </c>
      <c r="F50" s="61">
        <v>860382.62</v>
      </c>
      <c r="G50" s="61">
        <v>-882716.83</v>
      </c>
      <c r="H50" s="61">
        <v>0</v>
      </c>
      <c r="I50" s="61">
        <v>833.80999999993946</v>
      </c>
      <c r="J50" s="61">
        <v>-326128.04000000004</v>
      </c>
      <c r="K50" s="61">
        <v>-1125721.99</v>
      </c>
      <c r="L50" s="61">
        <v>799593.95</v>
      </c>
      <c r="M50" s="61">
        <v>326961.84999999998</v>
      </c>
      <c r="N50" s="61">
        <v>1118260.67</v>
      </c>
      <c r="O50" s="61">
        <v>-791298.82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-161819.96999999997</v>
      </c>
      <c r="AT50" s="61">
        <v>0</v>
      </c>
      <c r="AU50" s="61">
        <v>0</v>
      </c>
      <c r="AV50" s="61">
        <v>0</v>
      </c>
      <c r="AW50" s="61">
        <v>-4564.7399999999907</v>
      </c>
      <c r="AX50" s="61">
        <v>-493684.83999999985</v>
      </c>
      <c r="AY50" s="61">
        <v>-1580444.46</v>
      </c>
      <c r="AZ50" s="61">
        <v>0</v>
      </c>
      <c r="BA50" s="61">
        <v>-1517108.68</v>
      </c>
      <c r="BB50" s="61">
        <v>0</v>
      </c>
      <c r="BC50" s="61">
        <v>-63335.78</v>
      </c>
      <c r="BD50" s="61">
        <v>1086759.6200000001</v>
      </c>
      <c r="BE50" s="61">
        <v>489120.09999999986</v>
      </c>
      <c r="BF50" s="61">
        <v>1557622.9</v>
      </c>
      <c r="BG50" s="61">
        <v>0</v>
      </c>
      <c r="BH50" s="61">
        <v>1495201.68</v>
      </c>
      <c r="BI50" s="61">
        <v>0</v>
      </c>
      <c r="BJ50" s="61">
        <v>62421.22</v>
      </c>
      <c r="BK50" s="61">
        <v>-1068502.8</v>
      </c>
      <c r="BL50" s="61">
        <v>0</v>
      </c>
      <c r="BM50" s="61">
        <v>0</v>
      </c>
      <c r="BN50" s="61">
        <v>0</v>
      </c>
      <c r="BO50" s="61">
        <v>0</v>
      </c>
      <c r="BP50" s="61">
        <v>0</v>
      </c>
      <c r="BQ50" s="61">
        <v>0</v>
      </c>
      <c r="BR50" s="61">
        <v>0</v>
      </c>
      <c r="BS50" s="61">
        <v>-157255.22999999998</v>
      </c>
      <c r="BT50" s="61">
        <v>-56619.17</v>
      </c>
      <c r="BU50" s="61">
        <v>-80295.33</v>
      </c>
      <c r="BV50" s="61">
        <v>-54097.25</v>
      </c>
      <c r="BW50" s="61">
        <v>0</v>
      </c>
      <c r="BX50" s="61">
        <v>-119424.38</v>
      </c>
      <c r="BY50" s="61">
        <v>-7000.22</v>
      </c>
      <c r="BZ50" s="61">
        <v>160181.12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0</v>
      </c>
      <c r="CJ50" s="61">
        <v>0</v>
      </c>
      <c r="CK50" s="61">
        <v>0</v>
      </c>
      <c r="CL50" s="61">
        <v>-183320.37</v>
      </c>
    </row>
    <row r="51" spans="1:90" ht="12.75" customHeight="1">
      <c r="A51" s="44" t="s">
        <v>88</v>
      </c>
      <c r="B51" s="59">
        <v>1059</v>
      </c>
      <c r="C51" s="60" t="s">
        <v>373</v>
      </c>
      <c r="D51" s="61">
        <v>0</v>
      </c>
      <c r="E51" s="61">
        <v>0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0</v>
      </c>
      <c r="AT51" s="61">
        <v>0</v>
      </c>
      <c r="AU51" s="61">
        <v>0</v>
      </c>
      <c r="AV51" s="61">
        <v>0</v>
      </c>
      <c r="AW51" s="61">
        <v>0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61">
        <v>0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0</v>
      </c>
      <c r="BT51" s="61">
        <v>0</v>
      </c>
      <c r="BU51" s="61">
        <v>0</v>
      </c>
      <c r="BV51" s="61">
        <v>0</v>
      </c>
      <c r="BW51" s="61">
        <v>0</v>
      </c>
      <c r="BX51" s="61">
        <v>0</v>
      </c>
      <c r="BY51" s="61">
        <v>0</v>
      </c>
      <c r="BZ51" s="61">
        <v>0</v>
      </c>
      <c r="CA51" s="61">
        <v>0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0</v>
      </c>
    </row>
    <row r="52" spans="1:90" ht="12.75" customHeight="1">
      <c r="A52" s="44" t="s">
        <v>90</v>
      </c>
      <c r="B52" s="59">
        <v>1060</v>
      </c>
      <c r="C52" s="60" t="s">
        <v>373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</row>
    <row r="53" spans="1:90" ht="12.75" customHeight="1">
      <c r="A53" s="44" t="s">
        <v>92</v>
      </c>
      <c r="B53" s="59">
        <v>1061</v>
      </c>
      <c r="C53" s="60" t="s">
        <v>373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</row>
    <row r="54" spans="1:90" ht="12.75" customHeight="1">
      <c r="A54" s="44" t="s">
        <v>94</v>
      </c>
      <c r="B54" s="59">
        <v>2001</v>
      </c>
      <c r="C54" s="60" t="s">
        <v>373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</row>
    <row r="55" spans="1:90" ht="12.75" customHeight="1">
      <c r="A55" s="44" t="s">
        <v>96</v>
      </c>
      <c r="B55" s="59">
        <v>2002</v>
      </c>
      <c r="C55" s="60" t="s">
        <v>374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0</v>
      </c>
      <c r="BX55" s="61">
        <v>0</v>
      </c>
      <c r="BY55" s="61">
        <v>0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</row>
    <row r="56" spans="1:90" ht="12.75" customHeight="1">
      <c r="A56" s="44" t="s">
        <v>98</v>
      </c>
      <c r="B56" s="59">
        <v>2005</v>
      </c>
      <c r="C56" s="60" t="s">
        <v>374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0</v>
      </c>
      <c r="BP56" s="61">
        <v>0</v>
      </c>
      <c r="BQ56" s="61">
        <v>0</v>
      </c>
      <c r="BR56" s="61">
        <v>0</v>
      </c>
      <c r="BS56" s="61">
        <v>0</v>
      </c>
      <c r="BT56" s="61">
        <v>0</v>
      </c>
      <c r="BU56" s="61">
        <v>0</v>
      </c>
      <c r="BV56" s="61">
        <v>0</v>
      </c>
      <c r="BW56" s="61">
        <v>0</v>
      </c>
      <c r="BX56" s="61">
        <v>0</v>
      </c>
      <c r="BY56" s="61">
        <v>0</v>
      </c>
      <c r="BZ56" s="61">
        <v>0</v>
      </c>
      <c r="CA56" s="61">
        <v>0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0</v>
      </c>
      <c r="CJ56" s="61">
        <v>0</v>
      </c>
      <c r="CK56" s="61">
        <v>0</v>
      </c>
      <c r="CL56" s="61">
        <v>0</v>
      </c>
    </row>
    <row r="57" spans="1:90" ht="12.75" customHeight="1">
      <c r="A57" s="44" t="s">
        <v>100</v>
      </c>
      <c r="B57" s="59">
        <v>2006</v>
      </c>
      <c r="C57" s="60" t="s">
        <v>375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61">
        <v>0</v>
      </c>
      <c r="BJ57" s="61">
        <v>0</v>
      </c>
      <c r="BK57" s="61">
        <v>0</v>
      </c>
      <c r="BL57" s="61">
        <v>0</v>
      </c>
      <c r="BM57" s="61">
        <v>0</v>
      </c>
      <c r="BN57" s="61">
        <v>0</v>
      </c>
      <c r="BO57" s="61">
        <v>0</v>
      </c>
      <c r="BP57" s="61">
        <v>0</v>
      </c>
      <c r="BQ57" s="61">
        <v>0</v>
      </c>
      <c r="BR57" s="61">
        <v>0</v>
      </c>
      <c r="BS57" s="61">
        <v>0</v>
      </c>
      <c r="BT57" s="61">
        <v>0</v>
      </c>
      <c r="BU57" s="61">
        <v>0</v>
      </c>
      <c r="BV57" s="61">
        <v>0</v>
      </c>
      <c r="BW57" s="61">
        <v>0</v>
      </c>
      <c r="BX57" s="61">
        <v>0</v>
      </c>
      <c r="BY57" s="61">
        <v>0</v>
      </c>
      <c r="BZ57" s="61">
        <v>0</v>
      </c>
      <c r="CA57" s="61">
        <v>0</v>
      </c>
      <c r="CB57" s="61">
        <v>0</v>
      </c>
      <c r="CC57" s="61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</row>
    <row r="58" spans="1:90" ht="12.75" customHeight="1">
      <c r="A58" s="44" t="s">
        <v>102</v>
      </c>
      <c r="B58" s="59">
        <v>2007</v>
      </c>
      <c r="C58" s="60" t="s">
        <v>374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0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</row>
    <row r="59" spans="1:90" ht="12.75" customHeight="1">
      <c r="A59" s="44" t="s">
        <v>104</v>
      </c>
      <c r="B59" s="59">
        <v>2008</v>
      </c>
      <c r="C59" s="60" t="s">
        <v>374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</row>
    <row r="60" spans="1:90" ht="12.75" customHeight="1">
      <c r="A60" s="44" t="s">
        <v>106</v>
      </c>
      <c r="B60" s="59">
        <v>3001</v>
      </c>
      <c r="C60" s="60" t="s">
        <v>375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61">
        <v>0</v>
      </c>
      <c r="CA60" s="61">
        <v>0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0</v>
      </c>
    </row>
    <row r="61" spans="1:90" ht="12.75" customHeight="1">
      <c r="A61" s="44" t="s">
        <v>108</v>
      </c>
      <c r="B61" s="59">
        <v>3002</v>
      </c>
      <c r="C61" s="60" t="s">
        <v>375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0</v>
      </c>
      <c r="BH61" s="61">
        <v>0</v>
      </c>
      <c r="BI61" s="61">
        <v>0</v>
      </c>
      <c r="BJ61" s="61">
        <v>0</v>
      </c>
      <c r="BK61" s="61">
        <v>0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0</v>
      </c>
    </row>
    <row r="62" spans="1:90" ht="12.75" customHeight="1">
      <c r="A62" s="44" t="s">
        <v>110</v>
      </c>
      <c r="B62" s="59">
        <v>3003</v>
      </c>
      <c r="C62" s="60" t="s">
        <v>375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0</v>
      </c>
      <c r="BY62" s="61">
        <v>0</v>
      </c>
      <c r="BZ62" s="61">
        <v>0</v>
      </c>
      <c r="CA62" s="61">
        <v>0</v>
      </c>
      <c r="CB62" s="61">
        <v>0</v>
      </c>
      <c r="CC62" s="61">
        <v>0</v>
      </c>
      <c r="CD62" s="61">
        <v>0</v>
      </c>
      <c r="CE62" s="61">
        <v>0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0</v>
      </c>
    </row>
    <row r="63" spans="1:90" ht="12.75" customHeight="1">
      <c r="A63" s="44" t="s">
        <v>112</v>
      </c>
      <c r="B63" s="59">
        <v>3004</v>
      </c>
      <c r="C63" s="60" t="s">
        <v>375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0</v>
      </c>
      <c r="BF63" s="61">
        <v>0</v>
      </c>
      <c r="BG63" s="61">
        <v>0</v>
      </c>
      <c r="BH63" s="61">
        <v>0</v>
      </c>
      <c r="BI63" s="61">
        <v>0</v>
      </c>
      <c r="BJ63" s="61">
        <v>0</v>
      </c>
      <c r="BK63" s="61">
        <v>0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0</v>
      </c>
      <c r="BY63" s="61">
        <v>0</v>
      </c>
      <c r="BZ63" s="61">
        <v>0</v>
      </c>
      <c r="CA63" s="61">
        <v>0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</row>
    <row r="64" spans="1:90" ht="12.75" customHeight="1">
      <c r="A64" s="44" t="s">
        <v>114</v>
      </c>
      <c r="B64" s="59">
        <v>3005</v>
      </c>
      <c r="C64" s="60" t="s">
        <v>375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</row>
    <row r="65" spans="1:90" ht="12.75" customHeight="1">
      <c r="A65" s="44" t="s">
        <v>115</v>
      </c>
      <c r="B65" s="59">
        <v>3006</v>
      </c>
      <c r="C65" s="60" t="s">
        <v>375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61">
        <v>0</v>
      </c>
      <c r="BE65" s="61">
        <v>0</v>
      </c>
      <c r="BF65" s="61">
        <v>0</v>
      </c>
      <c r="BG65" s="61">
        <v>0</v>
      </c>
      <c r="BH65" s="61">
        <v>0</v>
      </c>
      <c r="BI65" s="61">
        <v>0</v>
      </c>
      <c r="BJ65" s="61">
        <v>0</v>
      </c>
      <c r="BK65" s="61">
        <v>0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0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61">
        <v>0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0</v>
      </c>
      <c r="CJ65" s="61">
        <v>0</v>
      </c>
      <c r="CK65" s="61">
        <v>0</v>
      </c>
      <c r="CL65" s="61">
        <v>0</v>
      </c>
    </row>
    <row r="66" spans="1:90" ht="12.75" customHeight="1">
      <c r="A66" s="44" t="s">
        <v>116</v>
      </c>
      <c r="B66" s="59">
        <v>3007</v>
      </c>
      <c r="C66" s="60" t="s">
        <v>375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0</v>
      </c>
    </row>
    <row r="67" spans="1:90" ht="12.75" customHeight="1">
      <c r="A67" s="44" t="s">
        <v>117</v>
      </c>
      <c r="B67" s="59">
        <v>3008</v>
      </c>
      <c r="C67" s="60" t="s">
        <v>375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0</v>
      </c>
      <c r="BH67" s="61">
        <v>0</v>
      </c>
      <c r="BI67" s="61">
        <v>0</v>
      </c>
      <c r="BJ67" s="61">
        <v>0</v>
      </c>
      <c r="BK67" s="61">
        <v>0</v>
      </c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0</v>
      </c>
      <c r="BW67" s="61">
        <v>0</v>
      </c>
      <c r="BX67" s="61">
        <v>0</v>
      </c>
      <c r="BY67" s="61">
        <v>0</v>
      </c>
      <c r="BZ67" s="61">
        <v>0</v>
      </c>
      <c r="CA67" s="61">
        <v>0</v>
      </c>
      <c r="CB67" s="61">
        <v>0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0</v>
      </c>
    </row>
    <row r="68" spans="1:90" ht="12.75" customHeight="1">
      <c r="A68" s="44" t="s">
        <v>118</v>
      </c>
      <c r="B68" s="59">
        <v>3009</v>
      </c>
      <c r="C68" s="60" t="s">
        <v>375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61">
        <v>0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0</v>
      </c>
      <c r="BR68" s="61">
        <v>0</v>
      </c>
      <c r="BS68" s="61">
        <v>0</v>
      </c>
      <c r="BT68" s="61">
        <v>0</v>
      </c>
      <c r="BU68" s="61">
        <v>0</v>
      </c>
      <c r="BV68" s="61">
        <v>0</v>
      </c>
      <c r="BW68" s="61">
        <v>0</v>
      </c>
      <c r="BX68" s="61">
        <v>0</v>
      </c>
      <c r="BY68" s="61">
        <v>0</v>
      </c>
      <c r="BZ68" s="61">
        <v>0</v>
      </c>
      <c r="CA68" s="61">
        <v>0</v>
      </c>
      <c r="CB68" s="61">
        <v>0</v>
      </c>
      <c r="CC68" s="61">
        <v>0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</row>
    <row r="69" spans="1:90" ht="12.75" customHeight="1">
      <c r="A69" s="44" t="s">
        <v>119</v>
      </c>
      <c r="B69" s="59">
        <v>3011</v>
      </c>
      <c r="C69" s="60" t="s">
        <v>375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61">
        <v>0</v>
      </c>
      <c r="BE69" s="61">
        <v>0</v>
      </c>
      <c r="BF69" s="61">
        <v>0</v>
      </c>
      <c r="BG69" s="61">
        <v>0</v>
      </c>
      <c r="BH69" s="61">
        <v>0</v>
      </c>
      <c r="BI69" s="61">
        <v>0</v>
      </c>
      <c r="BJ69" s="61">
        <v>0</v>
      </c>
      <c r="BK69" s="61">
        <v>0</v>
      </c>
      <c r="BL69" s="61">
        <v>0</v>
      </c>
      <c r="BM69" s="61">
        <v>0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0</v>
      </c>
      <c r="BT69" s="61">
        <v>0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0</v>
      </c>
      <c r="CA69" s="61">
        <v>0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</row>
    <row r="70" spans="1:90" ht="12.75" customHeight="1">
      <c r="A70" s="44" t="s">
        <v>120</v>
      </c>
      <c r="B70" s="59">
        <v>3012</v>
      </c>
      <c r="C70" s="60" t="s">
        <v>375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0</v>
      </c>
      <c r="AT70" s="61">
        <v>0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61">
        <v>0</v>
      </c>
      <c r="BE70" s="61">
        <v>0</v>
      </c>
      <c r="BF70" s="61">
        <v>0</v>
      </c>
      <c r="BG70" s="61">
        <v>0</v>
      </c>
      <c r="BH70" s="61">
        <v>0</v>
      </c>
      <c r="BI70" s="61">
        <v>0</v>
      </c>
      <c r="BJ70" s="61">
        <v>0</v>
      </c>
      <c r="BK70" s="61">
        <v>0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0</v>
      </c>
      <c r="BT70" s="61">
        <v>0</v>
      </c>
      <c r="BU70" s="61">
        <v>0</v>
      </c>
      <c r="BV70" s="61">
        <v>0</v>
      </c>
      <c r="BW70" s="61">
        <v>0</v>
      </c>
      <c r="BX70" s="61">
        <v>0</v>
      </c>
      <c r="BY70" s="61">
        <v>0</v>
      </c>
      <c r="BZ70" s="61">
        <v>0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</row>
    <row r="71" spans="1:90" ht="12.75" customHeight="1">
      <c r="A71" s="44" t="s">
        <v>121</v>
      </c>
      <c r="B71" s="59">
        <v>3016</v>
      </c>
      <c r="C71" s="60" t="s">
        <v>375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61">
        <v>0</v>
      </c>
      <c r="AV71" s="61">
        <v>0</v>
      </c>
      <c r="AW71" s="61">
        <v>0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61">
        <v>0</v>
      </c>
      <c r="BE71" s="61">
        <v>0</v>
      </c>
      <c r="BF71" s="61">
        <v>0</v>
      </c>
      <c r="BG71" s="61">
        <v>0</v>
      </c>
      <c r="BH71" s="61">
        <v>0</v>
      </c>
      <c r="BI71" s="61">
        <v>0</v>
      </c>
      <c r="BJ71" s="61">
        <v>0</v>
      </c>
      <c r="BK71" s="61">
        <v>0</v>
      </c>
      <c r="BL71" s="61">
        <v>0</v>
      </c>
      <c r="BM71" s="61">
        <v>0</v>
      </c>
      <c r="BN71" s="61">
        <v>0</v>
      </c>
      <c r="BO71" s="61">
        <v>0</v>
      </c>
      <c r="BP71" s="61">
        <v>0</v>
      </c>
      <c r="BQ71" s="61">
        <v>0</v>
      </c>
      <c r="BR71" s="61">
        <v>0</v>
      </c>
      <c r="BS71" s="61">
        <v>0</v>
      </c>
      <c r="BT71" s="61">
        <v>0</v>
      </c>
      <c r="BU71" s="61">
        <v>0</v>
      </c>
      <c r="BV71" s="61">
        <v>0</v>
      </c>
      <c r="BW71" s="61">
        <v>0</v>
      </c>
      <c r="BX71" s="61">
        <v>0</v>
      </c>
      <c r="BY71" s="61">
        <v>0</v>
      </c>
      <c r="BZ71" s="61">
        <v>0</v>
      </c>
      <c r="CA71" s="61">
        <v>0</v>
      </c>
      <c r="CB71" s="61">
        <v>0</v>
      </c>
      <c r="CC71" s="61">
        <v>0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</row>
    <row r="72" spans="1:90" ht="12.75" customHeight="1">
      <c r="A72" s="44" t="s">
        <v>122</v>
      </c>
      <c r="B72" s="59">
        <v>3017</v>
      </c>
      <c r="C72" s="60" t="s">
        <v>375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0</v>
      </c>
      <c r="BY72" s="61">
        <v>0</v>
      </c>
      <c r="BZ72" s="61">
        <v>0</v>
      </c>
      <c r="CA72" s="61">
        <v>0</v>
      </c>
      <c r="CB72" s="61">
        <v>0</v>
      </c>
      <c r="CC72" s="61">
        <v>0</v>
      </c>
      <c r="CD72" s="61">
        <v>0</v>
      </c>
      <c r="CE72" s="61">
        <v>0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</row>
    <row r="73" spans="1:90" ht="12.75" customHeight="1">
      <c r="A73" s="44" t="s">
        <v>123</v>
      </c>
      <c r="B73" s="59">
        <v>3018</v>
      </c>
      <c r="C73" s="60" t="s">
        <v>375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61">
        <v>0</v>
      </c>
      <c r="BE73" s="61">
        <v>0</v>
      </c>
      <c r="BF73" s="61">
        <v>0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0</v>
      </c>
      <c r="BY73" s="61">
        <v>0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0</v>
      </c>
    </row>
    <row r="74" spans="1:90" ht="13.5" customHeight="1">
      <c r="A74" s="44" t="s">
        <v>124</v>
      </c>
      <c r="B74" s="59">
        <v>4002</v>
      </c>
      <c r="C74" s="60" t="s">
        <v>376</v>
      </c>
      <c r="D74" s="61">
        <v>158227276.46000001</v>
      </c>
      <c r="E74" s="61">
        <v>143303812.77000001</v>
      </c>
      <c r="F74" s="61">
        <v>156316112.34</v>
      </c>
      <c r="G74" s="61">
        <v>-13012299.57</v>
      </c>
      <c r="H74" s="61">
        <v>0</v>
      </c>
      <c r="I74" s="61">
        <v>-29175131.420000006</v>
      </c>
      <c r="J74" s="61">
        <v>-28947939.480000004</v>
      </c>
      <c r="K74" s="61">
        <v>-85629175.900000006</v>
      </c>
      <c r="L74" s="61">
        <v>56681236.420000002</v>
      </c>
      <c r="M74" s="61">
        <v>-227191.94</v>
      </c>
      <c r="N74" s="61">
        <v>-249094.81</v>
      </c>
      <c r="O74" s="61">
        <v>21902.87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40629446.390000001</v>
      </c>
      <c r="AA74" s="61">
        <v>23608043.310000002</v>
      </c>
      <c r="AB74" s="61">
        <v>5583155.4199999999</v>
      </c>
      <c r="AC74" s="61">
        <v>6735656.0099999998</v>
      </c>
      <c r="AD74" s="61">
        <v>2968032.6</v>
      </c>
      <c r="AE74" s="61">
        <v>0</v>
      </c>
      <c r="AF74" s="61">
        <v>0</v>
      </c>
      <c r="AG74" s="61">
        <v>0</v>
      </c>
      <c r="AH74" s="61">
        <v>1734559.05</v>
      </c>
      <c r="AI74" s="61">
        <v>0</v>
      </c>
      <c r="AJ74" s="61">
        <v>3469148.72</v>
      </c>
      <c r="AK74" s="61">
        <v>3469148.72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-87705510.669999927</v>
      </c>
      <c r="AT74" s="61">
        <v>-28147255.59</v>
      </c>
      <c r="AU74" s="61">
        <v>-44392525.43</v>
      </c>
      <c r="AV74" s="61">
        <v>16245269.84</v>
      </c>
      <c r="AW74" s="61">
        <v>-9660837.3099999279</v>
      </c>
      <c r="AX74" s="61">
        <v>-1325567.439999938</v>
      </c>
      <c r="AY74" s="61">
        <v>-621802318.03999996</v>
      </c>
      <c r="AZ74" s="61">
        <v>-512776580.69</v>
      </c>
      <c r="BA74" s="61">
        <v>-109025737.34999999</v>
      </c>
      <c r="BB74" s="61">
        <v>0</v>
      </c>
      <c r="BC74" s="61">
        <v>0</v>
      </c>
      <c r="BD74" s="61">
        <v>620476750.60000002</v>
      </c>
      <c r="BE74" s="61">
        <v>-8335269.8699999899</v>
      </c>
      <c r="BF74" s="61">
        <v>82457429.480000004</v>
      </c>
      <c r="BG74" s="61">
        <v>94209659.870000005</v>
      </c>
      <c r="BH74" s="61">
        <v>-11752230.390000001</v>
      </c>
      <c r="BI74" s="61">
        <v>0</v>
      </c>
      <c r="BJ74" s="61">
        <v>0</v>
      </c>
      <c r="BK74" s="61">
        <v>-90792699.349999994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-49897417.770000003</v>
      </c>
      <c r="BT74" s="61">
        <v>-40436746.009999998</v>
      </c>
      <c r="BU74" s="61">
        <v>-6334600.8099999996</v>
      </c>
      <c r="BV74" s="61">
        <v>-1679694.52</v>
      </c>
      <c r="BW74" s="61">
        <v>0</v>
      </c>
      <c r="BX74" s="61">
        <v>0</v>
      </c>
      <c r="BY74" s="61">
        <v>-420992.52</v>
      </c>
      <c r="BZ74" s="61">
        <v>1444.24</v>
      </c>
      <c r="CA74" s="61">
        <v>-1026828.15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70521765.790000081</v>
      </c>
    </row>
    <row r="75" spans="1:90" ht="13.5" customHeight="1">
      <c r="A75" s="46" t="s">
        <v>125</v>
      </c>
      <c r="B75" s="62">
        <v>4003</v>
      </c>
      <c r="C75" s="60" t="s">
        <v>376</v>
      </c>
      <c r="D75" s="61">
        <v>5941769.1545093181</v>
      </c>
      <c r="E75" s="61">
        <v>6298225.1000000015</v>
      </c>
      <c r="F75" s="61">
        <v>22715422</v>
      </c>
      <c r="G75" s="61">
        <v>-16417196.899999999</v>
      </c>
      <c r="H75" s="61">
        <v>0</v>
      </c>
      <c r="I75" s="61">
        <v>-672232.87999999523</v>
      </c>
      <c r="J75" s="61">
        <v>-5569572.5599999987</v>
      </c>
      <c r="K75" s="61">
        <v>-25053552.039999999</v>
      </c>
      <c r="L75" s="61">
        <v>19483979.48</v>
      </c>
      <c r="M75" s="61">
        <v>4897339.6800000034</v>
      </c>
      <c r="N75" s="61">
        <v>17979699.810000002</v>
      </c>
      <c r="O75" s="61">
        <v>-13082360.129999999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315776.93450931174</v>
      </c>
      <c r="AA75" s="61">
        <v>315776.93450931174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-7752640.0506785531</v>
      </c>
      <c r="AT75" s="61">
        <v>-1697261.43</v>
      </c>
      <c r="AU75" s="61">
        <v>-3659031.44</v>
      </c>
      <c r="AV75" s="61">
        <v>1961770.01</v>
      </c>
      <c r="AW75" s="61">
        <v>-2050210.3599999845</v>
      </c>
      <c r="AX75" s="61">
        <v>-10138074.43999999</v>
      </c>
      <c r="AY75" s="61">
        <v>-48528496.299999997</v>
      </c>
      <c r="AZ75" s="61">
        <v>-39796309.439999998</v>
      </c>
      <c r="BA75" s="61">
        <v>-8732186.8599999994</v>
      </c>
      <c r="BB75" s="61">
        <v>0</v>
      </c>
      <c r="BC75" s="61">
        <v>0</v>
      </c>
      <c r="BD75" s="61">
        <v>38390421.860000007</v>
      </c>
      <c r="BE75" s="61">
        <v>8087864.0800000057</v>
      </c>
      <c r="BF75" s="61">
        <v>37512270.770000003</v>
      </c>
      <c r="BG75" s="61">
        <v>30098235.59</v>
      </c>
      <c r="BH75" s="61">
        <v>7414035.1800000006</v>
      </c>
      <c r="BI75" s="61">
        <v>0</v>
      </c>
      <c r="BJ75" s="61">
        <v>0</v>
      </c>
      <c r="BK75" s="61">
        <v>-29424406.689999998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-4005168.2606785684</v>
      </c>
      <c r="BT75" s="61">
        <v>-4399509.6100000003</v>
      </c>
      <c r="BU75" s="61">
        <v>-1582033.5442214268</v>
      </c>
      <c r="BV75" s="61">
        <v>-1004579.637818375</v>
      </c>
      <c r="BW75" s="61">
        <v>0</v>
      </c>
      <c r="BX75" s="61">
        <v>0</v>
      </c>
      <c r="BY75" s="61">
        <v>-2255.6932347095008</v>
      </c>
      <c r="BZ75" s="61">
        <v>2983860.3600000003</v>
      </c>
      <c r="CA75" s="61">
        <v>-650.13540405820788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-1810870.896169235</v>
      </c>
    </row>
    <row r="76" spans="1:90" ht="12.75" customHeight="1">
      <c r="A76" s="46" t="s">
        <v>126</v>
      </c>
      <c r="B76" s="62">
        <v>4004</v>
      </c>
      <c r="C76" s="60" t="s">
        <v>376</v>
      </c>
      <c r="D76" s="61">
        <v>105206114.40000002</v>
      </c>
      <c r="E76" s="61">
        <v>98476567.050000012</v>
      </c>
      <c r="F76" s="61">
        <v>105287854.42000002</v>
      </c>
      <c r="G76" s="61">
        <v>-6811287.3700000001</v>
      </c>
      <c r="H76" s="61">
        <v>0</v>
      </c>
      <c r="I76" s="61">
        <v>-6703720.4400000004</v>
      </c>
      <c r="J76" s="61">
        <v>-6703720.4400000004</v>
      </c>
      <c r="K76" s="61">
        <v>-7158189.4400000004</v>
      </c>
      <c r="L76" s="61">
        <v>454469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13433013.899999999</v>
      </c>
      <c r="AA76" s="61">
        <v>10141981.359999999</v>
      </c>
      <c r="AB76" s="61">
        <v>1200312.8899999999</v>
      </c>
      <c r="AC76" s="61">
        <v>1915664.9500000002</v>
      </c>
      <c r="AD76" s="61">
        <v>175054.7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253.89</v>
      </c>
      <c r="AK76" s="61">
        <v>253.89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-138420332.67999998</v>
      </c>
      <c r="AT76" s="61">
        <v>-26981242.680000003</v>
      </c>
      <c r="AU76" s="61">
        <v>-26985086.170000002</v>
      </c>
      <c r="AV76" s="61">
        <v>3843.49</v>
      </c>
      <c r="AW76" s="61">
        <v>-73263215.189999983</v>
      </c>
      <c r="AX76" s="61">
        <v>-74608481.519999981</v>
      </c>
      <c r="AY76" s="61">
        <v>-398564637.90999997</v>
      </c>
      <c r="AZ76" s="61">
        <v>-210731154.57999998</v>
      </c>
      <c r="BA76" s="61">
        <v>-171861138.87</v>
      </c>
      <c r="BB76" s="61">
        <v>0</v>
      </c>
      <c r="BC76" s="61">
        <v>-15972344.460000001</v>
      </c>
      <c r="BD76" s="61">
        <v>323956156.38999999</v>
      </c>
      <c r="BE76" s="61">
        <v>1345266.3300000019</v>
      </c>
      <c r="BF76" s="61">
        <v>31777534.330000002</v>
      </c>
      <c r="BG76" s="61">
        <v>16806516.609999999</v>
      </c>
      <c r="BH76" s="61">
        <v>13697543.67</v>
      </c>
      <c r="BI76" s="61">
        <v>0</v>
      </c>
      <c r="BJ76" s="61">
        <v>1273474.05</v>
      </c>
      <c r="BK76" s="61">
        <v>-30432268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-38175862.839999996</v>
      </c>
      <c r="BT76" s="61">
        <v>-35010183.210000001</v>
      </c>
      <c r="BU76" s="61">
        <v>-1862076.03</v>
      </c>
      <c r="BV76" s="61">
        <v>-427112.73</v>
      </c>
      <c r="BW76" s="61">
        <v>0</v>
      </c>
      <c r="BX76" s="61">
        <v>0</v>
      </c>
      <c r="BY76" s="61">
        <v>-876490.87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-11.97</v>
      </c>
      <c r="CJ76" s="61">
        <v>-11.97</v>
      </c>
      <c r="CK76" s="61">
        <v>0</v>
      </c>
      <c r="CL76" s="61">
        <v>-33214218.279999956</v>
      </c>
    </row>
    <row r="77" spans="1:90" ht="12.75" customHeight="1">
      <c r="A77" s="46" t="s">
        <v>127</v>
      </c>
      <c r="B77" s="62">
        <v>4005</v>
      </c>
      <c r="C77" s="60" t="s">
        <v>376</v>
      </c>
      <c r="D77" s="61">
        <v>10214860.490000004</v>
      </c>
      <c r="E77" s="61">
        <v>11146914.650000002</v>
      </c>
      <c r="F77" s="61">
        <v>12272734.280000001</v>
      </c>
      <c r="G77" s="61">
        <v>-1125819.6299999999</v>
      </c>
      <c r="H77" s="61">
        <v>0</v>
      </c>
      <c r="I77" s="61">
        <v>-2343179.38</v>
      </c>
      <c r="J77" s="61">
        <v>-2343179.38</v>
      </c>
      <c r="K77" s="61">
        <v>-2343179.38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1411125.22</v>
      </c>
      <c r="AA77" s="61">
        <v>911847.27</v>
      </c>
      <c r="AB77" s="61">
        <v>0</v>
      </c>
      <c r="AC77" s="61">
        <v>262532.11</v>
      </c>
      <c r="AD77" s="61">
        <v>236745.84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-23098922.930000007</v>
      </c>
      <c r="AT77" s="61">
        <v>-882517.01</v>
      </c>
      <c r="AU77" s="61">
        <v>-887166.77</v>
      </c>
      <c r="AV77" s="61">
        <v>4649.76</v>
      </c>
      <c r="AW77" s="61">
        <v>-19787027.660000004</v>
      </c>
      <c r="AX77" s="61">
        <v>-22980678.340000004</v>
      </c>
      <c r="AY77" s="61">
        <v>-65696503.68</v>
      </c>
      <c r="AZ77" s="61">
        <v>-1786454.76</v>
      </c>
      <c r="BA77" s="61">
        <v>-61277283.530000001</v>
      </c>
      <c r="BB77" s="61">
        <v>0</v>
      </c>
      <c r="BC77" s="61">
        <v>-2632765.39</v>
      </c>
      <c r="BD77" s="61">
        <v>42715825.339999996</v>
      </c>
      <c r="BE77" s="61">
        <v>3193650.6799999997</v>
      </c>
      <c r="BF77" s="61">
        <v>9949328.5199999996</v>
      </c>
      <c r="BG77" s="61">
        <v>61176.35</v>
      </c>
      <c r="BH77" s="61">
        <v>9489436.1600000001</v>
      </c>
      <c r="BI77" s="61">
        <v>0</v>
      </c>
      <c r="BJ77" s="61">
        <v>398716.01</v>
      </c>
      <c r="BK77" s="61">
        <v>-6755677.8399999999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-2429378.2599999998</v>
      </c>
      <c r="BT77" s="61">
        <v>-2265037.23</v>
      </c>
      <c r="BU77" s="61">
        <v>-83398.259999999995</v>
      </c>
      <c r="BV77" s="61">
        <v>-17859.38</v>
      </c>
      <c r="BW77" s="61">
        <v>0</v>
      </c>
      <c r="BX77" s="61">
        <v>0</v>
      </c>
      <c r="BY77" s="61">
        <v>-63083.39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-12884062.440000003</v>
      </c>
    </row>
    <row r="78" spans="1:90" ht="12.75" customHeight="1">
      <c r="A78" s="47" t="s">
        <v>128</v>
      </c>
      <c r="B78" s="63">
        <v>9000</v>
      </c>
      <c r="C78" s="60" t="s">
        <v>377</v>
      </c>
      <c r="D78" s="64">
        <v>2329070924.575274</v>
      </c>
      <c r="E78" s="64">
        <v>1693341023.96</v>
      </c>
      <c r="F78" s="64">
        <v>4007546959.8099999</v>
      </c>
      <c r="G78" s="64">
        <v>-2314205935.8499994</v>
      </c>
      <c r="H78" s="64">
        <v>0</v>
      </c>
      <c r="I78" s="64">
        <v>-159543652.85999992</v>
      </c>
      <c r="J78" s="64">
        <v>-569079441.58000004</v>
      </c>
      <c r="K78" s="64">
        <v>-3431173661.5900002</v>
      </c>
      <c r="L78" s="64">
        <v>2862094220.0100002</v>
      </c>
      <c r="M78" s="64">
        <v>409535788.72000015</v>
      </c>
      <c r="N78" s="64">
        <v>1522530079.3100004</v>
      </c>
      <c r="O78" s="64">
        <v>-1112994290.5899997</v>
      </c>
      <c r="P78" s="64">
        <v>0</v>
      </c>
      <c r="Q78" s="64">
        <v>0</v>
      </c>
      <c r="R78" s="64">
        <v>0</v>
      </c>
      <c r="S78" s="64">
        <v>-4424124.4399999985</v>
      </c>
      <c r="T78" s="64">
        <v>68395289.63000001</v>
      </c>
      <c r="U78" s="64">
        <v>-11487341.369999999</v>
      </c>
      <c r="V78" s="64">
        <v>79882631</v>
      </c>
      <c r="W78" s="64">
        <v>-72819414.069999993</v>
      </c>
      <c r="X78" s="64">
        <v>5813376.7699999996</v>
      </c>
      <c r="Y78" s="64">
        <v>-78632790.840000004</v>
      </c>
      <c r="Z78" s="64">
        <v>671625777.79527438</v>
      </c>
      <c r="AA78" s="64">
        <v>470710683.32884085</v>
      </c>
      <c r="AB78" s="64">
        <v>31413384.827869497</v>
      </c>
      <c r="AC78" s="64">
        <v>116011786.6245407</v>
      </c>
      <c r="AD78" s="64">
        <v>30688120.661810368</v>
      </c>
      <c r="AE78" s="64">
        <v>16188857.639214406</v>
      </c>
      <c r="AF78" s="64">
        <v>3369987.6785766478</v>
      </c>
      <c r="AG78" s="64">
        <v>1545911.8996896306</v>
      </c>
      <c r="AH78" s="64">
        <v>633024.69000000006</v>
      </c>
      <c r="AI78" s="64">
        <v>1064020.4447323699</v>
      </c>
      <c r="AJ78" s="64">
        <v>8546605.1899999995</v>
      </c>
      <c r="AK78" s="64">
        <v>24720931.979999997</v>
      </c>
      <c r="AL78" s="64">
        <v>-16174326.790000001</v>
      </c>
      <c r="AM78" s="64">
        <v>119525294.93000001</v>
      </c>
      <c r="AN78" s="64">
        <v>313071822.28000003</v>
      </c>
      <c r="AO78" s="64">
        <v>-149480516.12000006</v>
      </c>
      <c r="AP78" s="64">
        <v>3037.9100000000008</v>
      </c>
      <c r="AQ78" s="64">
        <v>-732.05000000000018</v>
      </c>
      <c r="AR78" s="64">
        <v>-44068317.089999989</v>
      </c>
      <c r="AS78" s="64">
        <v>-1261418868.5603945</v>
      </c>
      <c r="AT78" s="64">
        <v>-411733444.32560003</v>
      </c>
      <c r="AU78" s="64">
        <v>-972176741.12000012</v>
      </c>
      <c r="AV78" s="64">
        <v>560443296.7944001</v>
      </c>
      <c r="AW78" s="64">
        <v>-177679431.96795228</v>
      </c>
      <c r="AX78" s="64">
        <v>-204927403.21982259</v>
      </c>
      <c r="AY78" s="64">
        <v>-9596688816.1098213</v>
      </c>
      <c r="AZ78" s="64">
        <v>-8161435811.3526182</v>
      </c>
      <c r="BA78" s="64">
        <v>-3050785873.7768035</v>
      </c>
      <c r="BB78" s="64">
        <v>0</v>
      </c>
      <c r="BC78" s="64">
        <v>1615532869.0195975</v>
      </c>
      <c r="BD78" s="64">
        <v>9391761412.8900032</v>
      </c>
      <c r="BE78" s="64">
        <v>27247971.251870327</v>
      </c>
      <c r="BF78" s="64">
        <v>6922200207.741869</v>
      </c>
      <c r="BG78" s="64">
        <v>5956824971.6925898</v>
      </c>
      <c r="BH78" s="64">
        <v>2343127548.2671728</v>
      </c>
      <c r="BI78" s="64">
        <v>0</v>
      </c>
      <c r="BJ78" s="64">
        <v>-1377752312.2178917</v>
      </c>
      <c r="BK78" s="64">
        <v>-6894952236.4899998</v>
      </c>
      <c r="BL78" s="64">
        <v>-5.0000000002910383E-2</v>
      </c>
      <c r="BM78" s="64">
        <v>-5.0000000002910383E-2</v>
      </c>
      <c r="BN78" s="64">
        <v>0</v>
      </c>
      <c r="BO78" s="64">
        <v>-3584624.73</v>
      </c>
      <c r="BP78" s="64">
        <v>-3584624.73</v>
      </c>
      <c r="BQ78" s="64">
        <v>0</v>
      </c>
      <c r="BR78" s="64">
        <v>0</v>
      </c>
      <c r="BS78" s="64">
        <v>-654291160.13684225</v>
      </c>
      <c r="BT78" s="64">
        <v>-749908920.13999999</v>
      </c>
      <c r="BU78" s="64">
        <v>-182640121.58346537</v>
      </c>
      <c r="BV78" s="64">
        <v>-41389333.070358574</v>
      </c>
      <c r="BW78" s="64">
        <v>-9585.5300000000007</v>
      </c>
      <c r="BX78" s="64">
        <v>-14851305.390558712</v>
      </c>
      <c r="BY78" s="64">
        <v>-24021111.865047891</v>
      </c>
      <c r="BZ78" s="64">
        <v>364798806.6400001</v>
      </c>
      <c r="CA78" s="64">
        <v>-6269589.1974116946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-14130207.349999998</v>
      </c>
      <c r="CJ78" s="64">
        <v>-14130207.349999998</v>
      </c>
      <c r="CK78" s="64">
        <v>0</v>
      </c>
      <c r="CL78" s="64">
        <v>1067652056.0148799</v>
      </c>
    </row>
    <row r="79" spans="1:90" ht="12.75" customHeight="1">
      <c r="A79" s="47" t="s">
        <v>129</v>
      </c>
      <c r="B79" s="63">
        <v>9001</v>
      </c>
      <c r="C79" s="60" t="s">
        <v>378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</v>
      </c>
      <c r="BI79" s="64">
        <v>0</v>
      </c>
      <c r="BJ79" s="64">
        <v>0</v>
      </c>
      <c r="BK79" s="64">
        <v>0</v>
      </c>
      <c r="BL79" s="64">
        <v>0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0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</row>
    <row r="80" spans="1:90" ht="12.75" customHeight="1">
      <c r="A80" s="47" t="s">
        <v>131</v>
      </c>
      <c r="B80" s="63">
        <v>9002</v>
      </c>
      <c r="C80" s="60" t="s">
        <v>379</v>
      </c>
      <c r="D80" s="64">
        <v>279590020.50450933</v>
      </c>
      <c r="E80" s="64">
        <v>259225519.57000002</v>
      </c>
      <c r="F80" s="64">
        <v>296592123.03999996</v>
      </c>
      <c r="G80" s="64">
        <v>-37366603.469999999</v>
      </c>
      <c r="H80" s="64">
        <v>0</v>
      </c>
      <c r="I80" s="64">
        <v>-38894264.120000005</v>
      </c>
      <c r="J80" s="64">
        <v>-43564411.860000007</v>
      </c>
      <c r="K80" s="64">
        <v>-120184096.75999999</v>
      </c>
      <c r="L80" s="64">
        <v>76619684.900000006</v>
      </c>
      <c r="M80" s="64">
        <v>4670147.740000003</v>
      </c>
      <c r="N80" s="64">
        <v>17730605.000000004</v>
      </c>
      <c r="O80" s="64">
        <v>-13060457.26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55789362.444509313</v>
      </c>
      <c r="AA80" s="64">
        <v>34977648.874509312</v>
      </c>
      <c r="AB80" s="64">
        <v>6783468.3099999996</v>
      </c>
      <c r="AC80" s="64">
        <v>8913853.0700000003</v>
      </c>
      <c r="AD80" s="64">
        <v>3379833.14</v>
      </c>
      <c r="AE80" s="64">
        <v>0</v>
      </c>
      <c r="AF80" s="64">
        <v>0</v>
      </c>
      <c r="AG80" s="64">
        <v>0</v>
      </c>
      <c r="AH80" s="64">
        <v>1734559.05</v>
      </c>
      <c r="AI80" s="64">
        <v>0</v>
      </c>
      <c r="AJ80" s="64">
        <v>3469402.6100000003</v>
      </c>
      <c r="AK80" s="64">
        <v>3469402.6100000003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-256977406.33067846</v>
      </c>
      <c r="AT80" s="64">
        <v>-57708276.710000001</v>
      </c>
      <c r="AU80" s="64">
        <v>-75923809.809999987</v>
      </c>
      <c r="AV80" s="64">
        <v>18215533.100000001</v>
      </c>
      <c r="AW80" s="64">
        <v>-104761290.51999989</v>
      </c>
      <c r="AX80" s="64">
        <v>-109052801.73999992</v>
      </c>
      <c r="AY80" s="64">
        <v>-1134591955.9299998</v>
      </c>
      <c r="AZ80" s="64">
        <v>-765090499.47000003</v>
      </c>
      <c r="BA80" s="64">
        <v>-350896346.61000001</v>
      </c>
      <c r="BB80" s="64">
        <v>0</v>
      </c>
      <c r="BC80" s="64">
        <v>-18605109.850000001</v>
      </c>
      <c r="BD80" s="64">
        <v>1025539154.1900001</v>
      </c>
      <c r="BE80" s="64">
        <v>4291511.2200000174</v>
      </c>
      <c r="BF80" s="64">
        <v>161696563.10000002</v>
      </c>
      <c r="BG80" s="64">
        <v>141175588.41999999</v>
      </c>
      <c r="BH80" s="64">
        <v>18848784.620000001</v>
      </c>
      <c r="BI80" s="64">
        <v>0</v>
      </c>
      <c r="BJ80" s="64">
        <v>1672190.06</v>
      </c>
      <c r="BK80" s="64">
        <v>-157405051.88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-94507827.130678579</v>
      </c>
      <c r="BT80" s="64">
        <v>-82111476.060000002</v>
      </c>
      <c r="BU80" s="64">
        <v>-9862108.6442214251</v>
      </c>
      <c r="BV80" s="64">
        <v>-3129246.267818375</v>
      </c>
      <c r="BW80" s="64">
        <v>0</v>
      </c>
      <c r="BX80" s="64">
        <v>0</v>
      </c>
      <c r="BY80" s="64">
        <v>-1362822.4732347094</v>
      </c>
      <c r="BZ80" s="64">
        <v>2985304.6000000006</v>
      </c>
      <c r="CA80" s="64">
        <v>-1027478.2854040582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-11.97</v>
      </c>
      <c r="CJ80" s="64">
        <v>-11.97</v>
      </c>
      <c r="CK80" s="64">
        <v>0</v>
      </c>
      <c r="CL80" s="64">
        <v>22612614.173830889</v>
      </c>
    </row>
    <row r="81" spans="1:90">
      <c r="A81" s="47" t="s">
        <v>133</v>
      </c>
      <c r="B81" s="63">
        <v>9003</v>
      </c>
      <c r="C81" s="60" t="s">
        <v>380</v>
      </c>
      <c r="D81" s="64">
        <v>2329070924.575274</v>
      </c>
      <c r="E81" s="64">
        <v>1693341023.96</v>
      </c>
      <c r="F81" s="64">
        <v>4007546959.8099999</v>
      </c>
      <c r="G81" s="64">
        <v>-2314205935.8499994</v>
      </c>
      <c r="H81" s="64">
        <v>0</v>
      </c>
      <c r="I81" s="64">
        <v>-159543652.85999992</v>
      </c>
      <c r="J81" s="64">
        <v>-569079441.58000004</v>
      </c>
      <c r="K81" s="64">
        <v>-3431173661.5900002</v>
      </c>
      <c r="L81" s="64">
        <v>2862094220.0100002</v>
      </c>
      <c r="M81" s="64">
        <v>409535788.72000015</v>
      </c>
      <c r="N81" s="64">
        <v>1522530079.3100004</v>
      </c>
      <c r="O81" s="64">
        <v>-1112994290.5899997</v>
      </c>
      <c r="P81" s="64">
        <v>0</v>
      </c>
      <c r="Q81" s="64">
        <v>0</v>
      </c>
      <c r="R81" s="64">
        <v>0</v>
      </c>
      <c r="S81" s="64">
        <v>-4424124.4399999985</v>
      </c>
      <c r="T81" s="64">
        <v>68395289.63000001</v>
      </c>
      <c r="U81" s="64">
        <v>-11487341.369999999</v>
      </c>
      <c r="V81" s="64">
        <v>79882631</v>
      </c>
      <c r="W81" s="64">
        <v>-72819414.069999993</v>
      </c>
      <c r="X81" s="64">
        <v>5813376.7699999996</v>
      </c>
      <c r="Y81" s="64">
        <v>-78632790.840000004</v>
      </c>
      <c r="Z81" s="64">
        <v>671625777.79527438</v>
      </c>
      <c r="AA81" s="64">
        <v>470710683.32884085</v>
      </c>
      <c r="AB81" s="64">
        <v>31413384.827869497</v>
      </c>
      <c r="AC81" s="64">
        <v>116011786.6245407</v>
      </c>
      <c r="AD81" s="64">
        <v>30688120.661810368</v>
      </c>
      <c r="AE81" s="64">
        <v>16188857.639214406</v>
      </c>
      <c r="AF81" s="64">
        <v>3369987.6785766478</v>
      </c>
      <c r="AG81" s="64">
        <v>1545911.8996896306</v>
      </c>
      <c r="AH81" s="64">
        <v>633024.69000000006</v>
      </c>
      <c r="AI81" s="64">
        <v>1064020.4447323699</v>
      </c>
      <c r="AJ81" s="64">
        <v>8546605.1899999995</v>
      </c>
      <c r="AK81" s="64">
        <v>24720931.979999997</v>
      </c>
      <c r="AL81" s="64">
        <v>-16174326.790000001</v>
      </c>
      <c r="AM81" s="64">
        <v>119525294.93000001</v>
      </c>
      <c r="AN81" s="64">
        <v>313071822.28000003</v>
      </c>
      <c r="AO81" s="64">
        <v>-149480516.12000006</v>
      </c>
      <c r="AP81" s="64">
        <v>3037.9100000000008</v>
      </c>
      <c r="AQ81" s="64">
        <v>-732.05000000000018</v>
      </c>
      <c r="AR81" s="64">
        <v>-44068317.089999989</v>
      </c>
      <c r="AS81" s="64">
        <v>-1261418868.5603945</v>
      </c>
      <c r="AT81" s="64">
        <v>-411733444.32560003</v>
      </c>
      <c r="AU81" s="64">
        <v>-972176741.12000012</v>
      </c>
      <c r="AV81" s="64">
        <v>560443296.7944001</v>
      </c>
      <c r="AW81" s="64">
        <v>-177679431.96795228</v>
      </c>
      <c r="AX81" s="64">
        <v>-204927403.21982259</v>
      </c>
      <c r="AY81" s="64">
        <v>-9596688816.1098213</v>
      </c>
      <c r="AZ81" s="64">
        <v>-8161435811.3526182</v>
      </c>
      <c r="BA81" s="64">
        <v>-3050785873.7768035</v>
      </c>
      <c r="BB81" s="64">
        <v>0</v>
      </c>
      <c r="BC81" s="64">
        <v>1615532869.0195975</v>
      </c>
      <c r="BD81" s="64">
        <v>9391761412.8900032</v>
      </c>
      <c r="BE81" s="64">
        <v>27247971.251870327</v>
      </c>
      <c r="BF81" s="64">
        <v>6922200207.741869</v>
      </c>
      <c r="BG81" s="64">
        <v>5956824971.6925898</v>
      </c>
      <c r="BH81" s="64">
        <v>2343127548.2671728</v>
      </c>
      <c r="BI81" s="64">
        <v>0</v>
      </c>
      <c r="BJ81" s="64">
        <v>-1377752312.2178917</v>
      </c>
      <c r="BK81" s="64">
        <v>-6894952236.4899998</v>
      </c>
      <c r="BL81" s="64">
        <v>-5.0000000002910383E-2</v>
      </c>
      <c r="BM81" s="64">
        <v>-5.0000000002910383E-2</v>
      </c>
      <c r="BN81" s="64">
        <v>0</v>
      </c>
      <c r="BO81" s="64">
        <v>-3584624.73</v>
      </c>
      <c r="BP81" s="64">
        <v>-3584624.73</v>
      </c>
      <c r="BQ81" s="64">
        <v>0</v>
      </c>
      <c r="BR81" s="64">
        <v>0</v>
      </c>
      <c r="BS81" s="64">
        <v>-654291160.13684225</v>
      </c>
      <c r="BT81" s="64">
        <v>-749908920.13999999</v>
      </c>
      <c r="BU81" s="64">
        <v>-182640121.58346537</v>
      </c>
      <c r="BV81" s="64">
        <v>-41389333.070358574</v>
      </c>
      <c r="BW81" s="64">
        <v>-9585.5300000000007</v>
      </c>
      <c r="BX81" s="64">
        <v>-14851305.390558712</v>
      </c>
      <c r="BY81" s="64">
        <v>-24021111.865047891</v>
      </c>
      <c r="BZ81" s="64">
        <v>364798806.6400001</v>
      </c>
      <c r="CA81" s="64">
        <v>-6269589.1974116946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-14130207.349999998</v>
      </c>
      <c r="CJ81" s="64">
        <v>-14130207.349999998</v>
      </c>
      <c r="CK81" s="64">
        <v>0</v>
      </c>
      <c r="CL81" s="64">
        <v>1067652056.0148799</v>
      </c>
    </row>
    <row r="82" spans="1:90" ht="12.75" customHeight="1">
      <c r="A82" s="48" t="s">
        <v>135</v>
      </c>
      <c r="B82" s="65"/>
      <c r="C82" s="60" t="s">
        <v>381</v>
      </c>
      <c r="D82" s="64">
        <v>2608660945.0797834</v>
      </c>
      <c r="E82" s="64">
        <v>1952566543.53</v>
      </c>
      <c r="F82" s="64">
        <v>4304139082.8500004</v>
      </c>
      <c r="G82" s="64">
        <v>-2351572539.3199992</v>
      </c>
      <c r="H82" s="64">
        <v>0</v>
      </c>
      <c r="I82" s="64">
        <v>-198437916.97999993</v>
      </c>
      <c r="J82" s="64">
        <v>-612643853.44000006</v>
      </c>
      <c r="K82" s="64">
        <v>-3551357758.3500004</v>
      </c>
      <c r="L82" s="64">
        <v>2938713904.9100003</v>
      </c>
      <c r="M82" s="64">
        <v>414205936.46000016</v>
      </c>
      <c r="N82" s="64">
        <v>1540260684.3100004</v>
      </c>
      <c r="O82" s="64">
        <v>-1126054747.8499997</v>
      </c>
      <c r="P82" s="64">
        <v>0</v>
      </c>
      <c r="Q82" s="64">
        <v>0</v>
      </c>
      <c r="R82" s="64">
        <v>0</v>
      </c>
      <c r="S82" s="64">
        <v>-4424124.4399999985</v>
      </c>
      <c r="T82" s="64">
        <v>68395289.63000001</v>
      </c>
      <c r="U82" s="64">
        <v>-11487341.369999999</v>
      </c>
      <c r="V82" s="64">
        <v>79882631</v>
      </c>
      <c r="W82" s="64">
        <v>-72819414.069999993</v>
      </c>
      <c r="X82" s="64">
        <v>5813376.7699999996</v>
      </c>
      <c r="Y82" s="64">
        <v>-78632790.840000004</v>
      </c>
      <c r="Z82" s="64">
        <v>727415140.23978364</v>
      </c>
      <c r="AA82" s="64">
        <v>505688332.20335019</v>
      </c>
      <c r="AB82" s="64">
        <v>38196853.1378695</v>
      </c>
      <c r="AC82" s="64">
        <v>124925639.69454071</v>
      </c>
      <c r="AD82" s="64">
        <v>34067953.801810369</v>
      </c>
      <c r="AE82" s="64">
        <v>16188857.639214406</v>
      </c>
      <c r="AF82" s="64">
        <v>3369987.6785766478</v>
      </c>
      <c r="AG82" s="64">
        <v>1545911.8996896306</v>
      </c>
      <c r="AH82" s="64">
        <v>2367583.7400000002</v>
      </c>
      <c r="AI82" s="64">
        <v>1064020.4447323699</v>
      </c>
      <c r="AJ82" s="64">
        <v>12016007.800000001</v>
      </c>
      <c r="AK82" s="64">
        <v>28190334.589999996</v>
      </c>
      <c r="AL82" s="64">
        <v>-16174326.790000001</v>
      </c>
      <c r="AM82" s="64">
        <v>119525294.93000001</v>
      </c>
      <c r="AN82" s="64">
        <v>313071822.28000003</v>
      </c>
      <c r="AO82" s="64">
        <v>-149480516.12000006</v>
      </c>
      <c r="AP82" s="64">
        <v>3037.9100000000008</v>
      </c>
      <c r="AQ82" s="64">
        <v>-732.05000000000018</v>
      </c>
      <c r="AR82" s="64">
        <v>-44068317.089999989</v>
      </c>
      <c r="AS82" s="64">
        <v>-1518396274.891073</v>
      </c>
      <c r="AT82" s="64">
        <v>-469441721.03560001</v>
      </c>
      <c r="AU82" s="64">
        <v>-1048100550.9300001</v>
      </c>
      <c r="AV82" s="64">
        <v>578658829.89440012</v>
      </c>
      <c r="AW82" s="64">
        <v>-282440722.48795217</v>
      </c>
      <c r="AX82" s="64">
        <v>-313980204.95982254</v>
      </c>
      <c r="AY82" s="64">
        <v>-10731280772.039822</v>
      </c>
      <c r="AZ82" s="64">
        <v>-8926526310.8226185</v>
      </c>
      <c r="BA82" s="64">
        <v>-3401682220.3868036</v>
      </c>
      <c r="BB82" s="64">
        <v>0</v>
      </c>
      <c r="BC82" s="64">
        <v>1596927759.1695976</v>
      </c>
      <c r="BD82" s="64">
        <v>10417300567.080004</v>
      </c>
      <c r="BE82" s="64">
        <v>31539482.471870344</v>
      </c>
      <c r="BF82" s="64">
        <v>7083896770.8418694</v>
      </c>
      <c r="BG82" s="64">
        <v>6098000560.1125898</v>
      </c>
      <c r="BH82" s="64">
        <v>2361976332.8871727</v>
      </c>
      <c r="BI82" s="64">
        <v>0</v>
      </c>
      <c r="BJ82" s="64">
        <v>-1376080122.1578918</v>
      </c>
      <c r="BK82" s="64">
        <v>-7052357288.3699999</v>
      </c>
      <c r="BL82" s="64">
        <v>-5.0000000002910383E-2</v>
      </c>
      <c r="BM82" s="64">
        <v>-5.0000000002910383E-2</v>
      </c>
      <c r="BN82" s="64">
        <v>0</v>
      </c>
      <c r="BO82" s="64">
        <v>-3584624.73</v>
      </c>
      <c r="BP82" s="64">
        <v>-3584624.73</v>
      </c>
      <c r="BQ82" s="64">
        <v>0</v>
      </c>
      <c r="BR82" s="64">
        <v>0</v>
      </c>
      <c r="BS82" s="64">
        <v>-748798987.26752079</v>
      </c>
      <c r="BT82" s="64">
        <v>-832020396.20000005</v>
      </c>
      <c r="BU82" s="64">
        <v>-192502230.22768679</v>
      </c>
      <c r="BV82" s="64">
        <v>-44518579.338176951</v>
      </c>
      <c r="BW82" s="64">
        <v>-9585.5300000000007</v>
      </c>
      <c r="BX82" s="64">
        <v>-14851305.390558712</v>
      </c>
      <c r="BY82" s="64">
        <v>-25383934.3382826</v>
      </c>
      <c r="BZ82" s="64">
        <v>367784111.24000013</v>
      </c>
      <c r="CA82" s="64">
        <v>-7297067.4828157527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-14130219.319999998</v>
      </c>
      <c r="CJ82" s="64">
        <v>-14130219.319999998</v>
      </c>
      <c r="CK82" s="64">
        <v>0</v>
      </c>
      <c r="CL82" s="64">
        <v>1090264670.1887109</v>
      </c>
    </row>
    <row r="83" spans="1:90" ht="12.75" customHeight="1"/>
  </sheetData>
  <pageMargins left="0.75" right="0.75" top="1" bottom="1" header="0.5" footer="0.5"/>
  <pageSetup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6DDB4-7EA5-456F-A532-6E2DB115B759}">
  <sheetPr>
    <tabColor rgb="FFFF0000"/>
  </sheetPr>
  <dimension ref="A1:CL83"/>
  <sheetViews>
    <sheetView showGridLines="0" zoomScale="80" zoomScaleNormal="80" workbookViewId="0">
      <pane xSplit="3" ySplit="6" topLeftCell="D7" activePane="bottomRight" state="frozen"/>
      <selection activeCell="D7" sqref="D7"/>
      <selection pane="topRight" activeCell="D7" sqref="D7"/>
      <selection pane="bottomLeft" activeCell="D7" sqref="D7"/>
      <selection pane="bottomRight" activeCell="D7" sqref="D7"/>
    </sheetView>
  </sheetViews>
  <sheetFormatPr defaultColWidth="9.140625" defaultRowHeight="12.75"/>
  <cols>
    <col min="1" max="1" width="58.7109375" style="5" customWidth="1"/>
    <col min="2" max="90" width="15.7109375" style="5" customWidth="1"/>
    <col min="91" max="16384" width="9.140625" style="5"/>
  </cols>
  <sheetData>
    <row r="1" spans="1:90" s="78" customFormat="1" ht="15" customHeight="1">
      <c r="A1" s="49" t="s">
        <v>284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</row>
    <row r="2" spans="1:90" s="78" customFormat="1" ht="15" customHeight="1">
      <c r="A2" s="49" t="s">
        <v>243</v>
      </c>
      <c r="B2" s="76">
        <v>701</v>
      </c>
      <c r="C2" s="76">
        <v>703</v>
      </c>
      <c r="D2" s="76">
        <v>740</v>
      </c>
      <c r="E2" s="76">
        <v>741</v>
      </c>
      <c r="F2" s="76">
        <v>742</v>
      </c>
      <c r="G2" s="76">
        <v>743</v>
      </c>
      <c r="H2" s="76">
        <v>744</v>
      </c>
      <c r="I2" s="76">
        <v>761</v>
      </c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</row>
    <row r="3" spans="1:90" s="78" customFormat="1" ht="15" customHeight="1">
      <c r="A3" s="49" t="s">
        <v>528</v>
      </c>
      <c r="B3" s="76" t="s">
        <v>285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</row>
    <row r="4" spans="1:90" ht="15" customHeight="1"/>
    <row r="5" spans="1:90" ht="22.5" customHeight="1">
      <c r="D5" s="1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1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1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79" t="s">
        <v>251</v>
      </c>
    </row>
    <row r="6" spans="1:90" ht="80.099999999999994" customHeight="1">
      <c r="A6" s="57" t="s">
        <v>287</v>
      </c>
      <c r="B6" s="57" t="s">
        <v>288</v>
      </c>
      <c r="C6" s="57" t="s">
        <v>289</v>
      </c>
      <c r="D6" s="1" t="s">
        <v>290</v>
      </c>
      <c r="E6" s="53" t="s">
        <v>291</v>
      </c>
      <c r="F6" s="54" t="s">
        <v>292</v>
      </c>
      <c r="G6" s="54" t="s">
        <v>293</v>
      </c>
      <c r="H6" s="54" t="s">
        <v>294</v>
      </c>
      <c r="I6" s="53" t="s">
        <v>295</v>
      </c>
      <c r="J6" s="54" t="s">
        <v>296</v>
      </c>
      <c r="K6" s="55" t="s">
        <v>297</v>
      </c>
      <c r="L6" s="55" t="s">
        <v>298</v>
      </c>
      <c r="M6" s="54" t="s">
        <v>299</v>
      </c>
      <c r="N6" s="55" t="s">
        <v>300</v>
      </c>
      <c r="O6" s="55" t="s">
        <v>301</v>
      </c>
      <c r="P6" s="54" t="s">
        <v>302</v>
      </c>
      <c r="Q6" s="55" t="s">
        <v>303</v>
      </c>
      <c r="R6" s="55" t="s">
        <v>304</v>
      </c>
      <c r="S6" s="53" t="s">
        <v>305</v>
      </c>
      <c r="T6" s="54" t="s">
        <v>306</v>
      </c>
      <c r="U6" s="55" t="s">
        <v>307</v>
      </c>
      <c r="V6" s="55" t="s">
        <v>308</v>
      </c>
      <c r="W6" s="54" t="s">
        <v>309</v>
      </c>
      <c r="X6" s="55" t="s">
        <v>310</v>
      </c>
      <c r="Y6" s="55" t="s">
        <v>311</v>
      </c>
      <c r="Z6" s="53" t="s">
        <v>312</v>
      </c>
      <c r="AA6" s="54" t="s">
        <v>313</v>
      </c>
      <c r="AB6" s="54" t="s">
        <v>314</v>
      </c>
      <c r="AC6" s="54" t="s">
        <v>315</v>
      </c>
      <c r="AD6" s="54" t="s">
        <v>316</v>
      </c>
      <c r="AE6" s="54" t="s">
        <v>317</v>
      </c>
      <c r="AF6" s="54" t="s">
        <v>318</v>
      </c>
      <c r="AG6" s="54" t="s">
        <v>319</v>
      </c>
      <c r="AH6" s="54" t="s">
        <v>320</v>
      </c>
      <c r="AI6" s="54" t="s">
        <v>321</v>
      </c>
      <c r="AJ6" s="53" t="s">
        <v>322</v>
      </c>
      <c r="AK6" s="54" t="s">
        <v>323</v>
      </c>
      <c r="AL6" s="54" t="s">
        <v>324</v>
      </c>
      <c r="AM6" s="53" t="s">
        <v>325</v>
      </c>
      <c r="AN6" s="54" t="s">
        <v>326</v>
      </c>
      <c r="AO6" s="54" t="s">
        <v>327</v>
      </c>
      <c r="AP6" s="54" t="s">
        <v>328</v>
      </c>
      <c r="AQ6" s="54" t="s">
        <v>329</v>
      </c>
      <c r="AR6" s="54" t="s">
        <v>330</v>
      </c>
      <c r="AS6" s="1" t="s">
        <v>331</v>
      </c>
      <c r="AT6" s="53" t="s">
        <v>332</v>
      </c>
      <c r="AU6" s="54" t="s">
        <v>333</v>
      </c>
      <c r="AV6" s="54" t="s">
        <v>334</v>
      </c>
      <c r="AW6" s="53" t="s">
        <v>335</v>
      </c>
      <c r="AX6" s="54" t="s">
        <v>336</v>
      </c>
      <c r="AY6" s="55" t="s">
        <v>337</v>
      </c>
      <c r="AZ6" s="56" t="s">
        <v>338</v>
      </c>
      <c r="BA6" s="56" t="s">
        <v>339</v>
      </c>
      <c r="BB6" s="56" t="s">
        <v>340</v>
      </c>
      <c r="BC6" s="56" t="s">
        <v>341</v>
      </c>
      <c r="BD6" s="55" t="s">
        <v>342</v>
      </c>
      <c r="BE6" s="54" t="s">
        <v>343</v>
      </c>
      <c r="BF6" s="55" t="s">
        <v>344</v>
      </c>
      <c r="BG6" s="56" t="s">
        <v>338</v>
      </c>
      <c r="BH6" s="56" t="s">
        <v>339</v>
      </c>
      <c r="BI6" s="56" t="s">
        <v>340</v>
      </c>
      <c r="BJ6" s="56" t="s">
        <v>345</v>
      </c>
      <c r="BK6" s="55" t="s">
        <v>346</v>
      </c>
      <c r="BL6" s="53" t="s">
        <v>347</v>
      </c>
      <c r="BM6" s="54" t="s">
        <v>348</v>
      </c>
      <c r="BN6" s="54" t="s">
        <v>349</v>
      </c>
      <c r="BO6" s="53" t="s">
        <v>350</v>
      </c>
      <c r="BP6" s="54" t="s">
        <v>351</v>
      </c>
      <c r="BQ6" s="54" t="s">
        <v>352</v>
      </c>
      <c r="BR6" s="54" t="s">
        <v>353</v>
      </c>
      <c r="BS6" s="53" t="s">
        <v>354</v>
      </c>
      <c r="BT6" s="54" t="s">
        <v>355</v>
      </c>
      <c r="BU6" s="54" t="s">
        <v>356</v>
      </c>
      <c r="BV6" s="54" t="s">
        <v>357</v>
      </c>
      <c r="BW6" s="54" t="s">
        <v>358</v>
      </c>
      <c r="BX6" s="54" t="s">
        <v>359</v>
      </c>
      <c r="BY6" s="54" t="s">
        <v>360</v>
      </c>
      <c r="BZ6" s="54" t="s">
        <v>361</v>
      </c>
      <c r="CA6" s="54" t="s">
        <v>362</v>
      </c>
      <c r="CB6" s="53" t="s">
        <v>363</v>
      </c>
      <c r="CC6" s="54" t="s">
        <v>364</v>
      </c>
      <c r="CD6" s="55" t="s">
        <v>365</v>
      </c>
      <c r="CE6" s="55" t="s">
        <v>366</v>
      </c>
      <c r="CF6" s="54" t="s">
        <v>367</v>
      </c>
      <c r="CG6" s="1" t="s">
        <v>368</v>
      </c>
      <c r="CH6" s="55" t="s">
        <v>369</v>
      </c>
      <c r="CI6" s="53" t="s">
        <v>370</v>
      </c>
      <c r="CJ6" s="54" t="s">
        <v>371</v>
      </c>
      <c r="CK6" s="54" t="s">
        <v>372</v>
      </c>
      <c r="CL6" s="57" t="s">
        <v>250</v>
      </c>
    </row>
    <row r="7" spans="1:90" ht="12.75" customHeight="1">
      <c r="A7" s="44" t="s">
        <v>2</v>
      </c>
      <c r="B7" s="59">
        <v>1001</v>
      </c>
      <c r="C7" s="60" t="s">
        <v>373</v>
      </c>
      <c r="D7" s="61">
        <v>49269595.853683516</v>
      </c>
      <c r="E7" s="61">
        <v>63682164.300000012</v>
      </c>
      <c r="F7" s="61">
        <v>133303293.76000001</v>
      </c>
      <c r="G7" s="61">
        <v>-69621129.459999993</v>
      </c>
      <c r="H7" s="61">
        <v>0</v>
      </c>
      <c r="I7" s="61">
        <v>-18475522.87000002</v>
      </c>
      <c r="J7" s="61">
        <v>-15752777.610000014</v>
      </c>
      <c r="K7" s="61">
        <v>-224737262.11000001</v>
      </c>
      <c r="L7" s="61">
        <v>208984484.5</v>
      </c>
      <c r="M7" s="61">
        <v>-2722745.2600000054</v>
      </c>
      <c r="N7" s="61">
        <v>65554244.439999998</v>
      </c>
      <c r="O7" s="61">
        <v>-68276989.700000003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4062954.4236835213</v>
      </c>
      <c r="AA7" s="61">
        <v>0</v>
      </c>
      <c r="AB7" s="61">
        <v>0</v>
      </c>
      <c r="AC7" s="61">
        <v>0</v>
      </c>
      <c r="AD7" s="61">
        <v>4618675.6791901048</v>
      </c>
      <c r="AE7" s="61">
        <v>0</v>
      </c>
      <c r="AF7" s="61">
        <v>0</v>
      </c>
      <c r="AG7" s="61">
        <v>0</v>
      </c>
      <c r="AH7" s="61">
        <v>0</v>
      </c>
      <c r="AI7" s="61">
        <v>-555721.25550658372</v>
      </c>
      <c r="AJ7" s="61">
        <v>0</v>
      </c>
      <c r="AK7" s="61">
        <v>0</v>
      </c>
      <c r="AL7" s="61">
        <v>0</v>
      </c>
      <c r="AM7" s="61">
        <v>0</v>
      </c>
      <c r="AN7" s="61">
        <v>4360772.62</v>
      </c>
      <c r="AO7" s="61">
        <v>-4242527.8600000003</v>
      </c>
      <c r="AP7" s="61">
        <v>0</v>
      </c>
      <c r="AQ7" s="61">
        <v>0</v>
      </c>
      <c r="AR7" s="61">
        <v>-118244.75999999978</v>
      </c>
      <c r="AS7" s="61">
        <v>-28863973.811797984</v>
      </c>
      <c r="AT7" s="61">
        <v>-5149779.5</v>
      </c>
      <c r="AU7" s="61">
        <v>-42816025.409999996</v>
      </c>
      <c r="AV7" s="61">
        <v>37666245.909999996</v>
      </c>
      <c r="AW7" s="61">
        <v>-1318529.6299999952</v>
      </c>
      <c r="AX7" s="61">
        <v>39808911.439999998</v>
      </c>
      <c r="AY7" s="61">
        <v>-149866361.99000001</v>
      </c>
      <c r="AZ7" s="61">
        <v>-78938338.63000001</v>
      </c>
      <c r="BA7" s="61">
        <v>-70928023.359999999</v>
      </c>
      <c r="BB7" s="61">
        <v>0</v>
      </c>
      <c r="BC7" s="61">
        <v>0</v>
      </c>
      <c r="BD7" s="61">
        <v>189675273.43000001</v>
      </c>
      <c r="BE7" s="61">
        <v>-41127441.069999993</v>
      </c>
      <c r="BF7" s="61">
        <v>97958461.469999999</v>
      </c>
      <c r="BG7" s="61">
        <v>58531920.220000006</v>
      </c>
      <c r="BH7" s="61">
        <v>39426541.25</v>
      </c>
      <c r="BI7" s="61">
        <v>0</v>
      </c>
      <c r="BJ7" s="61">
        <v>0</v>
      </c>
      <c r="BK7" s="61">
        <v>-139085902.53999999</v>
      </c>
      <c r="BL7" s="61">
        <v>0</v>
      </c>
      <c r="BM7" s="61">
        <v>0</v>
      </c>
      <c r="BN7" s="61">
        <v>0</v>
      </c>
      <c r="BO7" s="61">
        <v>-618211.43999999994</v>
      </c>
      <c r="BP7" s="61">
        <v>-618211.43999999994</v>
      </c>
      <c r="BQ7" s="61">
        <v>0</v>
      </c>
      <c r="BR7" s="61">
        <v>0</v>
      </c>
      <c r="BS7" s="61">
        <v>-21777453.241797987</v>
      </c>
      <c r="BT7" s="61">
        <v>-10768175.529999999</v>
      </c>
      <c r="BU7" s="61">
        <v>-8800408.4978898764</v>
      </c>
      <c r="BV7" s="61">
        <v>-1830779.5267807823</v>
      </c>
      <c r="BW7" s="61">
        <v>0</v>
      </c>
      <c r="BX7" s="61">
        <v>-118142.67187211339</v>
      </c>
      <c r="BY7" s="61">
        <v>-4411178.795255213</v>
      </c>
      <c r="BZ7" s="61">
        <v>4151231.7800000003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20405622.041885532</v>
      </c>
    </row>
    <row r="8" spans="1:90" ht="12.75" customHeight="1">
      <c r="A8" s="44" t="s">
        <v>3</v>
      </c>
      <c r="B8" s="59">
        <v>1003</v>
      </c>
      <c r="C8" s="60" t="s">
        <v>373</v>
      </c>
      <c r="D8" s="61">
        <v>732964025.41999805</v>
      </c>
      <c r="E8" s="61">
        <v>685528778.05999947</v>
      </c>
      <c r="F8" s="61">
        <v>2883041105.7299995</v>
      </c>
      <c r="G8" s="61">
        <v>-2197512327.6700001</v>
      </c>
      <c r="H8" s="61">
        <v>0</v>
      </c>
      <c r="I8" s="61">
        <v>-176642714.04000139</v>
      </c>
      <c r="J8" s="61">
        <v>-351284489.13000107</v>
      </c>
      <c r="K8" s="61">
        <v>-5590068071.670001</v>
      </c>
      <c r="L8" s="61">
        <v>5238783582.54</v>
      </c>
      <c r="M8" s="61">
        <v>174641775.08999968</v>
      </c>
      <c r="N8" s="61">
        <v>3953601965.1499996</v>
      </c>
      <c r="O8" s="61">
        <v>-3778960190.0599999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211958484.81999999</v>
      </c>
      <c r="AA8" s="61">
        <v>101044161.31</v>
      </c>
      <c r="AB8" s="61">
        <v>3724617.91</v>
      </c>
      <c r="AC8" s="61">
        <v>92971488.710000008</v>
      </c>
      <c r="AD8" s="61">
        <v>14218216.890000001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12119476.580000013</v>
      </c>
      <c r="AN8" s="61">
        <v>193284675.71000001</v>
      </c>
      <c r="AO8" s="61">
        <v>-170623387.63999999</v>
      </c>
      <c r="AP8" s="61">
        <v>0</v>
      </c>
      <c r="AQ8" s="61">
        <v>0</v>
      </c>
      <c r="AR8" s="61">
        <v>-10541811.49000001</v>
      </c>
      <c r="AS8" s="61">
        <v>-668186364.15999877</v>
      </c>
      <c r="AT8" s="61">
        <v>-163479533.35000008</v>
      </c>
      <c r="AU8" s="61">
        <v>-483732380.19000006</v>
      </c>
      <c r="AV8" s="61">
        <v>320252846.83999997</v>
      </c>
      <c r="AW8" s="61">
        <v>-67105000.469998837</v>
      </c>
      <c r="AX8" s="61">
        <v>-876001416.71999836</v>
      </c>
      <c r="AY8" s="61">
        <v>-3520634668.9099994</v>
      </c>
      <c r="AZ8" s="61">
        <v>-3862249975.0599999</v>
      </c>
      <c r="BA8" s="61">
        <v>-1179553261.0799999</v>
      </c>
      <c r="BB8" s="61">
        <v>0</v>
      </c>
      <c r="BC8" s="61">
        <v>1521168567.23</v>
      </c>
      <c r="BD8" s="61">
        <v>2644633252.190001</v>
      </c>
      <c r="BE8" s="61">
        <v>808896416.24999952</v>
      </c>
      <c r="BF8" s="61">
        <v>3246294057.9799991</v>
      </c>
      <c r="BG8" s="61">
        <v>3624255296.4599996</v>
      </c>
      <c r="BH8" s="61">
        <v>1017758962</v>
      </c>
      <c r="BI8" s="61">
        <v>0</v>
      </c>
      <c r="BJ8" s="61">
        <v>-1395720200.48</v>
      </c>
      <c r="BK8" s="61">
        <v>-2437397641.7299995</v>
      </c>
      <c r="BL8" s="61">
        <v>0</v>
      </c>
      <c r="BM8" s="61">
        <v>0</v>
      </c>
      <c r="BN8" s="61">
        <v>0</v>
      </c>
      <c r="BO8" s="61">
        <v>-55082926.649999902</v>
      </c>
      <c r="BP8" s="61">
        <v>-55082926.649999902</v>
      </c>
      <c r="BQ8" s="61">
        <v>0</v>
      </c>
      <c r="BR8" s="61">
        <v>0</v>
      </c>
      <c r="BS8" s="61">
        <v>-381821484.88999999</v>
      </c>
      <c r="BT8" s="61">
        <v>-394576869.55999994</v>
      </c>
      <c r="BU8" s="61">
        <v>-224652384.17000002</v>
      </c>
      <c r="BV8" s="61">
        <v>-44814944.600000001</v>
      </c>
      <c r="BW8" s="61">
        <v>0</v>
      </c>
      <c r="BX8" s="61">
        <v>0</v>
      </c>
      <c r="BY8" s="61">
        <v>0</v>
      </c>
      <c r="BZ8" s="61">
        <v>317120302.16000003</v>
      </c>
      <c r="CA8" s="61">
        <v>-34897588.719999999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-697418.8</v>
      </c>
      <c r="CJ8" s="61">
        <v>-697418.8</v>
      </c>
      <c r="CK8" s="61">
        <v>0</v>
      </c>
      <c r="CL8" s="61">
        <v>64777661.259999275</v>
      </c>
    </row>
    <row r="9" spans="1:90" ht="12.75" customHeight="1">
      <c r="A9" s="44" t="s">
        <v>4</v>
      </c>
      <c r="B9" s="59">
        <v>1004</v>
      </c>
      <c r="C9" s="60" t="s">
        <v>373</v>
      </c>
      <c r="D9" s="61">
        <v>1460174172.0300009</v>
      </c>
      <c r="E9" s="61">
        <v>1543757019.8400002</v>
      </c>
      <c r="F9" s="61">
        <v>3237973288.2800002</v>
      </c>
      <c r="G9" s="61">
        <v>-1694216268.4400001</v>
      </c>
      <c r="H9" s="61">
        <v>0</v>
      </c>
      <c r="I9" s="61">
        <v>-465880817.23999918</v>
      </c>
      <c r="J9" s="61">
        <v>-941705547.91999912</v>
      </c>
      <c r="K9" s="61">
        <v>-5478882439.6199989</v>
      </c>
      <c r="L9" s="61">
        <v>4537176891.6999998</v>
      </c>
      <c r="M9" s="61">
        <v>475824730.67999995</v>
      </c>
      <c r="N9" s="61">
        <v>1381388079.01</v>
      </c>
      <c r="O9" s="61">
        <v>-905563348.33000004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368298649.22999996</v>
      </c>
      <c r="AA9" s="61">
        <v>348979491.92999995</v>
      </c>
      <c r="AB9" s="61">
        <v>0</v>
      </c>
      <c r="AC9" s="61">
        <v>-9064885.4299999997</v>
      </c>
      <c r="AD9" s="61">
        <v>10368155.67</v>
      </c>
      <c r="AE9" s="61">
        <v>0</v>
      </c>
      <c r="AF9" s="61">
        <v>19854494.52</v>
      </c>
      <c r="AG9" s="61">
        <v>-1838607.46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13999320.199999999</v>
      </c>
      <c r="AN9" s="61">
        <v>17285955.879999999</v>
      </c>
      <c r="AO9" s="61">
        <v>-3430937.16</v>
      </c>
      <c r="AP9" s="61">
        <v>0</v>
      </c>
      <c r="AQ9" s="61">
        <v>0</v>
      </c>
      <c r="AR9" s="61">
        <v>144301.48000000001</v>
      </c>
      <c r="AS9" s="61">
        <v>-1302625590.0000002</v>
      </c>
      <c r="AT9" s="61">
        <v>-404744721.62</v>
      </c>
      <c r="AU9" s="61">
        <v>-398086902.06999999</v>
      </c>
      <c r="AV9" s="61">
        <v>-6657819.5499999989</v>
      </c>
      <c r="AW9" s="61">
        <v>-166168008.60000002</v>
      </c>
      <c r="AX9" s="61">
        <v>-184715547.72000003</v>
      </c>
      <c r="AY9" s="61">
        <v>-1752985142.6800001</v>
      </c>
      <c r="AZ9" s="61">
        <v>-1249337027.1400001</v>
      </c>
      <c r="BA9" s="61">
        <v>-503648115.54000002</v>
      </c>
      <c r="BB9" s="61">
        <v>0</v>
      </c>
      <c r="BC9" s="61">
        <v>0</v>
      </c>
      <c r="BD9" s="61">
        <v>1568269594.96</v>
      </c>
      <c r="BE9" s="61">
        <v>18547539.120000005</v>
      </c>
      <c r="BF9" s="61">
        <v>444918379.47000003</v>
      </c>
      <c r="BG9" s="61">
        <v>289293085.38</v>
      </c>
      <c r="BH9" s="61">
        <v>155625294.09</v>
      </c>
      <c r="BI9" s="61">
        <v>0</v>
      </c>
      <c r="BJ9" s="61">
        <v>0</v>
      </c>
      <c r="BK9" s="61">
        <v>-426370840.35000002</v>
      </c>
      <c r="BL9" s="61">
        <v>0</v>
      </c>
      <c r="BM9" s="61">
        <v>0</v>
      </c>
      <c r="BN9" s="61">
        <v>0</v>
      </c>
      <c r="BO9" s="61">
        <v>-109992693.40000007</v>
      </c>
      <c r="BP9" s="61">
        <v>-109992693.40000007</v>
      </c>
      <c r="BQ9" s="61">
        <v>0</v>
      </c>
      <c r="BR9" s="61">
        <v>0</v>
      </c>
      <c r="BS9" s="61">
        <v>-617017967.98999989</v>
      </c>
      <c r="BT9" s="61">
        <v>-452575299.39999992</v>
      </c>
      <c r="BU9" s="61">
        <v>-171346279.50999999</v>
      </c>
      <c r="BV9" s="61">
        <v>-55991024.149999999</v>
      </c>
      <c r="BW9" s="61">
        <v>0</v>
      </c>
      <c r="BX9" s="61">
        <v>-15322096.460000001</v>
      </c>
      <c r="BY9" s="61">
        <v>-11239301.449999999</v>
      </c>
      <c r="BZ9" s="61">
        <v>94674567.840000004</v>
      </c>
      <c r="CA9" s="61">
        <v>-5218534.8599999994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-4702198.3900000025</v>
      </c>
      <c r="CJ9" s="61">
        <v>-4702198.3900000025</v>
      </c>
      <c r="CK9" s="61">
        <v>0</v>
      </c>
      <c r="CL9" s="61">
        <v>157548582.03000069</v>
      </c>
    </row>
    <row r="10" spans="1:90" ht="12.75" customHeight="1">
      <c r="A10" s="44" t="s">
        <v>6</v>
      </c>
      <c r="B10" s="59">
        <v>1005</v>
      </c>
      <c r="C10" s="60" t="s">
        <v>373</v>
      </c>
      <c r="D10" s="61">
        <v>3672672540.190001</v>
      </c>
      <c r="E10" s="61">
        <v>3018841724.0900006</v>
      </c>
      <c r="F10" s="61">
        <v>5347935033.6900005</v>
      </c>
      <c r="G10" s="61">
        <v>-2329093309.5999999</v>
      </c>
      <c r="H10" s="61">
        <v>0</v>
      </c>
      <c r="I10" s="61">
        <v>-919687975.9199996</v>
      </c>
      <c r="J10" s="61">
        <v>-389013931.05999947</v>
      </c>
      <c r="K10" s="61">
        <v>-10825094249.16</v>
      </c>
      <c r="L10" s="61">
        <v>10436080318.1</v>
      </c>
      <c r="M10" s="61">
        <v>-530674044.86000013</v>
      </c>
      <c r="N10" s="61">
        <v>2921979988.6599998</v>
      </c>
      <c r="O10" s="61">
        <v>-3452654033.52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1553429070.0899999</v>
      </c>
      <c r="AA10" s="61">
        <v>479086451.68999994</v>
      </c>
      <c r="AB10" s="61">
        <v>154427751.88999999</v>
      </c>
      <c r="AC10" s="61">
        <v>690031962.29999995</v>
      </c>
      <c r="AD10" s="61">
        <v>81063369.670000002</v>
      </c>
      <c r="AE10" s="61">
        <v>143187817.58000001</v>
      </c>
      <c r="AF10" s="61">
        <v>0</v>
      </c>
      <c r="AG10" s="61">
        <v>0</v>
      </c>
      <c r="AH10" s="61">
        <v>5631716.96</v>
      </c>
      <c r="AI10" s="61">
        <v>0</v>
      </c>
      <c r="AJ10" s="61">
        <v>2993318.64</v>
      </c>
      <c r="AK10" s="61">
        <v>2993318.64</v>
      </c>
      <c r="AL10" s="61">
        <v>0</v>
      </c>
      <c r="AM10" s="61">
        <v>17096403.290000003</v>
      </c>
      <c r="AN10" s="61">
        <v>63396148.68</v>
      </c>
      <c r="AO10" s="61">
        <v>-40481828.689999998</v>
      </c>
      <c r="AP10" s="61">
        <v>0</v>
      </c>
      <c r="AQ10" s="61">
        <v>0</v>
      </c>
      <c r="AR10" s="61">
        <v>-5817916.7000000002</v>
      </c>
      <c r="AS10" s="61">
        <v>-2576700344.7200007</v>
      </c>
      <c r="AT10" s="61">
        <v>-787625508.88999999</v>
      </c>
      <c r="AU10" s="61">
        <v>-1517327363.8700001</v>
      </c>
      <c r="AV10" s="61">
        <v>729701854.98000014</v>
      </c>
      <c r="AW10" s="61">
        <v>-373539905.34000111</v>
      </c>
      <c r="AX10" s="61">
        <v>83582534.599999428</v>
      </c>
      <c r="AY10" s="61">
        <v>-7072328037.460001</v>
      </c>
      <c r="AZ10" s="61">
        <v>-6986133684.0300007</v>
      </c>
      <c r="BA10" s="61">
        <v>-1144409406.72</v>
      </c>
      <c r="BB10" s="61">
        <v>0</v>
      </c>
      <c r="BC10" s="61">
        <v>1058215053.29</v>
      </c>
      <c r="BD10" s="61">
        <v>7155910572.0600004</v>
      </c>
      <c r="BE10" s="61">
        <v>-457122439.94000053</v>
      </c>
      <c r="BF10" s="61">
        <v>3663315828.3999996</v>
      </c>
      <c r="BG10" s="61">
        <v>3921515075.0799999</v>
      </c>
      <c r="BH10" s="61">
        <v>289933692.57999998</v>
      </c>
      <c r="BI10" s="61">
        <v>0</v>
      </c>
      <c r="BJ10" s="61">
        <v>-548132939.25999999</v>
      </c>
      <c r="BK10" s="61">
        <v>-4120438268.3400002</v>
      </c>
      <c r="BL10" s="61">
        <v>0</v>
      </c>
      <c r="BM10" s="61">
        <v>0</v>
      </c>
      <c r="BN10" s="61">
        <v>0</v>
      </c>
      <c r="BO10" s="61">
        <v>-227727959.06</v>
      </c>
      <c r="BP10" s="61">
        <v>-227727959.06</v>
      </c>
      <c r="BQ10" s="61">
        <v>0</v>
      </c>
      <c r="BR10" s="61">
        <v>0</v>
      </c>
      <c r="BS10" s="61">
        <v>-1054808638.0499998</v>
      </c>
      <c r="BT10" s="61">
        <v>-645220682.88999999</v>
      </c>
      <c r="BU10" s="61">
        <v>-318934538.39999998</v>
      </c>
      <c r="BV10" s="61">
        <v>-90054414.890000001</v>
      </c>
      <c r="BW10" s="61">
        <v>0</v>
      </c>
      <c r="BX10" s="61">
        <v>-11354177.25</v>
      </c>
      <c r="BY10" s="61">
        <v>-10569333.969999999</v>
      </c>
      <c r="BZ10" s="61">
        <v>21324509.349999979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-132998333.38000001</v>
      </c>
      <c r="CJ10" s="61">
        <v>-132998333.38000001</v>
      </c>
      <c r="CK10" s="61">
        <v>0</v>
      </c>
      <c r="CL10" s="61">
        <v>1095972195.4700003</v>
      </c>
    </row>
    <row r="11" spans="1:90" ht="12.75" customHeight="1">
      <c r="A11" s="44" t="s">
        <v>8</v>
      </c>
      <c r="B11" s="59">
        <v>1006</v>
      </c>
      <c r="C11" s="60" t="s">
        <v>373</v>
      </c>
      <c r="D11" s="61">
        <v>30128123.939999871</v>
      </c>
      <c r="E11" s="61">
        <v>27271001.409999967</v>
      </c>
      <c r="F11" s="61">
        <v>251127408.25</v>
      </c>
      <c r="G11" s="61">
        <v>-223856406.84000003</v>
      </c>
      <c r="H11" s="61">
        <v>0</v>
      </c>
      <c r="I11" s="61">
        <v>-17649273.870000064</v>
      </c>
      <c r="J11" s="61">
        <v>-45559496.76000005</v>
      </c>
      <c r="K11" s="61">
        <v>-490051838.92000002</v>
      </c>
      <c r="L11" s="61">
        <v>444492342.15999997</v>
      </c>
      <c r="M11" s="61">
        <v>27910222.889999986</v>
      </c>
      <c r="N11" s="61">
        <v>360437047.84999996</v>
      </c>
      <c r="O11" s="61">
        <v>-332526824.95999998</v>
      </c>
      <c r="P11" s="61">
        <v>0</v>
      </c>
      <c r="Q11" s="61">
        <v>0</v>
      </c>
      <c r="R11" s="61">
        <v>0</v>
      </c>
      <c r="S11" s="61">
        <v>-52141552.560000032</v>
      </c>
      <c r="T11" s="61">
        <v>-197138486.31</v>
      </c>
      <c r="U11" s="61">
        <v>-197138486.31</v>
      </c>
      <c r="V11" s="61">
        <v>0</v>
      </c>
      <c r="W11" s="61">
        <v>144996933.74999997</v>
      </c>
      <c r="X11" s="61">
        <v>144996933.74999997</v>
      </c>
      <c r="Y11" s="61">
        <v>0</v>
      </c>
      <c r="Z11" s="61">
        <v>10831914.139999999</v>
      </c>
      <c r="AA11" s="61">
        <v>4322495.21</v>
      </c>
      <c r="AB11" s="61">
        <v>0</v>
      </c>
      <c r="AC11" s="61">
        <v>1083029.1300000001</v>
      </c>
      <c r="AD11" s="61">
        <v>4652354.2</v>
      </c>
      <c r="AE11" s="61">
        <v>0</v>
      </c>
      <c r="AF11" s="61">
        <v>0</v>
      </c>
      <c r="AG11" s="61">
        <v>14337.23</v>
      </c>
      <c r="AH11" s="61">
        <v>759698.37</v>
      </c>
      <c r="AI11" s="61">
        <v>0</v>
      </c>
      <c r="AJ11" s="61">
        <v>0</v>
      </c>
      <c r="AK11" s="61">
        <v>0</v>
      </c>
      <c r="AL11" s="61">
        <v>0</v>
      </c>
      <c r="AM11" s="61">
        <v>61816034.82</v>
      </c>
      <c r="AN11" s="61">
        <v>63289782.600000001</v>
      </c>
      <c r="AO11" s="61">
        <v>0</v>
      </c>
      <c r="AP11" s="61">
        <v>0</v>
      </c>
      <c r="AQ11" s="61">
        <v>0</v>
      </c>
      <c r="AR11" s="61">
        <v>-1473747.78</v>
      </c>
      <c r="AS11" s="61">
        <v>-70948882.430000007</v>
      </c>
      <c r="AT11" s="61">
        <v>-7027188.9600000009</v>
      </c>
      <c r="AU11" s="61">
        <v>-15082352.270000001</v>
      </c>
      <c r="AV11" s="61">
        <v>8055163.3100000005</v>
      </c>
      <c r="AW11" s="61">
        <v>-40325914.229999989</v>
      </c>
      <c r="AX11" s="61">
        <v>-33895678.639999986</v>
      </c>
      <c r="AY11" s="61">
        <v>-125405324.25999998</v>
      </c>
      <c r="AZ11" s="61">
        <v>-165781243.52999997</v>
      </c>
      <c r="BA11" s="61">
        <v>-28645576.759999998</v>
      </c>
      <c r="BB11" s="61">
        <v>0</v>
      </c>
      <c r="BC11" s="61">
        <v>69021496.029999986</v>
      </c>
      <c r="BD11" s="61">
        <v>91509645.61999999</v>
      </c>
      <c r="BE11" s="61">
        <v>-6430235.5900000036</v>
      </c>
      <c r="BF11" s="61">
        <v>27008088</v>
      </c>
      <c r="BG11" s="61">
        <v>30817636.289999999</v>
      </c>
      <c r="BH11" s="61">
        <v>11055779.639999999</v>
      </c>
      <c r="BI11" s="61">
        <v>0</v>
      </c>
      <c r="BJ11" s="61">
        <v>-14865327.93</v>
      </c>
      <c r="BK11" s="61">
        <v>-33438323.590000004</v>
      </c>
      <c r="BL11" s="61">
        <v>0</v>
      </c>
      <c r="BM11" s="61">
        <v>0</v>
      </c>
      <c r="BN11" s="61">
        <v>0</v>
      </c>
      <c r="BO11" s="61">
        <v>-878655.20000000019</v>
      </c>
      <c r="BP11" s="61">
        <v>-878655.20000000019</v>
      </c>
      <c r="BQ11" s="61">
        <v>0</v>
      </c>
      <c r="BR11" s="61">
        <v>0</v>
      </c>
      <c r="BS11" s="61">
        <v>-21889605.290000007</v>
      </c>
      <c r="BT11" s="61">
        <v>-34031624.080000006</v>
      </c>
      <c r="BU11" s="61">
        <v>-9290714.5199999996</v>
      </c>
      <c r="BV11" s="61">
        <v>-4936579.49</v>
      </c>
      <c r="BW11" s="61">
        <v>-44527.500000000007</v>
      </c>
      <c r="BX11" s="61">
        <v>-159676.24</v>
      </c>
      <c r="BY11" s="61">
        <v>-957689.55</v>
      </c>
      <c r="BZ11" s="61">
        <v>27531206.090000004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-827518.75</v>
      </c>
      <c r="CJ11" s="61">
        <v>-827518.75</v>
      </c>
      <c r="CK11" s="61">
        <v>0</v>
      </c>
      <c r="CL11" s="61">
        <v>-40820758.490000136</v>
      </c>
    </row>
    <row r="12" spans="1:90" ht="12.75" customHeight="1">
      <c r="A12" s="44" t="s">
        <v>10</v>
      </c>
      <c r="B12" s="59">
        <v>1007</v>
      </c>
      <c r="C12" s="60" t="s">
        <v>373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</row>
    <row r="13" spans="1:90" ht="12.75" customHeight="1">
      <c r="A13" s="44" t="s">
        <v>12</v>
      </c>
      <c r="B13" s="59">
        <v>1008</v>
      </c>
      <c r="C13" s="60" t="s">
        <v>373</v>
      </c>
      <c r="D13" s="61">
        <v>426899777.58660668</v>
      </c>
      <c r="E13" s="61">
        <v>261479985.88000005</v>
      </c>
      <c r="F13" s="61">
        <v>631426870.96000004</v>
      </c>
      <c r="G13" s="61">
        <v>-369946885.07999998</v>
      </c>
      <c r="H13" s="61">
        <v>0</v>
      </c>
      <c r="I13" s="61">
        <v>-73941189.940000087</v>
      </c>
      <c r="J13" s="61">
        <v>-195806391.26000011</v>
      </c>
      <c r="K13" s="61">
        <v>-1051242727.2800001</v>
      </c>
      <c r="L13" s="61">
        <v>855436336.01999998</v>
      </c>
      <c r="M13" s="61">
        <v>121865201.32000002</v>
      </c>
      <c r="N13" s="61">
        <v>299077919.80000001</v>
      </c>
      <c r="O13" s="61">
        <v>-177212718.47999999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238621698.68660671</v>
      </c>
      <c r="AA13" s="61">
        <v>147446377.69232729</v>
      </c>
      <c r="AB13" s="61">
        <v>10014890.08813685</v>
      </c>
      <c r="AC13" s="61">
        <v>27739572.540330917</v>
      </c>
      <c r="AD13" s="61">
        <v>235167.34978840416</v>
      </c>
      <c r="AE13" s="61">
        <v>0</v>
      </c>
      <c r="AF13" s="61">
        <v>698664.1604792258</v>
      </c>
      <c r="AG13" s="61">
        <v>52487026.855544016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739282.96</v>
      </c>
      <c r="AN13" s="61">
        <v>244477.9299999997</v>
      </c>
      <c r="AO13" s="61">
        <v>41192.75</v>
      </c>
      <c r="AP13" s="61">
        <v>0</v>
      </c>
      <c r="AQ13" s="61">
        <v>0</v>
      </c>
      <c r="AR13" s="61">
        <v>453612.28000000026</v>
      </c>
      <c r="AS13" s="61">
        <v>-278576093.36000824</v>
      </c>
      <c r="AT13" s="61">
        <v>-31922100.899999999</v>
      </c>
      <c r="AU13" s="61">
        <v>-33663247.979999997</v>
      </c>
      <c r="AV13" s="61">
        <v>1741147.08</v>
      </c>
      <c r="AW13" s="61">
        <v>-80891433.74999997</v>
      </c>
      <c r="AX13" s="61">
        <v>-89296310.109999985</v>
      </c>
      <c r="AY13" s="61">
        <v>-325510643.08999997</v>
      </c>
      <c r="AZ13" s="61">
        <v>-331468757.14999998</v>
      </c>
      <c r="BA13" s="61">
        <v>-26364981.98</v>
      </c>
      <c r="BB13" s="61">
        <v>0</v>
      </c>
      <c r="BC13" s="61">
        <v>32323096.039999999</v>
      </c>
      <c r="BD13" s="61">
        <v>236214332.97999999</v>
      </c>
      <c r="BE13" s="61">
        <v>8404876.3600000143</v>
      </c>
      <c r="BF13" s="61">
        <v>152413030.84000003</v>
      </c>
      <c r="BG13" s="61">
        <v>155805908.17000002</v>
      </c>
      <c r="BH13" s="61">
        <v>590999.07999999996</v>
      </c>
      <c r="BI13" s="61">
        <v>0</v>
      </c>
      <c r="BJ13" s="61">
        <v>-3983876.4099999997</v>
      </c>
      <c r="BK13" s="61">
        <v>-144008154.48000002</v>
      </c>
      <c r="BL13" s="61">
        <v>0</v>
      </c>
      <c r="BM13" s="61">
        <v>0</v>
      </c>
      <c r="BN13" s="61">
        <v>0</v>
      </c>
      <c r="BO13" s="61">
        <v>-22987728.18</v>
      </c>
      <c r="BP13" s="61">
        <v>-22987728.18</v>
      </c>
      <c r="BQ13" s="61">
        <v>0</v>
      </c>
      <c r="BR13" s="61">
        <v>0</v>
      </c>
      <c r="BS13" s="61">
        <v>-142073920.51000831</v>
      </c>
      <c r="BT13" s="61">
        <v>-95290587.930000022</v>
      </c>
      <c r="BU13" s="61">
        <v>-20301549.598663084</v>
      </c>
      <c r="BV13" s="61">
        <v>-16117733.870243471</v>
      </c>
      <c r="BW13" s="61">
        <v>0</v>
      </c>
      <c r="BX13" s="61">
        <v>-2591484.1172940223</v>
      </c>
      <c r="BY13" s="61">
        <v>-2542694.4794719201</v>
      </c>
      <c r="BZ13" s="61">
        <v>16003266.699999999</v>
      </c>
      <c r="CA13" s="61">
        <v>-21233137.214335781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-700910.02</v>
      </c>
      <c r="CJ13" s="61">
        <v>-700910.02</v>
      </c>
      <c r="CK13" s="61">
        <v>0</v>
      </c>
      <c r="CL13" s="61">
        <v>148323684.22659844</v>
      </c>
    </row>
    <row r="14" spans="1:90" ht="12.75" customHeight="1">
      <c r="A14" s="44" t="s">
        <v>14</v>
      </c>
      <c r="B14" s="59">
        <v>1009</v>
      </c>
      <c r="C14" s="60" t="s">
        <v>373</v>
      </c>
      <c r="D14" s="61">
        <v>4608307380.5482197</v>
      </c>
      <c r="E14" s="61">
        <v>5410039007.1899996</v>
      </c>
      <c r="F14" s="61">
        <v>8174333227.7299995</v>
      </c>
      <c r="G14" s="61">
        <v>-2764294220.54</v>
      </c>
      <c r="H14" s="61">
        <v>0</v>
      </c>
      <c r="I14" s="61">
        <v>-1959379239.2299993</v>
      </c>
      <c r="J14" s="61">
        <v>-2494338991.2299995</v>
      </c>
      <c r="K14" s="61">
        <v>-13466832025.85</v>
      </c>
      <c r="L14" s="61">
        <v>10972493034.620001</v>
      </c>
      <c r="M14" s="61">
        <v>534959752.00000024</v>
      </c>
      <c r="N14" s="61">
        <v>2213737320.4700003</v>
      </c>
      <c r="O14" s="61">
        <v>-1678777568.47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1114267796.1082199</v>
      </c>
      <c r="AA14" s="61">
        <v>979440557.60875988</v>
      </c>
      <c r="AB14" s="61">
        <v>-10876628.013809999</v>
      </c>
      <c r="AC14" s="61">
        <v>34627047.322530001</v>
      </c>
      <c r="AD14" s="61">
        <v>107566120.38964999</v>
      </c>
      <c r="AE14" s="61">
        <v>270957.02399999998</v>
      </c>
      <c r="AF14" s="61">
        <v>1702892.18398</v>
      </c>
      <c r="AG14" s="61">
        <v>1106165.52618</v>
      </c>
      <c r="AH14" s="61">
        <v>0</v>
      </c>
      <c r="AI14" s="61">
        <v>430684.06693000009</v>
      </c>
      <c r="AJ14" s="61">
        <v>11915.94</v>
      </c>
      <c r="AK14" s="61">
        <v>11915.94</v>
      </c>
      <c r="AL14" s="61">
        <v>0</v>
      </c>
      <c r="AM14" s="61">
        <v>43367900.539999999</v>
      </c>
      <c r="AN14" s="61">
        <v>64278056.189999998</v>
      </c>
      <c r="AO14" s="61">
        <v>-16538425.07</v>
      </c>
      <c r="AP14" s="61">
        <v>0</v>
      </c>
      <c r="AQ14" s="61">
        <v>0</v>
      </c>
      <c r="AR14" s="61">
        <v>-4371730.58</v>
      </c>
      <c r="AS14" s="61">
        <v>-4124185011.6700001</v>
      </c>
      <c r="AT14" s="61">
        <v>-1297257784.2800002</v>
      </c>
      <c r="AU14" s="61">
        <v>-1454497950.8300002</v>
      </c>
      <c r="AV14" s="61">
        <v>157240166.54999998</v>
      </c>
      <c r="AW14" s="61">
        <v>-1019750107.8700001</v>
      </c>
      <c r="AX14" s="61">
        <v>-1401162454</v>
      </c>
      <c r="AY14" s="61">
        <v>-5977579982.3800001</v>
      </c>
      <c r="AZ14" s="61">
        <v>-5513357671.2799997</v>
      </c>
      <c r="BA14" s="61">
        <v>-464222311.10000002</v>
      </c>
      <c r="BB14" s="61">
        <v>0</v>
      </c>
      <c r="BC14" s="61">
        <v>0</v>
      </c>
      <c r="BD14" s="61">
        <v>4576417528.3800001</v>
      </c>
      <c r="BE14" s="61">
        <v>381412346.12999988</v>
      </c>
      <c r="BF14" s="61">
        <v>1335138510.0699999</v>
      </c>
      <c r="BG14" s="61">
        <v>1224449847.9099998</v>
      </c>
      <c r="BH14" s="61">
        <v>110688662.16</v>
      </c>
      <c r="BI14" s="61">
        <v>0</v>
      </c>
      <c r="BJ14" s="61">
        <v>0</v>
      </c>
      <c r="BK14" s="61">
        <v>-953726163.94000006</v>
      </c>
      <c r="BL14" s="61">
        <v>0</v>
      </c>
      <c r="BM14" s="61">
        <v>0</v>
      </c>
      <c r="BN14" s="61">
        <v>0</v>
      </c>
      <c r="BO14" s="61">
        <v>-303624631.24000001</v>
      </c>
      <c r="BP14" s="61">
        <v>-303624631.24000001</v>
      </c>
      <c r="BQ14" s="61">
        <v>0</v>
      </c>
      <c r="BR14" s="61">
        <v>0</v>
      </c>
      <c r="BS14" s="61">
        <v>-1473168792.0499997</v>
      </c>
      <c r="BT14" s="61">
        <v>-1312300037.0699999</v>
      </c>
      <c r="BU14" s="61">
        <v>-169005565.5</v>
      </c>
      <c r="BV14" s="61">
        <v>-67456094.379999995</v>
      </c>
      <c r="BW14" s="61">
        <v>0</v>
      </c>
      <c r="BX14" s="61">
        <v>-11401729.76</v>
      </c>
      <c r="BY14" s="61">
        <v>-20508.96</v>
      </c>
      <c r="BZ14" s="61">
        <v>98744150.890000001</v>
      </c>
      <c r="CA14" s="61">
        <v>-11729007.27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-30383696.229999997</v>
      </c>
      <c r="CJ14" s="61">
        <v>-30383696.229999997</v>
      </c>
      <c r="CK14" s="61">
        <v>0</v>
      </c>
      <c r="CL14" s="61">
        <v>484122368.8782196</v>
      </c>
    </row>
    <row r="15" spans="1:90" ht="12.75" customHeight="1">
      <c r="A15" s="44" t="s">
        <v>16</v>
      </c>
      <c r="B15" s="59">
        <v>1010</v>
      </c>
      <c r="C15" s="60" t="s">
        <v>373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</row>
    <row r="16" spans="1:90" ht="12.75" customHeight="1">
      <c r="A16" s="44" t="s">
        <v>18</v>
      </c>
      <c r="B16" s="59">
        <v>1011</v>
      </c>
      <c r="C16" s="60" t="s">
        <v>373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</row>
    <row r="17" spans="1:90" ht="12.75" customHeight="1">
      <c r="A17" s="44" t="s">
        <v>20</v>
      </c>
      <c r="B17" s="59">
        <v>1012</v>
      </c>
      <c r="C17" s="60" t="s">
        <v>373</v>
      </c>
      <c r="D17" s="61">
        <v>407527948.15691006</v>
      </c>
      <c r="E17" s="61">
        <v>218719311.36999997</v>
      </c>
      <c r="F17" s="61">
        <v>430746318.10999995</v>
      </c>
      <c r="G17" s="61">
        <v>-212027006.73999998</v>
      </c>
      <c r="H17" s="61">
        <v>0</v>
      </c>
      <c r="I17" s="61">
        <v>36948787.580000088</v>
      </c>
      <c r="J17" s="61">
        <v>-5652496.9899998903</v>
      </c>
      <c r="K17" s="61">
        <v>-1035887221.0799999</v>
      </c>
      <c r="L17" s="61">
        <v>1030234724.09</v>
      </c>
      <c r="M17" s="61">
        <v>42601284.569999978</v>
      </c>
      <c r="N17" s="61">
        <v>155245664.40999997</v>
      </c>
      <c r="O17" s="61">
        <v>-112644379.83999999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148338453.59691</v>
      </c>
      <c r="AA17" s="61">
        <v>67182816.809039995</v>
      </c>
      <c r="AB17" s="61">
        <v>1200635.2997600001</v>
      </c>
      <c r="AC17" s="61">
        <v>79955001.488110006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2250000</v>
      </c>
      <c r="AK17" s="61">
        <v>2250000</v>
      </c>
      <c r="AL17" s="61">
        <v>0</v>
      </c>
      <c r="AM17" s="61">
        <v>1271395.6100000001</v>
      </c>
      <c r="AN17" s="61">
        <v>1331121.58</v>
      </c>
      <c r="AO17" s="61">
        <v>-56876.99</v>
      </c>
      <c r="AP17" s="61">
        <v>0</v>
      </c>
      <c r="AQ17" s="61">
        <v>0</v>
      </c>
      <c r="AR17" s="61">
        <v>-2848.98</v>
      </c>
      <c r="AS17" s="61">
        <v>-439410411.86034101</v>
      </c>
      <c r="AT17" s="61">
        <v>-101662084.68999998</v>
      </c>
      <c r="AU17" s="61">
        <v>-111384733.82999998</v>
      </c>
      <c r="AV17" s="61">
        <v>9722649.1400000006</v>
      </c>
      <c r="AW17" s="61">
        <v>-213348068.06000006</v>
      </c>
      <c r="AX17" s="61">
        <v>-205253263.56000018</v>
      </c>
      <c r="AY17" s="61">
        <v>-1305537184.3299999</v>
      </c>
      <c r="AZ17" s="61">
        <v>-1434438365.5099998</v>
      </c>
      <c r="BA17" s="61">
        <v>-66443137.380000003</v>
      </c>
      <c r="BB17" s="61">
        <v>0</v>
      </c>
      <c r="BC17" s="61">
        <v>195344318.56</v>
      </c>
      <c r="BD17" s="61">
        <v>1100283920.7699997</v>
      </c>
      <c r="BE17" s="61">
        <v>-8094804.4999998808</v>
      </c>
      <c r="BF17" s="61">
        <v>991899494.55000007</v>
      </c>
      <c r="BG17" s="61">
        <v>1072375450.7600001</v>
      </c>
      <c r="BH17" s="61">
        <v>41481970.649999999</v>
      </c>
      <c r="BI17" s="61">
        <v>0</v>
      </c>
      <c r="BJ17" s="61">
        <v>-121957926.86</v>
      </c>
      <c r="BK17" s="61">
        <v>-999994299.04999995</v>
      </c>
      <c r="BL17" s="61">
        <v>0</v>
      </c>
      <c r="BM17" s="61">
        <v>0</v>
      </c>
      <c r="BN17" s="61">
        <v>0</v>
      </c>
      <c r="BO17" s="61">
        <v>-29784919.630000003</v>
      </c>
      <c r="BP17" s="61">
        <v>-29784919.630000003</v>
      </c>
      <c r="BQ17" s="61">
        <v>0</v>
      </c>
      <c r="BR17" s="61">
        <v>0</v>
      </c>
      <c r="BS17" s="61">
        <v>-94615339.480340958</v>
      </c>
      <c r="BT17" s="61">
        <v>-94623290.409999952</v>
      </c>
      <c r="BU17" s="61">
        <v>-7178077.337208</v>
      </c>
      <c r="BV17" s="61">
        <v>-6785414.5045259995</v>
      </c>
      <c r="BW17" s="61">
        <v>0</v>
      </c>
      <c r="BX17" s="61">
        <v>-121929.43028700001</v>
      </c>
      <c r="BY17" s="61">
        <v>-2252828.3983199997</v>
      </c>
      <c r="BZ17" s="61">
        <v>19869839.950000003</v>
      </c>
      <c r="CA17" s="61">
        <v>-3523639.35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-31882463.703430951</v>
      </c>
    </row>
    <row r="18" spans="1:90" ht="12.75" customHeight="1">
      <c r="A18" s="44" t="s">
        <v>22</v>
      </c>
      <c r="B18" s="59">
        <v>1013</v>
      </c>
      <c r="C18" s="60" t="s">
        <v>373</v>
      </c>
      <c r="D18" s="61">
        <v>81148890.519999847</v>
      </c>
      <c r="E18" s="61">
        <v>21279687.110000044</v>
      </c>
      <c r="F18" s="61">
        <v>261164643.42000002</v>
      </c>
      <c r="G18" s="61">
        <v>-239884956.30999997</v>
      </c>
      <c r="H18" s="61">
        <v>0</v>
      </c>
      <c r="I18" s="61">
        <v>37118105.7099998</v>
      </c>
      <c r="J18" s="61">
        <v>18433693.779999852</v>
      </c>
      <c r="K18" s="61">
        <v>-592687766.66000009</v>
      </c>
      <c r="L18" s="61">
        <v>611121460.43999994</v>
      </c>
      <c r="M18" s="61">
        <v>18684411.929999948</v>
      </c>
      <c r="N18" s="61">
        <v>319907440.91999996</v>
      </c>
      <c r="O18" s="61">
        <v>-301223028.99000001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19325078.899999999</v>
      </c>
      <c r="AA18" s="61">
        <v>12598517.77</v>
      </c>
      <c r="AB18" s="61">
        <v>0</v>
      </c>
      <c r="AC18" s="61">
        <v>-95132.709999999963</v>
      </c>
      <c r="AD18" s="61">
        <v>6821693.8399999999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3013071.5999999968</v>
      </c>
      <c r="AK18" s="61">
        <v>7839716.9999999981</v>
      </c>
      <c r="AL18" s="61">
        <v>-4826645.4000000013</v>
      </c>
      <c r="AM18" s="61">
        <v>412947.19999999995</v>
      </c>
      <c r="AN18" s="61">
        <v>1454206.08</v>
      </c>
      <c r="AO18" s="61">
        <v>-1862936.33</v>
      </c>
      <c r="AP18" s="61">
        <v>0</v>
      </c>
      <c r="AQ18" s="61">
        <v>0</v>
      </c>
      <c r="AR18" s="61">
        <v>821677.45</v>
      </c>
      <c r="AS18" s="61">
        <v>-104586811.65999991</v>
      </c>
      <c r="AT18" s="61">
        <v>-18227495.929999992</v>
      </c>
      <c r="AU18" s="61">
        <v>-53348982.310000002</v>
      </c>
      <c r="AV18" s="61">
        <v>35121486.38000001</v>
      </c>
      <c r="AW18" s="61">
        <v>-23715442.599999905</v>
      </c>
      <c r="AX18" s="61">
        <v>-59567310.169999897</v>
      </c>
      <c r="AY18" s="61">
        <v>-445624716.43999994</v>
      </c>
      <c r="AZ18" s="61">
        <v>-402131694.31999999</v>
      </c>
      <c r="BA18" s="61">
        <v>-142722286.25</v>
      </c>
      <c r="BB18" s="61">
        <v>0</v>
      </c>
      <c r="BC18" s="61">
        <v>99229264.129999995</v>
      </c>
      <c r="BD18" s="61">
        <v>386057406.27000004</v>
      </c>
      <c r="BE18" s="61">
        <v>35851867.569999993</v>
      </c>
      <c r="BF18" s="61">
        <v>338287819.61000001</v>
      </c>
      <c r="BG18" s="61">
        <v>325504016.44</v>
      </c>
      <c r="BH18" s="61">
        <v>88111876.5</v>
      </c>
      <c r="BI18" s="61">
        <v>0</v>
      </c>
      <c r="BJ18" s="61">
        <v>-75328073.329999998</v>
      </c>
      <c r="BK18" s="61">
        <v>-302435952.04000002</v>
      </c>
      <c r="BL18" s="61">
        <v>0</v>
      </c>
      <c r="BM18" s="61">
        <v>0</v>
      </c>
      <c r="BN18" s="61">
        <v>0</v>
      </c>
      <c r="BO18" s="61">
        <v>-4019912.05</v>
      </c>
      <c r="BP18" s="61">
        <v>-4019912.05</v>
      </c>
      <c r="BQ18" s="61">
        <v>0</v>
      </c>
      <c r="BR18" s="61">
        <v>0</v>
      </c>
      <c r="BS18" s="61">
        <v>-58623961.080000013</v>
      </c>
      <c r="BT18" s="61">
        <v>-53688475.700000003</v>
      </c>
      <c r="BU18" s="61">
        <v>-20110062.07</v>
      </c>
      <c r="BV18" s="61">
        <v>-4731184.2799999993</v>
      </c>
      <c r="BW18" s="61">
        <v>0</v>
      </c>
      <c r="BX18" s="61">
        <v>-588918.45000000007</v>
      </c>
      <c r="BY18" s="61">
        <v>-6514224.1900000013</v>
      </c>
      <c r="BZ18" s="61">
        <v>30907115.170000002</v>
      </c>
      <c r="CA18" s="61">
        <v>-3898211.56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-23437921.14000006</v>
      </c>
    </row>
    <row r="19" spans="1:90" ht="12.75" customHeight="1">
      <c r="A19" s="44" t="s">
        <v>24</v>
      </c>
      <c r="B19" s="59">
        <v>1016</v>
      </c>
      <c r="C19" s="60" t="s">
        <v>373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</row>
    <row r="20" spans="1:90" ht="12.75" customHeight="1">
      <c r="A20" s="44" t="s">
        <v>26</v>
      </c>
      <c r="B20" s="59">
        <v>1017</v>
      </c>
      <c r="C20" s="60" t="s">
        <v>373</v>
      </c>
      <c r="D20" s="61">
        <v>1080917446.3900003</v>
      </c>
      <c r="E20" s="61">
        <v>1007156823.9799998</v>
      </c>
      <c r="F20" s="61">
        <v>2848668606.0299997</v>
      </c>
      <c r="G20" s="61">
        <v>-1841511782.05</v>
      </c>
      <c r="H20" s="61">
        <v>0</v>
      </c>
      <c r="I20" s="61">
        <v>-323951159.07999945</v>
      </c>
      <c r="J20" s="61">
        <v>-172482159.15999985</v>
      </c>
      <c r="K20" s="61">
        <v>-6060121519.6999998</v>
      </c>
      <c r="L20" s="61">
        <v>5887639360.54</v>
      </c>
      <c r="M20" s="61">
        <v>-151468999.9199996</v>
      </c>
      <c r="N20" s="61">
        <v>4030582656.8200002</v>
      </c>
      <c r="O20" s="61">
        <v>-4182051656.7399998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385792504.08000004</v>
      </c>
      <c r="AA20" s="61">
        <v>198621267.5</v>
      </c>
      <c r="AB20" s="61">
        <v>0</v>
      </c>
      <c r="AC20" s="61">
        <v>187171236.58000001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562032.41</v>
      </c>
      <c r="AK20" s="61">
        <v>562032.41</v>
      </c>
      <c r="AL20" s="61">
        <v>0</v>
      </c>
      <c r="AM20" s="61">
        <v>11357245</v>
      </c>
      <c r="AN20" s="61">
        <v>239753678</v>
      </c>
      <c r="AO20" s="61">
        <v>-224853785</v>
      </c>
      <c r="AP20" s="61">
        <v>0</v>
      </c>
      <c r="AQ20" s="61">
        <v>0</v>
      </c>
      <c r="AR20" s="61">
        <v>-3542648</v>
      </c>
      <c r="AS20" s="61">
        <v>-640759163.49000061</v>
      </c>
      <c r="AT20" s="61">
        <v>-96023129.329999983</v>
      </c>
      <c r="AU20" s="61">
        <v>-371289488.63999999</v>
      </c>
      <c r="AV20" s="61">
        <v>275266359.31</v>
      </c>
      <c r="AW20" s="61">
        <v>-72762377.970000744</v>
      </c>
      <c r="AX20" s="61">
        <v>-798369855.52000046</v>
      </c>
      <c r="AY20" s="61">
        <v>-4129045961.5100002</v>
      </c>
      <c r="AZ20" s="61">
        <v>-3359540003.77</v>
      </c>
      <c r="BA20" s="61">
        <v>-769505957.74000001</v>
      </c>
      <c r="BB20" s="61">
        <v>0</v>
      </c>
      <c r="BC20" s="61">
        <v>0</v>
      </c>
      <c r="BD20" s="61">
        <v>3330676105.9899998</v>
      </c>
      <c r="BE20" s="61">
        <v>725607477.54999971</v>
      </c>
      <c r="BF20" s="61">
        <v>3841163933.3599997</v>
      </c>
      <c r="BG20" s="61">
        <v>3136323121.8299999</v>
      </c>
      <c r="BH20" s="61">
        <v>704840811.52999997</v>
      </c>
      <c r="BI20" s="61">
        <v>0</v>
      </c>
      <c r="BJ20" s="61">
        <v>0</v>
      </c>
      <c r="BK20" s="61">
        <v>-3115556455.8099999</v>
      </c>
      <c r="BL20" s="61">
        <v>0</v>
      </c>
      <c r="BM20" s="61">
        <v>0</v>
      </c>
      <c r="BN20" s="61">
        <v>0</v>
      </c>
      <c r="BO20" s="61">
        <v>4946793.1399999857</v>
      </c>
      <c r="BP20" s="61">
        <v>4946793.1399999857</v>
      </c>
      <c r="BQ20" s="61">
        <v>0</v>
      </c>
      <c r="BR20" s="61">
        <v>0</v>
      </c>
      <c r="BS20" s="61">
        <v>-465396651.02999991</v>
      </c>
      <c r="BT20" s="61">
        <v>-400027918.44</v>
      </c>
      <c r="BU20" s="61">
        <v>-207867029.43000001</v>
      </c>
      <c r="BV20" s="61">
        <v>-21831809.809999999</v>
      </c>
      <c r="BW20" s="61">
        <v>-129525.88</v>
      </c>
      <c r="BX20" s="61">
        <v>-16000699.859999999</v>
      </c>
      <c r="BY20" s="61">
        <v>-55458527.899999999</v>
      </c>
      <c r="BZ20" s="61">
        <v>236030135.47</v>
      </c>
      <c r="CA20" s="61">
        <v>-111275.18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-11523798.300000001</v>
      </c>
      <c r="CJ20" s="61">
        <v>-11523798.300000001</v>
      </c>
      <c r="CK20" s="61">
        <v>0</v>
      </c>
      <c r="CL20" s="61">
        <v>440158282.89999974</v>
      </c>
    </row>
    <row r="21" spans="1:90" ht="12.75" customHeight="1">
      <c r="A21" s="44" t="s">
        <v>28</v>
      </c>
      <c r="B21" s="59">
        <v>1018</v>
      </c>
      <c r="C21" s="60" t="s">
        <v>373</v>
      </c>
      <c r="D21" s="61">
        <v>-9015460.9800000023</v>
      </c>
      <c r="E21" s="61">
        <v>-45481225.340000004</v>
      </c>
      <c r="F21" s="61">
        <v>157825752.08000001</v>
      </c>
      <c r="G21" s="61">
        <v>-203306977.42000002</v>
      </c>
      <c r="H21" s="61">
        <v>0</v>
      </c>
      <c r="I21" s="61">
        <v>48538788.810000002</v>
      </c>
      <c r="J21" s="61">
        <v>-46814104.840000004</v>
      </c>
      <c r="K21" s="61">
        <v>-252968116.31</v>
      </c>
      <c r="L21" s="61">
        <v>206154011.47</v>
      </c>
      <c r="M21" s="61">
        <v>95352893.650000006</v>
      </c>
      <c r="N21" s="61">
        <v>141511605.12</v>
      </c>
      <c r="O21" s="61">
        <v>-46158711.469999999</v>
      </c>
      <c r="P21" s="61">
        <v>0</v>
      </c>
      <c r="Q21" s="61">
        <v>0</v>
      </c>
      <c r="R21" s="61">
        <v>0</v>
      </c>
      <c r="S21" s="61">
        <v>-12919403.170000002</v>
      </c>
      <c r="T21" s="61">
        <v>-37007381.630000003</v>
      </c>
      <c r="U21" s="61">
        <v>-47099359.920000002</v>
      </c>
      <c r="V21" s="61">
        <v>10091978.289999999</v>
      </c>
      <c r="W21" s="61">
        <v>24087978.460000001</v>
      </c>
      <c r="X21" s="61">
        <v>26347612.969999999</v>
      </c>
      <c r="Y21" s="61">
        <v>-2259634.5099999998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10171.49</v>
      </c>
      <c r="AK21" s="61">
        <v>10171.49</v>
      </c>
      <c r="AL21" s="61">
        <v>0</v>
      </c>
      <c r="AM21" s="61">
        <v>836207.22999999975</v>
      </c>
      <c r="AN21" s="61">
        <v>1708950.43</v>
      </c>
      <c r="AO21" s="61">
        <v>-604581.4</v>
      </c>
      <c r="AP21" s="61">
        <v>0</v>
      </c>
      <c r="AQ21" s="61">
        <v>0</v>
      </c>
      <c r="AR21" s="61">
        <v>-268161.8</v>
      </c>
      <c r="AS21" s="61">
        <v>-59406004.609999992</v>
      </c>
      <c r="AT21" s="61">
        <v>-21706764.890000001</v>
      </c>
      <c r="AU21" s="61">
        <v>-23475628.539999999</v>
      </c>
      <c r="AV21" s="61">
        <v>1768863.6500000004</v>
      </c>
      <c r="AW21" s="61">
        <v>-18192324.669999994</v>
      </c>
      <c r="AX21" s="61">
        <v>-57236204.920000002</v>
      </c>
      <c r="AY21" s="61">
        <v>-94768212.140000001</v>
      </c>
      <c r="AZ21" s="61">
        <v>-88047830.469999999</v>
      </c>
      <c r="BA21" s="61">
        <v>-20900316.219999999</v>
      </c>
      <c r="BB21" s="61">
        <v>0</v>
      </c>
      <c r="BC21" s="61">
        <v>14179934.550000001</v>
      </c>
      <c r="BD21" s="61">
        <v>37532007.219999999</v>
      </c>
      <c r="BE21" s="61">
        <v>39043880.250000007</v>
      </c>
      <c r="BF21" s="61">
        <v>42814177.170000009</v>
      </c>
      <c r="BG21" s="61">
        <v>41152417.530000009</v>
      </c>
      <c r="BH21" s="61">
        <v>5168054.96</v>
      </c>
      <c r="BI21" s="61">
        <v>0</v>
      </c>
      <c r="BJ21" s="61">
        <v>-3506295.32</v>
      </c>
      <c r="BK21" s="61">
        <v>-3770296.92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-17682992.799999997</v>
      </c>
      <c r="BT21" s="61">
        <v>-18359078.27</v>
      </c>
      <c r="BU21" s="61">
        <v>-8635321.1600000001</v>
      </c>
      <c r="BV21" s="61">
        <v>-2909405.2199999997</v>
      </c>
      <c r="BW21" s="61">
        <v>0</v>
      </c>
      <c r="BX21" s="61">
        <v>-133307.25</v>
      </c>
      <c r="BY21" s="61">
        <v>83405.01999999999</v>
      </c>
      <c r="BZ21" s="61">
        <v>12365805.080000002</v>
      </c>
      <c r="CA21" s="61">
        <v>-95091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-1823922.25</v>
      </c>
      <c r="CJ21" s="61">
        <v>-1823922.25</v>
      </c>
      <c r="CK21" s="61">
        <v>0</v>
      </c>
      <c r="CL21" s="61">
        <v>-68421465.589999989</v>
      </c>
    </row>
    <row r="22" spans="1:90" ht="12.75" customHeight="1">
      <c r="A22" s="44" t="s">
        <v>30</v>
      </c>
      <c r="B22" s="59">
        <v>1020</v>
      </c>
      <c r="C22" s="60" t="s">
        <v>373</v>
      </c>
      <c r="D22" s="61">
        <v>3526198063.44767</v>
      </c>
      <c r="E22" s="61">
        <v>2998853633.8999977</v>
      </c>
      <c r="F22" s="61">
        <v>12368598826.779999</v>
      </c>
      <c r="G22" s="61">
        <v>-9369745192.8800011</v>
      </c>
      <c r="H22" s="61">
        <v>0</v>
      </c>
      <c r="I22" s="61">
        <v>-576178531.9600029</v>
      </c>
      <c r="J22" s="61">
        <v>-3560817113.3500004</v>
      </c>
      <c r="K22" s="61">
        <v>-20134587340.259998</v>
      </c>
      <c r="L22" s="61">
        <v>16573770226.909998</v>
      </c>
      <c r="M22" s="61">
        <v>2984638581.3899975</v>
      </c>
      <c r="N22" s="61">
        <v>12749331526.289999</v>
      </c>
      <c r="O22" s="61">
        <v>-9764692944.9000015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1062469596.3576751</v>
      </c>
      <c r="AA22" s="61">
        <v>1099911109.4658222</v>
      </c>
      <c r="AB22" s="61">
        <v>0</v>
      </c>
      <c r="AC22" s="61">
        <v>-62443324.733937398</v>
      </c>
      <c r="AD22" s="61">
        <v>24570746.493472151</v>
      </c>
      <c r="AE22" s="61">
        <v>0</v>
      </c>
      <c r="AF22" s="61">
        <v>0</v>
      </c>
      <c r="AG22" s="61">
        <v>377435.48006646748</v>
      </c>
      <c r="AH22" s="61">
        <v>0</v>
      </c>
      <c r="AI22" s="61">
        <v>53629.652251714586</v>
      </c>
      <c r="AJ22" s="61">
        <v>0</v>
      </c>
      <c r="AK22" s="61">
        <v>0</v>
      </c>
      <c r="AL22" s="61">
        <v>0</v>
      </c>
      <c r="AM22" s="61">
        <v>41053365.150000006</v>
      </c>
      <c r="AN22" s="61">
        <v>647686</v>
      </c>
      <c r="AO22" s="61">
        <v>2825211.99</v>
      </c>
      <c r="AP22" s="61">
        <v>0</v>
      </c>
      <c r="AQ22" s="61">
        <v>0</v>
      </c>
      <c r="AR22" s="61">
        <v>37580467.160000004</v>
      </c>
      <c r="AS22" s="61">
        <v>-1433869229.0102525</v>
      </c>
      <c r="AT22" s="61">
        <v>-326344922.8900001</v>
      </c>
      <c r="AU22" s="61">
        <v>-1571312463.8399999</v>
      </c>
      <c r="AV22" s="61">
        <v>1244967540.9499998</v>
      </c>
      <c r="AW22" s="61">
        <v>-92047168.78000021</v>
      </c>
      <c r="AX22" s="61">
        <v>-837778604.46999884</v>
      </c>
      <c r="AY22" s="61">
        <v>-4981847742.2999992</v>
      </c>
      <c r="AZ22" s="61">
        <v>-3752402750.1999998</v>
      </c>
      <c r="BA22" s="61">
        <v>-2560216350.29</v>
      </c>
      <c r="BB22" s="61">
        <v>0</v>
      </c>
      <c r="BC22" s="61">
        <v>1330771358.1900001</v>
      </c>
      <c r="BD22" s="61">
        <v>4144069137.8300004</v>
      </c>
      <c r="BE22" s="61">
        <v>745731435.68999863</v>
      </c>
      <c r="BF22" s="61">
        <v>4500662705.2000008</v>
      </c>
      <c r="BG22" s="61">
        <v>3340386987.6000004</v>
      </c>
      <c r="BH22" s="61">
        <v>2362510978.6400003</v>
      </c>
      <c r="BI22" s="61">
        <v>0</v>
      </c>
      <c r="BJ22" s="61">
        <v>-1202235261.04</v>
      </c>
      <c r="BK22" s="61">
        <v>-3754931269.5100021</v>
      </c>
      <c r="BL22" s="61">
        <v>0</v>
      </c>
      <c r="BM22" s="61">
        <v>0</v>
      </c>
      <c r="BN22" s="61">
        <v>0</v>
      </c>
      <c r="BO22" s="61">
        <v>-73566816.910000086</v>
      </c>
      <c r="BP22" s="61">
        <v>-73566816.910000086</v>
      </c>
      <c r="BQ22" s="61">
        <v>0</v>
      </c>
      <c r="BR22" s="61">
        <v>0</v>
      </c>
      <c r="BS22" s="61">
        <v>-941910320.43025196</v>
      </c>
      <c r="BT22" s="61">
        <v>-1487374655.2500002</v>
      </c>
      <c r="BU22" s="61">
        <v>-325007621.25882781</v>
      </c>
      <c r="BV22" s="61">
        <v>-11717790.537416188</v>
      </c>
      <c r="BW22" s="61">
        <v>0</v>
      </c>
      <c r="BX22" s="61">
        <v>-21984472.094841707</v>
      </c>
      <c r="BY22" s="61">
        <v>-27913748.119165827</v>
      </c>
      <c r="BZ22" s="61">
        <v>963983331.03000009</v>
      </c>
      <c r="CA22" s="61">
        <v>-31895364.200000003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2092328834.4374175</v>
      </c>
    </row>
    <row r="23" spans="1:90" ht="12.75" customHeight="1">
      <c r="A23" s="44" t="s">
        <v>32</v>
      </c>
      <c r="B23" s="59">
        <v>1022</v>
      </c>
      <c r="C23" s="60" t="s">
        <v>373</v>
      </c>
      <c r="D23" s="61">
        <v>1142753002.6899996</v>
      </c>
      <c r="E23" s="61">
        <v>857254729.96999979</v>
      </c>
      <c r="F23" s="61">
        <v>2109235073.9999998</v>
      </c>
      <c r="G23" s="61">
        <v>-1251980344.03</v>
      </c>
      <c r="H23" s="61">
        <v>0</v>
      </c>
      <c r="I23" s="61">
        <v>-153972042.72000027</v>
      </c>
      <c r="J23" s="61">
        <v>-379200393.55000019</v>
      </c>
      <c r="K23" s="61">
        <v>-3737826212.9300008</v>
      </c>
      <c r="L23" s="61">
        <v>3358625819.3800006</v>
      </c>
      <c r="M23" s="61">
        <v>225228350.82999992</v>
      </c>
      <c r="N23" s="61">
        <v>1218482830.3299999</v>
      </c>
      <c r="O23" s="61">
        <v>-993254479.5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419109852</v>
      </c>
      <c r="AA23" s="61">
        <v>322342383.99000001</v>
      </c>
      <c r="AB23" s="61">
        <v>34924916.410000004</v>
      </c>
      <c r="AC23" s="61">
        <v>36145659.469999991</v>
      </c>
      <c r="AD23" s="61">
        <v>24468838.210000001</v>
      </c>
      <c r="AE23" s="61">
        <v>561959.1100000001</v>
      </c>
      <c r="AF23" s="61">
        <v>0</v>
      </c>
      <c r="AG23" s="61">
        <v>666094.81000000006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20360463.439999998</v>
      </c>
      <c r="AN23" s="61">
        <v>19119338.949999999</v>
      </c>
      <c r="AO23" s="61">
        <v>1192254.47</v>
      </c>
      <c r="AP23" s="61">
        <v>0</v>
      </c>
      <c r="AQ23" s="61">
        <v>0</v>
      </c>
      <c r="AR23" s="61">
        <v>48870.02</v>
      </c>
      <c r="AS23" s="61">
        <v>-851892620.56000018</v>
      </c>
      <c r="AT23" s="61">
        <v>-241729404.56000003</v>
      </c>
      <c r="AU23" s="61">
        <v>-261522009.50000003</v>
      </c>
      <c r="AV23" s="61">
        <v>19792604.940000001</v>
      </c>
      <c r="AW23" s="61">
        <v>-96655019.720000207</v>
      </c>
      <c r="AX23" s="61">
        <v>-251064512.08000028</v>
      </c>
      <c r="AY23" s="61">
        <v>-1163492917.1200004</v>
      </c>
      <c r="AZ23" s="61">
        <v>-1069356993.5600003</v>
      </c>
      <c r="BA23" s="61">
        <v>-94135923.560000002</v>
      </c>
      <c r="BB23" s="61">
        <v>0</v>
      </c>
      <c r="BC23" s="61">
        <v>0</v>
      </c>
      <c r="BD23" s="61">
        <v>912428405.04000008</v>
      </c>
      <c r="BE23" s="61">
        <v>154409492.36000007</v>
      </c>
      <c r="BF23" s="61">
        <v>629189749.0200001</v>
      </c>
      <c r="BG23" s="61">
        <v>598911127.79000008</v>
      </c>
      <c r="BH23" s="61">
        <v>30278621.23</v>
      </c>
      <c r="BI23" s="61">
        <v>0</v>
      </c>
      <c r="BJ23" s="61">
        <v>0</v>
      </c>
      <c r="BK23" s="61">
        <v>-474780256.66000003</v>
      </c>
      <c r="BL23" s="61">
        <v>0</v>
      </c>
      <c r="BM23" s="61">
        <v>0</v>
      </c>
      <c r="BN23" s="61">
        <v>0</v>
      </c>
      <c r="BO23" s="61">
        <v>-68898367.650000021</v>
      </c>
      <c r="BP23" s="61">
        <v>-68898367.650000021</v>
      </c>
      <c r="BQ23" s="61">
        <v>0</v>
      </c>
      <c r="BR23" s="61">
        <v>0</v>
      </c>
      <c r="BS23" s="61">
        <v>-437016924.18999994</v>
      </c>
      <c r="BT23" s="61">
        <v>-382784819.63</v>
      </c>
      <c r="BU23" s="61">
        <v>-95739946.940000013</v>
      </c>
      <c r="BV23" s="61">
        <v>-1750023.46</v>
      </c>
      <c r="BW23" s="61">
        <v>0</v>
      </c>
      <c r="BX23" s="61">
        <v>-9168825.0599999987</v>
      </c>
      <c r="BY23" s="61">
        <v>-23640052.280000001</v>
      </c>
      <c r="BZ23" s="61">
        <v>77827314.950000018</v>
      </c>
      <c r="CA23" s="61">
        <v>-1760571.77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-7592904.4399999995</v>
      </c>
      <c r="CJ23" s="61">
        <v>-7592904.4399999995</v>
      </c>
      <c r="CK23" s="61">
        <v>0</v>
      </c>
      <c r="CL23" s="61">
        <v>290860382.1299994</v>
      </c>
    </row>
    <row r="24" spans="1:90" ht="12.75" customHeight="1">
      <c r="A24" s="44" t="s">
        <v>34</v>
      </c>
      <c r="B24" s="59">
        <v>1025</v>
      </c>
      <c r="C24" s="60" t="s">
        <v>373</v>
      </c>
      <c r="D24" s="61">
        <v>279645585.27000016</v>
      </c>
      <c r="E24" s="61">
        <v>287584764.31999993</v>
      </c>
      <c r="F24" s="61">
        <v>731199684.87</v>
      </c>
      <c r="G24" s="61">
        <v>-443614920.55000007</v>
      </c>
      <c r="H24" s="61">
        <v>0</v>
      </c>
      <c r="I24" s="61">
        <v>-88257115.609999776</v>
      </c>
      <c r="J24" s="61">
        <v>-123610560.16999984</v>
      </c>
      <c r="K24" s="61">
        <v>-1276830469.3199999</v>
      </c>
      <c r="L24" s="61">
        <v>1153219909.1500001</v>
      </c>
      <c r="M24" s="61">
        <v>35353444.560000062</v>
      </c>
      <c r="N24" s="61">
        <v>757096504.78999996</v>
      </c>
      <c r="O24" s="61">
        <v>-721743060.2299999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80862451</v>
      </c>
      <c r="AA24" s="61">
        <v>54450564.210000001</v>
      </c>
      <c r="AB24" s="61">
        <v>0</v>
      </c>
      <c r="AC24" s="61">
        <v>26411886.789999999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-544514.43999999948</v>
      </c>
      <c r="AN24" s="61">
        <v>4733665.99</v>
      </c>
      <c r="AO24" s="61">
        <v>-4067760.6599999997</v>
      </c>
      <c r="AP24" s="61">
        <v>0</v>
      </c>
      <c r="AQ24" s="61">
        <v>0</v>
      </c>
      <c r="AR24" s="61">
        <v>-1210419.77</v>
      </c>
      <c r="AS24" s="61">
        <v>-255439888.58000037</v>
      </c>
      <c r="AT24" s="61">
        <v>-39005241.680000022</v>
      </c>
      <c r="AU24" s="61">
        <v>-116061837.35000001</v>
      </c>
      <c r="AV24" s="61">
        <v>77056595.669999987</v>
      </c>
      <c r="AW24" s="61">
        <v>-77845541.230000377</v>
      </c>
      <c r="AX24" s="61">
        <v>-703491487.12000024</v>
      </c>
      <c r="AY24" s="61">
        <v>-784433001.23000026</v>
      </c>
      <c r="AZ24" s="61">
        <v>-919119332.85000014</v>
      </c>
      <c r="BA24" s="61">
        <v>-123997635.7</v>
      </c>
      <c r="BB24" s="61">
        <v>0</v>
      </c>
      <c r="BC24" s="61">
        <v>258683967.31999999</v>
      </c>
      <c r="BD24" s="61">
        <v>80941514.109999999</v>
      </c>
      <c r="BE24" s="61">
        <v>625645945.88999987</v>
      </c>
      <c r="BF24" s="61">
        <v>684624473.61999989</v>
      </c>
      <c r="BG24" s="61">
        <v>814126259.5999999</v>
      </c>
      <c r="BH24" s="61">
        <v>94510202.609999999</v>
      </c>
      <c r="BI24" s="61">
        <v>0</v>
      </c>
      <c r="BJ24" s="61">
        <v>-224011988.59</v>
      </c>
      <c r="BK24" s="61">
        <v>-58978527.729999997</v>
      </c>
      <c r="BL24" s="61">
        <v>0</v>
      </c>
      <c r="BM24" s="61">
        <v>0</v>
      </c>
      <c r="BN24" s="61">
        <v>0</v>
      </c>
      <c r="BO24" s="61">
        <v>-27480209.829999998</v>
      </c>
      <c r="BP24" s="61">
        <v>-27480209.829999998</v>
      </c>
      <c r="BQ24" s="61">
        <v>0</v>
      </c>
      <c r="BR24" s="61">
        <v>0</v>
      </c>
      <c r="BS24" s="61">
        <v>-111108895.83999997</v>
      </c>
      <c r="BT24" s="61">
        <v>-140051490.26999998</v>
      </c>
      <c r="BU24" s="61">
        <v>-13792773.130000001</v>
      </c>
      <c r="BV24" s="61">
        <v>-3244035.0999999996</v>
      </c>
      <c r="BW24" s="61">
        <v>0</v>
      </c>
      <c r="BX24" s="61">
        <v>-2081550.8600000003</v>
      </c>
      <c r="BY24" s="61">
        <v>-3221749.53</v>
      </c>
      <c r="BZ24" s="61">
        <v>57904136.43</v>
      </c>
      <c r="CA24" s="61">
        <v>-6621433.3799999999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24205696.689999789</v>
      </c>
    </row>
    <row r="25" spans="1:90" ht="12.75" customHeight="1">
      <c r="A25" s="44" t="s">
        <v>36</v>
      </c>
      <c r="B25" s="59">
        <v>1027</v>
      </c>
      <c r="C25" s="60" t="s">
        <v>373</v>
      </c>
      <c r="D25" s="61">
        <v>150581628.24178204</v>
      </c>
      <c r="E25" s="61">
        <v>18551891.050000012</v>
      </c>
      <c r="F25" s="61">
        <v>115264906.22</v>
      </c>
      <c r="G25" s="61">
        <v>-96713015.169999987</v>
      </c>
      <c r="H25" s="61">
        <v>0</v>
      </c>
      <c r="I25" s="61">
        <v>18391784.400000036</v>
      </c>
      <c r="J25" s="61">
        <v>44900619.100000024</v>
      </c>
      <c r="K25" s="61">
        <v>-286029421.15999997</v>
      </c>
      <c r="L25" s="61">
        <v>330930040.25999999</v>
      </c>
      <c r="M25" s="61">
        <v>-26508834.699999988</v>
      </c>
      <c r="N25" s="61">
        <v>194197347.67000002</v>
      </c>
      <c r="O25" s="61">
        <v>-220706182.37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104813986.89178199</v>
      </c>
      <c r="AA25" s="61">
        <v>95770658.464821681</v>
      </c>
      <c r="AB25" s="61">
        <v>0</v>
      </c>
      <c r="AC25" s="61">
        <v>554093.17669638922</v>
      </c>
      <c r="AD25" s="61">
        <v>6666128.1611110773</v>
      </c>
      <c r="AE25" s="61">
        <v>0</v>
      </c>
      <c r="AF25" s="61">
        <v>1823107.0891528435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8823965.8999999966</v>
      </c>
      <c r="AN25" s="61">
        <v>6879693.3999999976</v>
      </c>
      <c r="AO25" s="61">
        <v>3740907.5099999988</v>
      </c>
      <c r="AP25" s="61">
        <v>0</v>
      </c>
      <c r="AQ25" s="61">
        <v>0</v>
      </c>
      <c r="AR25" s="61">
        <v>-1796635.0100000002</v>
      </c>
      <c r="AS25" s="61">
        <v>-95558604.668962255</v>
      </c>
      <c r="AT25" s="61">
        <v>-22263221.632900052</v>
      </c>
      <c r="AU25" s="61">
        <v>-60521807.000000082</v>
      </c>
      <c r="AV25" s="61">
        <v>38258585.36710003</v>
      </c>
      <c r="AW25" s="61">
        <v>-17587720.052280441</v>
      </c>
      <c r="AX25" s="61">
        <v>-51234227.493856236</v>
      </c>
      <c r="AY25" s="61">
        <v>-135954469.25385624</v>
      </c>
      <c r="AZ25" s="61">
        <v>-94092344.013856247</v>
      </c>
      <c r="BA25" s="61">
        <v>-58420861.88000001</v>
      </c>
      <c r="BB25" s="61">
        <v>0</v>
      </c>
      <c r="BC25" s="61">
        <v>16558736.640000002</v>
      </c>
      <c r="BD25" s="61">
        <v>84720241.760000005</v>
      </c>
      <c r="BE25" s="61">
        <v>33646507.441575795</v>
      </c>
      <c r="BF25" s="61">
        <v>86843011.0615758</v>
      </c>
      <c r="BG25" s="61">
        <v>61632559.711575814</v>
      </c>
      <c r="BH25" s="61">
        <v>35787599.379999995</v>
      </c>
      <c r="BI25" s="61">
        <v>0</v>
      </c>
      <c r="BJ25" s="61">
        <v>-10577148.030000001</v>
      </c>
      <c r="BK25" s="61">
        <v>-53196503.620000005</v>
      </c>
      <c r="BL25" s="61">
        <v>0</v>
      </c>
      <c r="BM25" s="61">
        <v>0</v>
      </c>
      <c r="BN25" s="61">
        <v>0</v>
      </c>
      <c r="BO25" s="61">
        <v>-2983955.4399999995</v>
      </c>
      <c r="BP25" s="61">
        <v>-2983955.4399999995</v>
      </c>
      <c r="BQ25" s="61">
        <v>0</v>
      </c>
      <c r="BR25" s="61">
        <v>0</v>
      </c>
      <c r="BS25" s="61">
        <v>-49648829.793781765</v>
      </c>
      <c r="BT25" s="61">
        <v>-33969270.790000007</v>
      </c>
      <c r="BU25" s="61">
        <v>-14086892.951828625</v>
      </c>
      <c r="BV25" s="61">
        <v>-6216723.9184488906</v>
      </c>
      <c r="BW25" s="61">
        <v>0</v>
      </c>
      <c r="BX25" s="61">
        <v>-14025338.152126117</v>
      </c>
      <c r="BY25" s="61">
        <v>-1111904.53137812</v>
      </c>
      <c r="BZ25" s="61">
        <v>19922387.369999994</v>
      </c>
      <c r="CA25" s="61">
        <v>-161086.82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-3074877.75</v>
      </c>
      <c r="CJ25" s="61">
        <v>-3074877.75</v>
      </c>
      <c r="CK25" s="61">
        <v>0</v>
      </c>
      <c r="CL25" s="61">
        <v>55023023.572819784</v>
      </c>
    </row>
    <row r="26" spans="1:90" ht="12.75" customHeight="1">
      <c r="A26" s="44" t="s">
        <v>38</v>
      </c>
      <c r="B26" s="59">
        <v>1028</v>
      </c>
      <c r="C26" s="60" t="s">
        <v>373</v>
      </c>
      <c r="D26" s="61">
        <v>266691729.27999997</v>
      </c>
      <c r="E26" s="61">
        <v>256572427.71999979</v>
      </c>
      <c r="F26" s="61">
        <v>1585073882.4499998</v>
      </c>
      <c r="G26" s="61">
        <v>-1328501454.73</v>
      </c>
      <c r="H26" s="61">
        <v>0</v>
      </c>
      <c r="I26" s="61">
        <v>-59994772.669999838</v>
      </c>
      <c r="J26" s="61">
        <v>-355606169.69000006</v>
      </c>
      <c r="K26" s="61">
        <v>-2717023456.9499998</v>
      </c>
      <c r="L26" s="61">
        <v>2361417287.2599998</v>
      </c>
      <c r="M26" s="61">
        <v>295611397.02000022</v>
      </c>
      <c r="N26" s="61">
        <v>2066459154.5700002</v>
      </c>
      <c r="O26" s="61">
        <v>-1770847757.55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77425160.420000017</v>
      </c>
      <c r="AA26" s="61">
        <v>88713587.160000011</v>
      </c>
      <c r="AB26" s="61">
        <v>0</v>
      </c>
      <c r="AC26" s="61">
        <v>-11705316.279999999</v>
      </c>
      <c r="AD26" s="61">
        <v>0</v>
      </c>
      <c r="AE26" s="61">
        <v>0</v>
      </c>
      <c r="AF26" s="61">
        <v>0</v>
      </c>
      <c r="AG26" s="61">
        <v>416889.54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-7311086.1899999995</v>
      </c>
      <c r="AN26" s="61">
        <v>-538747.84</v>
      </c>
      <c r="AO26" s="61">
        <v>-10147753.99</v>
      </c>
      <c r="AP26" s="61">
        <v>0</v>
      </c>
      <c r="AQ26" s="61">
        <v>0</v>
      </c>
      <c r="AR26" s="61">
        <v>3375415.64</v>
      </c>
      <c r="AS26" s="61">
        <v>-286325672.24000001</v>
      </c>
      <c r="AT26" s="61">
        <v>-57538386.029999971</v>
      </c>
      <c r="AU26" s="61">
        <v>-217400622.55999997</v>
      </c>
      <c r="AV26" s="61">
        <v>159862236.53</v>
      </c>
      <c r="AW26" s="61">
        <v>-74075755.639999926</v>
      </c>
      <c r="AX26" s="61">
        <v>-240275337.91999996</v>
      </c>
      <c r="AY26" s="61">
        <v>-822603175.46999991</v>
      </c>
      <c r="AZ26" s="61">
        <v>-768546346.92999995</v>
      </c>
      <c r="BA26" s="61">
        <v>-54056828.539999999</v>
      </c>
      <c r="BB26" s="61">
        <v>0</v>
      </c>
      <c r="BC26" s="61">
        <v>0</v>
      </c>
      <c r="BD26" s="61">
        <v>582327837.54999995</v>
      </c>
      <c r="BE26" s="61">
        <v>166199582.28000003</v>
      </c>
      <c r="BF26" s="61">
        <v>627008926.58000004</v>
      </c>
      <c r="BG26" s="61">
        <v>589590586.84000003</v>
      </c>
      <c r="BH26" s="61">
        <v>37418339.740000002</v>
      </c>
      <c r="BI26" s="61">
        <v>0</v>
      </c>
      <c r="BJ26" s="61">
        <v>0</v>
      </c>
      <c r="BK26" s="61">
        <v>-460809344.30000001</v>
      </c>
      <c r="BL26" s="61">
        <v>0</v>
      </c>
      <c r="BM26" s="61">
        <v>0</v>
      </c>
      <c r="BN26" s="61">
        <v>0</v>
      </c>
      <c r="BO26" s="61">
        <v>-31315417.670000076</v>
      </c>
      <c r="BP26" s="61">
        <v>-31315417.670000076</v>
      </c>
      <c r="BQ26" s="61">
        <v>0</v>
      </c>
      <c r="BR26" s="61">
        <v>0</v>
      </c>
      <c r="BS26" s="61">
        <v>-120433273.92</v>
      </c>
      <c r="BT26" s="61">
        <v>-160509958.79000002</v>
      </c>
      <c r="BU26" s="61">
        <v>-64236857.589999944</v>
      </c>
      <c r="BV26" s="61">
        <v>-10991591.830000008</v>
      </c>
      <c r="BW26" s="61">
        <v>0</v>
      </c>
      <c r="BX26" s="61">
        <v>-5249363.33</v>
      </c>
      <c r="BY26" s="61">
        <v>-10968787.479999986</v>
      </c>
      <c r="BZ26" s="61">
        <v>133208354.53999998</v>
      </c>
      <c r="CA26" s="61">
        <v>-1685069.4399999981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-2962838.98</v>
      </c>
      <c r="CJ26" s="61">
        <v>-2962838.98</v>
      </c>
      <c r="CK26" s="61">
        <v>0</v>
      </c>
      <c r="CL26" s="61">
        <v>-19633942.960000038</v>
      </c>
    </row>
    <row r="27" spans="1:90" ht="12.75" customHeight="1">
      <c r="A27" s="44" t="s">
        <v>40</v>
      </c>
      <c r="B27" s="59">
        <v>1030</v>
      </c>
      <c r="C27" s="60" t="s">
        <v>373</v>
      </c>
      <c r="D27" s="61">
        <v>1056601397.11</v>
      </c>
      <c r="E27" s="61">
        <v>761002613.60000002</v>
      </c>
      <c r="F27" s="61">
        <v>1245298286.5800002</v>
      </c>
      <c r="G27" s="61">
        <v>-484295672.98000014</v>
      </c>
      <c r="H27" s="61">
        <v>0</v>
      </c>
      <c r="I27" s="61">
        <v>-124663481.26999998</v>
      </c>
      <c r="J27" s="61">
        <v>-109157427.76999998</v>
      </c>
      <c r="K27" s="61">
        <v>-2312571279.3299999</v>
      </c>
      <c r="L27" s="61">
        <v>2203413851.5599999</v>
      </c>
      <c r="M27" s="61">
        <v>-15506053.5</v>
      </c>
      <c r="N27" s="61">
        <v>544407985.03999996</v>
      </c>
      <c r="O27" s="61">
        <v>-559914038.53999996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416127519.94</v>
      </c>
      <c r="AA27" s="61">
        <v>93431412.640000001</v>
      </c>
      <c r="AB27" s="61">
        <v>73380431.800000012</v>
      </c>
      <c r="AC27" s="61">
        <v>249315675.5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1885265.65</v>
      </c>
      <c r="AK27" s="61">
        <v>1885265.65</v>
      </c>
      <c r="AL27" s="61">
        <v>0</v>
      </c>
      <c r="AM27" s="61">
        <v>2249479.19</v>
      </c>
      <c r="AN27" s="61">
        <v>3521032.54</v>
      </c>
      <c r="AO27" s="61">
        <v>-1611389.46</v>
      </c>
      <c r="AP27" s="61">
        <v>0</v>
      </c>
      <c r="AQ27" s="61">
        <v>0</v>
      </c>
      <c r="AR27" s="61">
        <v>339836.11000000004</v>
      </c>
      <c r="AS27" s="61">
        <v>-892260094.54999995</v>
      </c>
      <c r="AT27" s="61">
        <v>-148861995.34000003</v>
      </c>
      <c r="AU27" s="61">
        <v>-166407205.56000003</v>
      </c>
      <c r="AV27" s="61">
        <v>17545210.219999999</v>
      </c>
      <c r="AW27" s="61">
        <v>-402839383.0800001</v>
      </c>
      <c r="AX27" s="61">
        <v>-447416096.35000002</v>
      </c>
      <c r="AY27" s="61">
        <v>-1185678590.27</v>
      </c>
      <c r="AZ27" s="61">
        <v>-837660458.06000006</v>
      </c>
      <c r="BA27" s="61">
        <v>-348018132.21000004</v>
      </c>
      <c r="BB27" s="61">
        <v>0</v>
      </c>
      <c r="BC27" s="61">
        <v>0</v>
      </c>
      <c r="BD27" s="61">
        <v>738262493.91999996</v>
      </c>
      <c r="BE27" s="61">
        <v>44576713.269999921</v>
      </c>
      <c r="BF27" s="61">
        <v>445592529.58999991</v>
      </c>
      <c r="BG27" s="61">
        <v>384704770.24999994</v>
      </c>
      <c r="BH27" s="61">
        <v>60887759.340000004</v>
      </c>
      <c r="BI27" s="61">
        <v>0</v>
      </c>
      <c r="BJ27" s="61">
        <v>0</v>
      </c>
      <c r="BK27" s="61">
        <v>-401015816.31999999</v>
      </c>
      <c r="BL27" s="61">
        <v>0</v>
      </c>
      <c r="BM27" s="61">
        <v>0</v>
      </c>
      <c r="BN27" s="61">
        <v>0</v>
      </c>
      <c r="BO27" s="61">
        <v>-51032478.300000004</v>
      </c>
      <c r="BP27" s="61">
        <v>-51032478.300000004</v>
      </c>
      <c r="BQ27" s="61">
        <v>0</v>
      </c>
      <c r="BR27" s="61">
        <v>0</v>
      </c>
      <c r="BS27" s="61">
        <v>-277163722.02999997</v>
      </c>
      <c r="BT27" s="61">
        <v>-214354579.72</v>
      </c>
      <c r="BU27" s="61">
        <v>-67635583.679999992</v>
      </c>
      <c r="BV27" s="61">
        <v>-12922987.209999999</v>
      </c>
      <c r="BW27" s="61">
        <v>0</v>
      </c>
      <c r="BX27" s="61">
        <v>-13760332.949999999</v>
      </c>
      <c r="BY27" s="61">
        <v>-7879592.1399999997</v>
      </c>
      <c r="BZ27" s="61">
        <v>39389353.669999987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-12362515.800000001</v>
      </c>
      <c r="CJ27" s="61">
        <v>-12362515.800000001</v>
      </c>
      <c r="CK27" s="61">
        <v>0</v>
      </c>
      <c r="CL27" s="61">
        <v>164341302.56000006</v>
      </c>
    </row>
    <row r="28" spans="1:90" ht="12.75" customHeight="1">
      <c r="A28" s="44" t="s">
        <v>42</v>
      </c>
      <c r="B28" s="59">
        <v>1031</v>
      </c>
      <c r="C28" s="60" t="s">
        <v>373</v>
      </c>
      <c r="D28" s="61">
        <v>49792594.759999968</v>
      </c>
      <c r="E28" s="61">
        <v>50911661.849999994</v>
      </c>
      <c r="F28" s="61">
        <v>217936990.78999999</v>
      </c>
      <c r="G28" s="61">
        <v>-167025328.94</v>
      </c>
      <c r="H28" s="61">
        <v>0</v>
      </c>
      <c r="I28" s="61">
        <v>-30824329.490000024</v>
      </c>
      <c r="J28" s="61">
        <v>-100663603.94</v>
      </c>
      <c r="K28" s="61">
        <v>-243380094.67999998</v>
      </c>
      <c r="L28" s="61">
        <v>142716490.73999998</v>
      </c>
      <c r="M28" s="61">
        <v>69839274.449999973</v>
      </c>
      <c r="N28" s="61">
        <v>175263932.88999999</v>
      </c>
      <c r="O28" s="61">
        <v>-105424658.44000001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29722015.359999999</v>
      </c>
      <c r="AA28" s="61">
        <v>8398420.1999999993</v>
      </c>
      <c r="AB28" s="61">
        <v>0</v>
      </c>
      <c r="AC28" s="61">
        <v>0</v>
      </c>
      <c r="AD28" s="61">
        <v>21323595.16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-16752.959999999963</v>
      </c>
      <c r="AN28" s="61">
        <v>-427743.69000000041</v>
      </c>
      <c r="AO28" s="61">
        <v>250080.93999999948</v>
      </c>
      <c r="AP28" s="61">
        <v>0</v>
      </c>
      <c r="AQ28" s="61">
        <v>0</v>
      </c>
      <c r="AR28" s="61">
        <v>160909.79000000097</v>
      </c>
      <c r="AS28" s="61">
        <v>-47046031.920000039</v>
      </c>
      <c r="AT28" s="61">
        <v>-11554628.029999997</v>
      </c>
      <c r="AU28" s="61">
        <v>-29389637.129999999</v>
      </c>
      <c r="AV28" s="61">
        <v>17835009.100000001</v>
      </c>
      <c r="AW28" s="61">
        <v>-15484747.390000045</v>
      </c>
      <c r="AX28" s="61">
        <v>-185107923.22000006</v>
      </c>
      <c r="AY28" s="61">
        <v>-268963052.57000005</v>
      </c>
      <c r="AZ28" s="61">
        <v>-294784188.57000005</v>
      </c>
      <c r="BA28" s="61">
        <v>-55518445</v>
      </c>
      <c r="BB28" s="61">
        <v>0</v>
      </c>
      <c r="BC28" s="61">
        <v>81339581</v>
      </c>
      <c r="BD28" s="61">
        <v>83855129.349999994</v>
      </c>
      <c r="BE28" s="61">
        <v>169623175.83000001</v>
      </c>
      <c r="BF28" s="61">
        <v>228075997.35000002</v>
      </c>
      <c r="BG28" s="61">
        <v>260396756.34999999</v>
      </c>
      <c r="BH28" s="61">
        <v>36653793</v>
      </c>
      <c r="BI28" s="61">
        <v>0</v>
      </c>
      <c r="BJ28" s="61">
        <v>-68974552</v>
      </c>
      <c r="BK28" s="61">
        <v>-58452821.520000003</v>
      </c>
      <c r="BL28" s="61">
        <v>0</v>
      </c>
      <c r="BM28" s="61">
        <v>0</v>
      </c>
      <c r="BN28" s="61">
        <v>0</v>
      </c>
      <c r="BO28" s="61">
        <v>-2091809.870000001</v>
      </c>
      <c r="BP28" s="61">
        <v>-2091809.870000001</v>
      </c>
      <c r="BQ28" s="61">
        <v>0</v>
      </c>
      <c r="BR28" s="61">
        <v>0</v>
      </c>
      <c r="BS28" s="61">
        <v>-17458168.599999994</v>
      </c>
      <c r="BT28" s="61">
        <v>-20336931.530000001</v>
      </c>
      <c r="BU28" s="61">
        <v>-8215262.0800000001</v>
      </c>
      <c r="BV28" s="61">
        <v>-2878119.31</v>
      </c>
      <c r="BW28" s="61">
        <v>0</v>
      </c>
      <c r="BX28" s="61">
        <v>-39720.720000000001</v>
      </c>
      <c r="BY28" s="61">
        <v>-1961785.75</v>
      </c>
      <c r="BZ28" s="61">
        <v>15973650.790000001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-456678.03</v>
      </c>
      <c r="CJ28" s="61">
        <v>-456678.03</v>
      </c>
      <c r="CK28" s="61">
        <v>0</v>
      </c>
      <c r="CL28" s="61">
        <v>2746562.8399999291</v>
      </c>
    </row>
    <row r="29" spans="1:90" ht="12.75" customHeight="1">
      <c r="A29" s="44" t="s">
        <v>44</v>
      </c>
      <c r="B29" s="59">
        <v>1032</v>
      </c>
      <c r="C29" s="60" t="s">
        <v>373</v>
      </c>
      <c r="D29" s="61">
        <v>1207182398.3328485</v>
      </c>
      <c r="E29" s="61">
        <v>233950534.79999828</v>
      </c>
      <c r="F29" s="61">
        <v>2764568879.2199984</v>
      </c>
      <c r="G29" s="61">
        <v>-2530618344.4200001</v>
      </c>
      <c r="H29" s="61">
        <v>0</v>
      </c>
      <c r="I29" s="61">
        <v>576624937.65999651</v>
      </c>
      <c r="J29" s="61">
        <v>-387436889.97000217</v>
      </c>
      <c r="K29" s="61">
        <v>-5402276477.4900017</v>
      </c>
      <c r="L29" s="61">
        <v>5014839587.5199995</v>
      </c>
      <c r="M29" s="61">
        <v>964061827.62999868</v>
      </c>
      <c r="N29" s="61">
        <v>3777246542.8599987</v>
      </c>
      <c r="O29" s="61">
        <v>-2813184715.23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377485308.40285355</v>
      </c>
      <c r="AA29" s="61">
        <v>377485308.40285355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5497543.1200000197</v>
      </c>
      <c r="AK29" s="61">
        <v>5497543.1200000197</v>
      </c>
      <c r="AL29" s="61">
        <v>0</v>
      </c>
      <c r="AM29" s="61">
        <v>13624074.35000018</v>
      </c>
      <c r="AN29" s="61">
        <v>22966337.3800001</v>
      </c>
      <c r="AO29" s="61">
        <v>-9171638.0199999195</v>
      </c>
      <c r="AP29" s="61">
        <v>24541.049999999988</v>
      </c>
      <c r="AQ29" s="61">
        <v>-19338.39</v>
      </c>
      <c r="AR29" s="61">
        <v>-175827.67</v>
      </c>
      <c r="AS29" s="61">
        <v>-647574886.84416974</v>
      </c>
      <c r="AT29" s="61">
        <v>-162337303.32000011</v>
      </c>
      <c r="AU29" s="61">
        <v>-367923327.73000002</v>
      </c>
      <c r="AV29" s="61">
        <v>205586024.40999991</v>
      </c>
      <c r="AW29" s="61">
        <v>-72298944.509999394</v>
      </c>
      <c r="AX29" s="61">
        <v>-364667836.01999998</v>
      </c>
      <c r="AY29" s="61">
        <v>-1494811341.21</v>
      </c>
      <c r="AZ29" s="61">
        <v>-1861835059.3</v>
      </c>
      <c r="BA29" s="61">
        <v>-80069988.269999996</v>
      </c>
      <c r="BB29" s="61">
        <v>0</v>
      </c>
      <c r="BC29" s="61">
        <v>447093706.35999995</v>
      </c>
      <c r="BD29" s="61">
        <v>1130143505.1900001</v>
      </c>
      <c r="BE29" s="61">
        <v>292368891.51000059</v>
      </c>
      <c r="BF29" s="61">
        <v>1304817519.2700005</v>
      </c>
      <c r="BG29" s="61">
        <v>1646205789.7400002</v>
      </c>
      <c r="BH29" s="61">
        <v>48878838.659999996</v>
      </c>
      <c r="BI29" s="61">
        <v>0</v>
      </c>
      <c r="BJ29" s="61">
        <v>-390267109.13</v>
      </c>
      <c r="BK29" s="61">
        <v>-1012448627.7599999</v>
      </c>
      <c r="BL29" s="61">
        <v>0</v>
      </c>
      <c r="BM29" s="61">
        <v>0</v>
      </c>
      <c r="BN29" s="61">
        <v>0</v>
      </c>
      <c r="BO29" s="61">
        <v>-82521935.350000009</v>
      </c>
      <c r="BP29" s="61">
        <v>-82521935.350000009</v>
      </c>
      <c r="BQ29" s="61">
        <v>0</v>
      </c>
      <c r="BR29" s="61">
        <v>0</v>
      </c>
      <c r="BS29" s="61">
        <v>-322376170.71417016</v>
      </c>
      <c r="BT29" s="61">
        <v>-346524311.99000007</v>
      </c>
      <c r="BU29" s="61">
        <v>-73561177.611788765</v>
      </c>
      <c r="BV29" s="61">
        <v>-9225247.6304564159</v>
      </c>
      <c r="BW29" s="61">
        <v>0</v>
      </c>
      <c r="BX29" s="61">
        <v>-11417942.457147785</v>
      </c>
      <c r="BY29" s="61">
        <v>-18404060.516157437</v>
      </c>
      <c r="BZ29" s="61">
        <v>136191295.57999974</v>
      </c>
      <c r="CA29" s="61">
        <v>565273.91138054349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-8040532.950000002</v>
      </c>
      <c r="CJ29" s="61">
        <v>-8040532.950000002</v>
      </c>
      <c r="CK29" s="61">
        <v>0</v>
      </c>
      <c r="CL29" s="61">
        <v>559607511.48867881</v>
      </c>
    </row>
    <row r="30" spans="1:90" ht="12.75" customHeight="1">
      <c r="A30" s="44" t="s">
        <v>46</v>
      </c>
      <c r="B30" s="59">
        <v>1034</v>
      </c>
      <c r="C30" s="60" t="s">
        <v>373</v>
      </c>
      <c r="D30" s="61">
        <v>28446444.914601091</v>
      </c>
      <c r="E30" s="61">
        <v>-7288222.4399999976</v>
      </c>
      <c r="F30" s="61">
        <v>71267377.120000005</v>
      </c>
      <c r="G30" s="61">
        <v>-78555599.560000002</v>
      </c>
      <c r="H30" s="61">
        <v>0</v>
      </c>
      <c r="I30" s="61">
        <v>-4429380.4499993324</v>
      </c>
      <c r="J30" s="61">
        <v>-4474933.9099993706</v>
      </c>
      <c r="K30" s="61">
        <v>-146549400.04999936</v>
      </c>
      <c r="L30" s="61">
        <v>142074466.13999999</v>
      </c>
      <c r="M30" s="61">
        <v>45553.460000038147</v>
      </c>
      <c r="N30" s="61">
        <v>108235224.50000004</v>
      </c>
      <c r="O30" s="61">
        <v>-108189671.04000001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39725243.064600423</v>
      </c>
      <c r="AA30" s="61">
        <v>21734634.433552332</v>
      </c>
      <c r="AB30" s="61">
        <v>17990608.631048091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438804.74</v>
      </c>
      <c r="AN30" s="61">
        <v>438804.74</v>
      </c>
      <c r="AO30" s="61">
        <v>0</v>
      </c>
      <c r="AP30" s="61">
        <v>0</v>
      </c>
      <c r="AQ30" s="61">
        <v>0</v>
      </c>
      <c r="AR30" s="61">
        <v>0</v>
      </c>
      <c r="AS30" s="61">
        <v>-19873464.762486458</v>
      </c>
      <c r="AT30" s="61">
        <v>-4419406.9399999976</v>
      </c>
      <c r="AU30" s="61">
        <v>-18208666.779999997</v>
      </c>
      <c r="AV30" s="61">
        <v>13789259.84</v>
      </c>
      <c r="AW30" s="61">
        <v>-1939889.7899999917</v>
      </c>
      <c r="AX30" s="61">
        <v>-24292274.129999995</v>
      </c>
      <c r="AY30" s="61">
        <v>-85379747.109999999</v>
      </c>
      <c r="AZ30" s="61">
        <v>-68642016.079999998</v>
      </c>
      <c r="BA30" s="61">
        <v>-28376584.129999999</v>
      </c>
      <c r="BB30" s="61">
        <v>0</v>
      </c>
      <c r="BC30" s="61">
        <v>11638853.1</v>
      </c>
      <c r="BD30" s="61">
        <v>61087472.980000004</v>
      </c>
      <c r="BE30" s="61">
        <v>22352384.340000004</v>
      </c>
      <c r="BF30" s="61">
        <v>76053794.260000005</v>
      </c>
      <c r="BG30" s="61">
        <v>60590526.990000002</v>
      </c>
      <c r="BH30" s="61">
        <v>25830818.93</v>
      </c>
      <c r="BI30" s="61">
        <v>0</v>
      </c>
      <c r="BJ30" s="61">
        <v>-10367551.66</v>
      </c>
      <c r="BK30" s="61">
        <v>-53701409.920000002</v>
      </c>
      <c r="BL30" s="61">
        <v>0</v>
      </c>
      <c r="BM30" s="61">
        <v>0</v>
      </c>
      <c r="BN30" s="61">
        <v>0</v>
      </c>
      <c r="BO30" s="61">
        <v>-1293776.8400000001</v>
      </c>
      <c r="BP30" s="61">
        <v>-1293776.8400000001</v>
      </c>
      <c r="BQ30" s="61">
        <v>0</v>
      </c>
      <c r="BR30" s="61">
        <v>0</v>
      </c>
      <c r="BS30" s="61">
        <v>-12220391.192486467</v>
      </c>
      <c r="BT30" s="61">
        <v>-8326932.4699999988</v>
      </c>
      <c r="BU30" s="61">
        <v>-7402698.3294924479</v>
      </c>
      <c r="BV30" s="61">
        <v>-3414481.445508989</v>
      </c>
      <c r="BW30" s="61">
        <v>0</v>
      </c>
      <c r="BX30" s="61">
        <v>-661652.1720959188</v>
      </c>
      <c r="BY30" s="61">
        <v>-395733.21538911236</v>
      </c>
      <c r="BZ30" s="61">
        <v>8851608.209999999</v>
      </c>
      <c r="CA30" s="61">
        <v>-870501.77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8572980.1521146335</v>
      </c>
    </row>
    <row r="31" spans="1:90" ht="12.75" customHeight="1">
      <c r="A31" s="44" t="s">
        <v>48</v>
      </c>
      <c r="B31" s="59">
        <v>1035</v>
      </c>
      <c r="C31" s="60" t="s">
        <v>373</v>
      </c>
      <c r="D31" s="61">
        <v>769867350.12941718</v>
      </c>
      <c r="E31" s="61">
        <v>507562624.43000007</v>
      </c>
      <c r="F31" s="61">
        <v>1640881601.79</v>
      </c>
      <c r="G31" s="61">
        <v>-1133318977.3599999</v>
      </c>
      <c r="H31" s="61">
        <v>0</v>
      </c>
      <c r="I31" s="61">
        <v>-88593918.840000153</v>
      </c>
      <c r="J31" s="61">
        <v>-89667361.039999962</v>
      </c>
      <c r="K31" s="61">
        <v>-3343287698.5599999</v>
      </c>
      <c r="L31" s="61">
        <v>3253620337.52</v>
      </c>
      <c r="M31" s="61">
        <v>1073442.1999998093</v>
      </c>
      <c r="N31" s="61">
        <v>2039180626.8199999</v>
      </c>
      <c r="O31" s="61">
        <v>-2038107184.6200001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342894329.53941727</v>
      </c>
      <c r="AA31" s="61">
        <v>342894329.53941727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8004314.9999999972</v>
      </c>
      <c r="AN31" s="61">
        <v>13344884.979999999</v>
      </c>
      <c r="AO31" s="61">
        <v>-7067935.080000001</v>
      </c>
      <c r="AP31" s="61">
        <v>80.59</v>
      </c>
      <c r="AQ31" s="61">
        <v>-75.09</v>
      </c>
      <c r="AR31" s="61">
        <v>1727359.5999999999</v>
      </c>
      <c r="AS31" s="61">
        <v>-528230214.40223849</v>
      </c>
      <c r="AT31" s="61">
        <v>-142884786.42999992</v>
      </c>
      <c r="AU31" s="61">
        <v>-348101485.75999993</v>
      </c>
      <c r="AV31" s="61">
        <v>205216699.33000001</v>
      </c>
      <c r="AW31" s="61">
        <v>-125047463.73999977</v>
      </c>
      <c r="AX31" s="61">
        <v>-364942977.74999976</v>
      </c>
      <c r="AY31" s="61">
        <v>-1825983695.8199997</v>
      </c>
      <c r="AZ31" s="61">
        <v>-1630048403.2099998</v>
      </c>
      <c r="BA31" s="61">
        <v>-195935292.60999998</v>
      </c>
      <c r="BB31" s="61">
        <v>0</v>
      </c>
      <c r="BC31" s="61">
        <v>0</v>
      </c>
      <c r="BD31" s="61">
        <v>1461040718.0699999</v>
      </c>
      <c r="BE31" s="61">
        <v>239895514.00999999</v>
      </c>
      <c r="BF31" s="61">
        <v>1535513598.5</v>
      </c>
      <c r="BG31" s="61">
        <v>1405976962.24</v>
      </c>
      <c r="BH31" s="61">
        <v>129536636.25999999</v>
      </c>
      <c r="BI31" s="61">
        <v>0</v>
      </c>
      <c r="BJ31" s="61">
        <v>0</v>
      </c>
      <c r="BK31" s="61">
        <v>-1295618084.49</v>
      </c>
      <c r="BL31" s="61">
        <v>0</v>
      </c>
      <c r="BM31" s="61">
        <v>0</v>
      </c>
      <c r="BN31" s="61">
        <v>0</v>
      </c>
      <c r="BO31" s="61">
        <v>-46863700.780000001</v>
      </c>
      <c r="BP31" s="61">
        <v>-46863700.780000001</v>
      </c>
      <c r="BQ31" s="61">
        <v>0</v>
      </c>
      <c r="BR31" s="61">
        <v>0</v>
      </c>
      <c r="BS31" s="61">
        <v>-200496471.48223874</v>
      </c>
      <c r="BT31" s="61">
        <v>-292817271.95000011</v>
      </c>
      <c r="BU31" s="61">
        <v>-50096310.059661128</v>
      </c>
      <c r="BV31" s="61">
        <v>-23596049.940096073</v>
      </c>
      <c r="BW31" s="61">
        <v>0</v>
      </c>
      <c r="BX31" s="61">
        <v>-6406673.892481382</v>
      </c>
      <c r="BY31" s="61">
        <v>0</v>
      </c>
      <c r="BZ31" s="61">
        <v>172419834.35999998</v>
      </c>
      <c r="CA31" s="61">
        <v>0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-12937791.970000001</v>
      </c>
      <c r="CJ31" s="61">
        <v>-12937791.970000001</v>
      </c>
      <c r="CK31" s="61">
        <v>0</v>
      </c>
      <c r="CL31" s="61">
        <v>241637135.72717869</v>
      </c>
    </row>
    <row r="32" spans="1:90" ht="12.75" customHeight="1">
      <c r="A32" s="44" t="s">
        <v>50</v>
      </c>
      <c r="B32" s="59">
        <v>1036</v>
      </c>
      <c r="C32" s="60" t="s">
        <v>373</v>
      </c>
      <c r="D32" s="61">
        <v>661695462.98778915</v>
      </c>
      <c r="E32" s="61">
        <v>322144492.1400001</v>
      </c>
      <c r="F32" s="61">
        <v>1396480660.25</v>
      </c>
      <c r="G32" s="61">
        <v>-1074336168.1099999</v>
      </c>
      <c r="H32" s="61">
        <v>0</v>
      </c>
      <c r="I32" s="61">
        <v>193743750.28999949</v>
      </c>
      <c r="J32" s="61">
        <v>2151343.5799994469</v>
      </c>
      <c r="K32" s="61">
        <v>-3057957505.8000007</v>
      </c>
      <c r="L32" s="61">
        <v>3060108849.3800001</v>
      </c>
      <c r="M32" s="61">
        <v>191592406.71000004</v>
      </c>
      <c r="N32" s="61">
        <v>1715784712.0599999</v>
      </c>
      <c r="O32" s="61">
        <v>-1524192305.3499999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143822555.88778949</v>
      </c>
      <c r="AA32" s="61">
        <v>73415633.892223299</v>
      </c>
      <c r="AB32" s="61">
        <v>0</v>
      </c>
      <c r="AC32" s="61">
        <v>-5477276.2923752116</v>
      </c>
      <c r="AD32" s="61">
        <v>75192199.767850965</v>
      </c>
      <c r="AE32" s="61">
        <v>691998.52009043226</v>
      </c>
      <c r="AF32" s="61">
        <v>0</v>
      </c>
      <c r="AG32" s="61">
        <v>0</v>
      </c>
      <c r="AH32" s="61">
        <v>0</v>
      </c>
      <c r="AI32" s="61">
        <v>0</v>
      </c>
      <c r="AJ32" s="61">
        <v>22355.1</v>
      </c>
      <c r="AK32" s="61">
        <v>22355.1</v>
      </c>
      <c r="AL32" s="61">
        <v>0</v>
      </c>
      <c r="AM32" s="61">
        <v>1962309.57</v>
      </c>
      <c r="AN32" s="61">
        <v>3912266.7</v>
      </c>
      <c r="AO32" s="61">
        <v>-1866620.3</v>
      </c>
      <c r="AP32" s="61">
        <v>0</v>
      </c>
      <c r="AQ32" s="61">
        <v>0</v>
      </c>
      <c r="AR32" s="61">
        <v>-83336.829999999987</v>
      </c>
      <c r="AS32" s="61">
        <v>-507816176.58096904</v>
      </c>
      <c r="AT32" s="61">
        <v>-53241826.550000004</v>
      </c>
      <c r="AU32" s="61">
        <v>-110496908.22000001</v>
      </c>
      <c r="AV32" s="61">
        <v>57255081.670000009</v>
      </c>
      <c r="AW32" s="61">
        <v>-124214292.87999979</v>
      </c>
      <c r="AX32" s="61">
        <v>-331575817.45999992</v>
      </c>
      <c r="AY32" s="61">
        <v>-627814730.08999991</v>
      </c>
      <c r="AZ32" s="61">
        <v>-670912083.21000004</v>
      </c>
      <c r="BA32" s="61">
        <v>-57031896.799999997</v>
      </c>
      <c r="BB32" s="61">
        <v>0</v>
      </c>
      <c r="BC32" s="61">
        <v>100129249.92000002</v>
      </c>
      <c r="BD32" s="61">
        <v>296238912.63</v>
      </c>
      <c r="BE32" s="61">
        <v>207361524.58000013</v>
      </c>
      <c r="BF32" s="61">
        <v>424033798.7700001</v>
      </c>
      <c r="BG32" s="61">
        <v>456098811.63000005</v>
      </c>
      <c r="BH32" s="61">
        <v>35563515.170000002</v>
      </c>
      <c r="BI32" s="61">
        <v>0</v>
      </c>
      <c r="BJ32" s="61">
        <v>-67628528.030000001</v>
      </c>
      <c r="BK32" s="61">
        <v>-216672274.18999997</v>
      </c>
      <c r="BL32" s="61">
        <v>0</v>
      </c>
      <c r="BM32" s="61">
        <v>0</v>
      </c>
      <c r="BN32" s="61">
        <v>0</v>
      </c>
      <c r="BO32" s="61">
        <v>-33580165.93</v>
      </c>
      <c r="BP32" s="61">
        <v>-33580165.93</v>
      </c>
      <c r="BQ32" s="61">
        <v>0</v>
      </c>
      <c r="BR32" s="61">
        <v>0</v>
      </c>
      <c r="BS32" s="61">
        <v>-293684182.32086629</v>
      </c>
      <c r="BT32" s="61">
        <v>-271297932.03999996</v>
      </c>
      <c r="BU32" s="61">
        <v>-67071489.809150085</v>
      </c>
      <c r="BV32" s="61">
        <v>-57224523.504440032</v>
      </c>
      <c r="BW32" s="61">
        <v>0</v>
      </c>
      <c r="BX32" s="61">
        <v>-6856001.6038138466</v>
      </c>
      <c r="BY32" s="61">
        <v>-10055480.593462396</v>
      </c>
      <c r="BZ32" s="61">
        <v>120972868.36999999</v>
      </c>
      <c r="CA32" s="61">
        <v>-2151623.14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-3095708.9001029264</v>
      </c>
      <c r="CJ32" s="61">
        <v>-3095708.9001029264</v>
      </c>
      <c r="CK32" s="61">
        <v>0</v>
      </c>
      <c r="CL32" s="61">
        <v>153879286.40682012</v>
      </c>
    </row>
    <row r="33" spans="1:90" ht="12.75" customHeight="1">
      <c r="A33" s="44" t="s">
        <v>52</v>
      </c>
      <c r="B33" s="59">
        <v>1037</v>
      </c>
      <c r="C33" s="60" t="s">
        <v>373</v>
      </c>
      <c r="D33" s="61">
        <v>23709675.872289386</v>
      </c>
      <c r="E33" s="61">
        <v>7565283.7799999863</v>
      </c>
      <c r="F33" s="61">
        <v>139169454</v>
      </c>
      <c r="G33" s="61">
        <v>-131604170.22000001</v>
      </c>
      <c r="H33" s="61">
        <v>0</v>
      </c>
      <c r="I33" s="61">
        <v>-2754678.8500000536</v>
      </c>
      <c r="J33" s="61">
        <v>-19072910.710000068</v>
      </c>
      <c r="K33" s="61">
        <v>-266662939.60000005</v>
      </c>
      <c r="L33" s="61">
        <v>247590028.88999999</v>
      </c>
      <c r="M33" s="61">
        <v>16318231.860000014</v>
      </c>
      <c r="N33" s="61">
        <v>236030942.13</v>
      </c>
      <c r="O33" s="61">
        <v>-219712710.26999998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19360448.902289454</v>
      </c>
      <c r="AA33" s="61">
        <v>19360448.902289454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5730.02</v>
      </c>
      <c r="AK33" s="61">
        <v>5730.02</v>
      </c>
      <c r="AL33" s="61">
        <v>0</v>
      </c>
      <c r="AM33" s="61">
        <v>-467107.97999999952</v>
      </c>
      <c r="AN33" s="61">
        <v>-934215.96999999974</v>
      </c>
      <c r="AO33" s="61">
        <v>467107.99000000022</v>
      </c>
      <c r="AP33" s="61">
        <v>0</v>
      </c>
      <c r="AQ33" s="61">
        <v>0</v>
      </c>
      <c r="AR33" s="61">
        <v>0</v>
      </c>
      <c r="AS33" s="61">
        <v>-46372647.538033396</v>
      </c>
      <c r="AT33" s="61">
        <v>-792798.3600000001</v>
      </c>
      <c r="AU33" s="61">
        <v>-2067300.08</v>
      </c>
      <c r="AV33" s="61">
        <v>1274501.72</v>
      </c>
      <c r="AW33" s="61">
        <v>-1759159.339999998</v>
      </c>
      <c r="AX33" s="61">
        <v>-4761550.6699999981</v>
      </c>
      <c r="AY33" s="61">
        <v>-19347480.849999998</v>
      </c>
      <c r="AZ33" s="61">
        <v>-14526032.190000001</v>
      </c>
      <c r="BA33" s="61">
        <v>-8840345.9199999999</v>
      </c>
      <c r="BB33" s="61">
        <v>0</v>
      </c>
      <c r="BC33" s="61">
        <v>4018897.2600000002</v>
      </c>
      <c r="BD33" s="61">
        <v>14585930.18</v>
      </c>
      <c r="BE33" s="61">
        <v>3002391.33</v>
      </c>
      <c r="BF33" s="61">
        <v>17120105</v>
      </c>
      <c r="BG33" s="61">
        <v>14358347.41</v>
      </c>
      <c r="BH33" s="61">
        <v>5063808.43</v>
      </c>
      <c r="BI33" s="61">
        <v>0</v>
      </c>
      <c r="BJ33" s="61">
        <v>-2302050.8400000003</v>
      </c>
      <c r="BK33" s="61">
        <v>-14117713.67</v>
      </c>
      <c r="BL33" s="61">
        <v>0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0</v>
      </c>
      <c r="BS33" s="61">
        <v>-43207752.908033401</v>
      </c>
      <c r="BT33" s="61">
        <v>-19858247.100000005</v>
      </c>
      <c r="BU33" s="61">
        <v>-28138071.07043387</v>
      </c>
      <c r="BV33" s="61">
        <v>-10265569.367617456</v>
      </c>
      <c r="BW33" s="61">
        <v>0</v>
      </c>
      <c r="BX33" s="61">
        <v>-1175012.0065497216</v>
      </c>
      <c r="BY33" s="61">
        <v>-1989038.5634323342</v>
      </c>
      <c r="BZ33" s="61">
        <v>18218185.199999999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-612936.93000000005</v>
      </c>
      <c r="CJ33" s="61">
        <v>-612936.93000000005</v>
      </c>
      <c r="CK33" s="61">
        <v>0</v>
      </c>
      <c r="CL33" s="61">
        <v>-22662971.66574401</v>
      </c>
    </row>
    <row r="34" spans="1:90" ht="12.75" customHeight="1">
      <c r="A34" s="44" t="s">
        <v>54</v>
      </c>
      <c r="B34" s="59">
        <v>1038</v>
      </c>
      <c r="C34" s="60" t="s">
        <v>373</v>
      </c>
      <c r="D34" s="61">
        <v>236470352.81857693</v>
      </c>
      <c r="E34" s="61">
        <v>335646178.55999994</v>
      </c>
      <c r="F34" s="61">
        <v>494981460.28999996</v>
      </c>
      <c r="G34" s="61">
        <v>-159335281.73000002</v>
      </c>
      <c r="H34" s="61">
        <v>0</v>
      </c>
      <c r="I34" s="61">
        <v>-150485276.48000005</v>
      </c>
      <c r="J34" s="61">
        <v>-111658124.38999999</v>
      </c>
      <c r="K34" s="61">
        <v>-767421678.06999993</v>
      </c>
      <c r="L34" s="61">
        <v>655763553.67999995</v>
      </c>
      <c r="M34" s="61">
        <v>-38827152.090000063</v>
      </c>
      <c r="N34" s="61">
        <v>176557343.77999997</v>
      </c>
      <c r="O34" s="61">
        <v>-215384495.87000003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40995714.878577024</v>
      </c>
      <c r="AA34" s="61">
        <v>40723083.864261292</v>
      </c>
      <c r="AB34" s="61">
        <v>0</v>
      </c>
      <c r="AC34" s="61">
        <v>272631.01431573357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10313735.860000011</v>
      </c>
      <c r="AN34" s="61">
        <v>23670493.809999999</v>
      </c>
      <c r="AO34" s="61">
        <v>-13356757.949999988</v>
      </c>
      <c r="AP34" s="61">
        <v>0</v>
      </c>
      <c r="AQ34" s="61">
        <v>0</v>
      </c>
      <c r="AR34" s="61">
        <v>0</v>
      </c>
      <c r="AS34" s="61">
        <v>-224839077.09898049</v>
      </c>
      <c r="AT34" s="61">
        <v>-32392072.759999998</v>
      </c>
      <c r="AU34" s="61">
        <v>-46698663.489999995</v>
      </c>
      <c r="AV34" s="61">
        <v>14306590.729999999</v>
      </c>
      <c r="AW34" s="61">
        <v>-32858807.819999963</v>
      </c>
      <c r="AX34" s="61">
        <v>-30220228.48999998</v>
      </c>
      <c r="AY34" s="61">
        <v>-260429796.02999997</v>
      </c>
      <c r="AZ34" s="61">
        <v>-239792204.4588466</v>
      </c>
      <c r="BA34" s="61">
        <v>-20637591.571153369</v>
      </c>
      <c r="BB34" s="61">
        <v>0</v>
      </c>
      <c r="BC34" s="61">
        <v>0</v>
      </c>
      <c r="BD34" s="61">
        <v>230209567.53999999</v>
      </c>
      <c r="BE34" s="61">
        <v>-2638579.3299999833</v>
      </c>
      <c r="BF34" s="61">
        <v>154536430.43000001</v>
      </c>
      <c r="BG34" s="61">
        <v>148732670.83278948</v>
      </c>
      <c r="BH34" s="61">
        <v>5803759.5972105125</v>
      </c>
      <c r="BI34" s="61">
        <v>0</v>
      </c>
      <c r="BJ34" s="61">
        <v>0</v>
      </c>
      <c r="BK34" s="61">
        <v>-157175009.75999999</v>
      </c>
      <c r="BL34" s="61">
        <v>0</v>
      </c>
      <c r="BM34" s="61">
        <v>0</v>
      </c>
      <c r="BN34" s="61">
        <v>0</v>
      </c>
      <c r="BO34" s="61">
        <v>-31250708.739999998</v>
      </c>
      <c r="BP34" s="61">
        <v>-31250708.739999998</v>
      </c>
      <c r="BQ34" s="61">
        <v>0</v>
      </c>
      <c r="BR34" s="61">
        <v>0</v>
      </c>
      <c r="BS34" s="61">
        <v>-127205885.38898055</v>
      </c>
      <c r="BT34" s="61">
        <v>-53995389.25</v>
      </c>
      <c r="BU34" s="61">
        <v>-61903332.700685769</v>
      </c>
      <c r="BV34" s="61">
        <v>-12306394.501434406</v>
      </c>
      <c r="BW34" s="61">
        <v>0</v>
      </c>
      <c r="BX34" s="61">
        <v>-4217068.4627344226</v>
      </c>
      <c r="BY34" s="61">
        <v>-4620101.6514654048</v>
      </c>
      <c r="BZ34" s="61">
        <v>9929505.4600000028</v>
      </c>
      <c r="CA34" s="61">
        <v>-93104.282660565499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-1131602.3899999999</v>
      </c>
      <c r="CJ34" s="61">
        <v>-1131602.3899999999</v>
      </c>
      <c r="CK34" s="61">
        <v>0</v>
      </c>
      <c r="CL34" s="61">
        <v>11631275.719596446</v>
      </c>
    </row>
    <row r="35" spans="1:90" ht="12.75" customHeight="1">
      <c r="A35" s="44" t="s">
        <v>56</v>
      </c>
      <c r="B35" s="59">
        <v>1039</v>
      </c>
      <c r="C35" s="60" t="s">
        <v>373</v>
      </c>
      <c r="D35" s="61">
        <v>-1871390.459999982</v>
      </c>
      <c r="E35" s="61">
        <v>-8849654.450000003</v>
      </c>
      <c r="F35" s="61">
        <v>67751228.409999996</v>
      </c>
      <c r="G35" s="61">
        <v>-76600882.859999999</v>
      </c>
      <c r="H35" s="61">
        <v>0</v>
      </c>
      <c r="I35" s="61">
        <v>6892520.1500000209</v>
      </c>
      <c r="J35" s="61">
        <v>1495682.2199999988</v>
      </c>
      <c r="K35" s="61">
        <v>-143347346.72999999</v>
      </c>
      <c r="L35" s="61">
        <v>144843028.94999999</v>
      </c>
      <c r="M35" s="61">
        <v>5396837.9300000221</v>
      </c>
      <c r="N35" s="61">
        <v>110744297.71000001</v>
      </c>
      <c r="O35" s="61">
        <v>-105347459.77999999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85743.84</v>
      </c>
      <c r="AN35" s="61">
        <v>149367.47</v>
      </c>
      <c r="AO35" s="61">
        <v>-84933.38</v>
      </c>
      <c r="AP35" s="61">
        <v>0</v>
      </c>
      <c r="AQ35" s="61">
        <v>0</v>
      </c>
      <c r="AR35" s="61">
        <v>21309.75</v>
      </c>
      <c r="AS35" s="61">
        <v>-33255497.266799979</v>
      </c>
      <c r="AT35" s="61">
        <v>-7622876.8999999994</v>
      </c>
      <c r="AU35" s="61">
        <v>-13953104.829999998</v>
      </c>
      <c r="AV35" s="61">
        <v>6330227.9299999988</v>
      </c>
      <c r="AW35" s="61">
        <v>-5359110.3399999887</v>
      </c>
      <c r="AX35" s="61">
        <v>-61898035.299999982</v>
      </c>
      <c r="AY35" s="61">
        <v>-94522763.139999986</v>
      </c>
      <c r="AZ35" s="61">
        <v>-99952951.139999986</v>
      </c>
      <c r="BA35" s="61">
        <v>-9625954</v>
      </c>
      <c r="BB35" s="61">
        <v>0</v>
      </c>
      <c r="BC35" s="61">
        <v>15056142</v>
      </c>
      <c r="BD35" s="61">
        <v>32624727.84</v>
      </c>
      <c r="BE35" s="61">
        <v>56538924.959999993</v>
      </c>
      <c r="BF35" s="61">
        <v>80559120.179999992</v>
      </c>
      <c r="BG35" s="61">
        <v>87681843.179999992</v>
      </c>
      <c r="BH35" s="61">
        <v>5709207</v>
      </c>
      <c r="BI35" s="61">
        <v>0</v>
      </c>
      <c r="BJ35" s="61">
        <v>-12831930</v>
      </c>
      <c r="BK35" s="61">
        <v>-24020195.219999999</v>
      </c>
      <c r="BL35" s="61">
        <v>0</v>
      </c>
      <c r="BM35" s="61">
        <v>0</v>
      </c>
      <c r="BN35" s="61">
        <v>0</v>
      </c>
      <c r="BO35" s="61">
        <v>0</v>
      </c>
      <c r="BP35" s="61">
        <v>0</v>
      </c>
      <c r="BQ35" s="61">
        <v>0</v>
      </c>
      <c r="BR35" s="61">
        <v>0</v>
      </c>
      <c r="BS35" s="61">
        <v>-19424187.076799992</v>
      </c>
      <c r="BT35" s="61">
        <v>-15019802.229999995</v>
      </c>
      <c r="BU35" s="61">
        <v>-6926893.4805000005</v>
      </c>
      <c r="BV35" s="61">
        <v>-4133490.0845000003</v>
      </c>
      <c r="BW35" s="61">
        <v>0</v>
      </c>
      <c r="BX35" s="61">
        <v>-763612.83180000004</v>
      </c>
      <c r="BY35" s="61">
        <v>0</v>
      </c>
      <c r="BZ35" s="61">
        <v>7419611.5499999998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-849322.95</v>
      </c>
      <c r="CJ35" s="61">
        <v>-849322.95</v>
      </c>
      <c r="CK35" s="61">
        <v>0</v>
      </c>
      <c r="CL35" s="61">
        <v>-35126887.726799957</v>
      </c>
    </row>
    <row r="36" spans="1:90" ht="12.75" customHeight="1">
      <c r="A36" s="44" t="s">
        <v>58</v>
      </c>
      <c r="B36" s="59">
        <v>1040</v>
      </c>
      <c r="C36" s="60" t="s">
        <v>373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0</v>
      </c>
    </row>
    <row r="37" spans="1:90" ht="12.75" customHeight="1">
      <c r="A37" s="44" t="s">
        <v>60</v>
      </c>
      <c r="B37" s="59">
        <v>1043</v>
      </c>
      <c r="C37" s="60" t="s">
        <v>373</v>
      </c>
      <c r="D37" s="61">
        <v>579530213.23413455</v>
      </c>
      <c r="E37" s="61">
        <v>637155361.51000023</v>
      </c>
      <c r="F37" s="61">
        <v>1291298234.8200002</v>
      </c>
      <c r="G37" s="61">
        <v>-654142873.30999994</v>
      </c>
      <c r="H37" s="61">
        <v>0</v>
      </c>
      <c r="I37" s="61">
        <v>-193294375.46999943</v>
      </c>
      <c r="J37" s="61">
        <v>-406552401.68999958</v>
      </c>
      <c r="K37" s="61">
        <v>-1861335137.9299996</v>
      </c>
      <c r="L37" s="61">
        <v>1454782736.24</v>
      </c>
      <c r="M37" s="61">
        <v>213258026.22000015</v>
      </c>
      <c r="N37" s="61">
        <v>598352406.32000017</v>
      </c>
      <c r="O37" s="61">
        <v>-385094380.10000002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137358242.28413379</v>
      </c>
      <c r="AA37" s="61">
        <v>137358242.28413379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-1689015.0899999999</v>
      </c>
      <c r="AN37" s="61">
        <v>-1089730.2300000004</v>
      </c>
      <c r="AO37" s="61">
        <v>18765</v>
      </c>
      <c r="AP37" s="61">
        <v>0</v>
      </c>
      <c r="AQ37" s="61">
        <v>0</v>
      </c>
      <c r="AR37" s="61">
        <v>-618049.8599999994</v>
      </c>
      <c r="AS37" s="61">
        <v>-437079370.99576283</v>
      </c>
      <c r="AT37" s="61">
        <v>-100634582.98999999</v>
      </c>
      <c r="AU37" s="61">
        <v>-108573416.00999999</v>
      </c>
      <c r="AV37" s="61">
        <v>7938833.0199999996</v>
      </c>
      <c r="AW37" s="61">
        <v>-66064803.01000011</v>
      </c>
      <c r="AX37" s="61">
        <v>-88382645.400000095</v>
      </c>
      <c r="AY37" s="61">
        <v>-495924190.22000015</v>
      </c>
      <c r="AZ37" s="61">
        <v>-581628212.10000014</v>
      </c>
      <c r="BA37" s="61">
        <v>-45826876.229999997</v>
      </c>
      <c r="BB37" s="61">
        <v>0</v>
      </c>
      <c r="BC37" s="61">
        <v>131530898.10999998</v>
      </c>
      <c r="BD37" s="61">
        <v>407541544.82000005</v>
      </c>
      <c r="BE37" s="61">
        <v>22317842.389999986</v>
      </c>
      <c r="BF37" s="61">
        <v>136844431.91999999</v>
      </c>
      <c r="BG37" s="61">
        <v>167593023.94999999</v>
      </c>
      <c r="BH37" s="61">
        <v>5545808.1799999997</v>
      </c>
      <c r="BI37" s="61">
        <v>0</v>
      </c>
      <c r="BJ37" s="61">
        <v>-36294400.210000001</v>
      </c>
      <c r="BK37" s="61">
        <v>-114526589.53</v>
      </c>
      <c r="BL37" s="61">
        <v>0</v>
      </c>
      <c r="BM37" s="61">
        <v>0</v>
      </c>
      <c r="BN37" s="61">
        <v>0</v>
      </c>
      <c r="BO37" s="61">
        <v>-57116860.649999999</v>
      </c>
      <c r="BP37" s="61">
        <v>-57116860.649999999</v>
      </c>
      <c r="BQ37" s="61">
        <v>0</v>
      </c>
      <c r="BR37" s="61">
        <v>0</v>
      </c>
      <c r="BS37" s="61">
        <v>-213263124.34576267</v>
      </c>
      <c r="BT37" s="61">
        <v>-148840588.26999998</v>
      </c>
      <c r="BU37" s="61">
        <v>-57063522.750771008</v>
      </c>
      <c r="BV37" s="61">
        <v>-2303144.9108443526</v>
      </c>
      <c r="BW37" s="61">
        <v>0</v>
      </c>
      <c r="BX37" s="61">
        <v>-4992769.789026292</v>
      </c>
      <c r="BY37" s="61">
        <v>-13645540.595401799</v>
      </c>
      <c r="BZ37" s="61">
        <v>15468373.010000005</v>
      </c>
      <c r="CA37" s="61">
        <v>-1885931.0397192386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142450842.23837173</v>
      </c>
    </row>
    <row r="38" spans="1:90" ht="12.75" customHeight="1">
      <c r="A38" s="44" t="s">
        <v>62</v>
      </c>
      <c r="B38" s="59">
        <v>1044</v>
      </c>
      <c r="C38" s="60" t="s">
        <v>373</v>
      </c>
      <c r="D38" s="61">
        <v>145628592.11000013</v>
      </c>
      <c r="E38" s="61">
        <v>80817985.060000032</v>
      </c>
      <c r="F38" s="61">
        <v>295288239.23000002</v>
      </c>
      <c r="G38" s="61">
        <v>-214470254.16999999</v>
      </c>
      <c r="H38" s="61">
        <v>0</v>
      </c>
      <c r="I38" s="61">
        <v>1813483.340000093</v>
      </c>
      <c r="J38" s="61">
        <v>-18783266.429999948</v>
      </c>
      <c r="K38" s="61">
        <v>-583939440.57999992</v>
      </c>
      <c r="L38" s="61">
        <v>565156174.14999998</v>
      </c>
      <c r="M38" s="61">
        <v>20596749.770000041</v>
      </c>
      <c r="N38" s="61">
        <v>368163352.41000003</v>
      </c>
      <c r="O38" s="61">
        <v>-347566602.63999999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62174299.769999996</v>
      </c>
      <c r="AA38" s="61">
        <v>57745175.75</v>
      </c>
      <c r="AB38" s="61">
        <v>2304703.5500000003</v>
      </c>
      <c r="AC38" s="61">
        <v>3084179.23</v>
      </c>
      <c r="AD38" s="61">
        <v>-959758.76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822823.94000000006</v>
      </c>
      <c r="AN38" s="61">
        <v>1823786.31</v>
      </c>
      <c r="AO38" s="61">
        <v>-93001.47</v>
      </c>
      <c r="AP38" s="61">
        <v>0</v>
      </c>
      <c r="AQ38" s="61">
        <v>0</v>
      </c>
      <c r="AR38" s="61">
        <v>-907960.9</v>
      </c>
      <c r="AS38" s="61">
        <v>-92119423.099999994</v>
      </c>
      <c r="AT38" s="61">
        <v>-39428198.619999997</v>
      </c>
      <c r="AU38" s="61">
        <v>-39556149.460000001</v>
      </c>
      <c r="AV38" s="61">
        <v>127950.84</v>
      </c>
      <c r="AW38" s="61">
        <v>-6655129.8699999992</v>
      </c>
      <c r="AX38" s="61">
        <v>-7117877.3599999994</v>
      </c>
      <c r="AY38" s="61">
        <v>-31988925.909999996</v>
      </c>
      <c r="AZ38" s="61">
        <v>-18129591.559999999</v>
      </c>
      <c r="BA38" s="61">
        <v>-21414430.740000002</v>
      </c>
      <c r="BB38" s="61">
        <v>0</v>
      </c>
      <c r="BC38" s="61">
        <v>7555096.3899999997</v>
      </c>
      <c r="BD38" s="61">
        <v>24871048.549999997</v>
      </c>
      <c r="BE38" s="61">
        <v>462747.49000000022</v>
      </c>
      <c r="BF38" s="61">
        <v>8462042.2200000007</v>
      </c>
      <c r="BG38" s="61">
        <v>4456680.92</v>
      </c>
      <c r="BH38" s="61">
        <v>6003913.7000000002</v>
      </c>
      <c r="BI38" s="61">
        <v>0</v>
      </c>
      <c r="BJ38" s="61">
        <v>-1998552.4</v>
      </c>
      <c r="BK38" s="61">
        <v>-7999294.7300000004</v>
      </c>
      <c r="BL38" s="61">
        <v>0</v>
      </c>
      <c r="BM38" s="61">
        <v>0</v>
      </c>
      <c r="BN38" s="61">
        <v>0</v>
      </c>
      <c r="BO38" s="61">
        <v>-8985237.400000006</v>
      </c>
      <c r="BP38" s="61">
        <v>-8985237.400000006</v>
      </c>
      <c r="BQ38" s="61">
        <v>0</v>
      </c>
      <c r="BR38" s="61">
        <v>0</v>
      </c>
      <c r="BS38" s="61">
        <v>-35766867.75</v>
      </c>
      <c r="BT38" s="61">
        <v>-48937827.140000001</v>
      </c>
      <c r="BU38" s="61">
        <v>-10190791.51</v>
      </c>
      <c r="BV38" s="61">
        <v>-1607921.18</v>
      </c>
      <c r="BW38" s="61">
        <v>0</v>
      </c>
      <c r="BX38" s="61">
        <v>-346791.82999999996</v>
      </c>
      <c r="BY38" s="61">
        <v>-718341.42</v>
      </c>
      <c r="BZ38" s="61">
        <v>29497808.679999996</v>
      </c>
      <c r="CA38" s="61">
        <v>-3463003.35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-1283989.46</v>
      </c>
      <c r="CJ38" s="61">
        <v>-1283989.46</v>
      </c>
      <c r="CK38" s="61">
        <v>0</v>
      </c>
      <c r="CL38" s="61">
        <v>53509169.010000139</v>
      </c>
    </row>
    <row r="39" spans="1:90" ht="12.75" customHeight="1">
      <c r="A39" s="44" t="s">
        <v>64</v>
      </c>
      <c r="B39" s="59">
        <v>1045</v>
      </c>
      <c r="C39" s="60" t="s">
        <v>373</v>
      </c>
      <c r="D39" s="61">
        <v>75662345.14000015</v>
      </c>
      <c r="E39" s="61">
        <v>18437347.790000081</v>
      </c>
      <c r="F39" s="61">
        <v>155567026.31000006</v>
      </c>
      <c r="G39" s="61">
        <v>-137129678.51999998</v>
      </c>
      <c r="H39" s="61">
        <v>0</v>
      </c>
      <c r="I39" s="61">
        <v>129994.38000005484</v>
      </c>
      <c r="J39" s="61">
        <v>58038336.590000033</v>
      </c>
      <c r="K39" s="61">
        <v>-508402154.86000001</v>
      </c>
      <c r="L39" s="61">
        <v>566440491.45000005</v>
      </c>
      <c r="M39" s="61">
        <v>-57908342.209999979</v>
      </c>
      <c r="N39" s="61">
        <v>462967143.06999999</v>
      </c>
      <c r="O39" s="61">
        <v>-520875485.27999997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57016236.550000004</v>
      </c>
      <c r="AA39" s="61">
        <v>29996207.530000001</v>
      </c>
      <c r="AB39" s="61">
        <v>5187398.53</v>
      </c>
      <c r="AC39" s="61">
        <v>21499626.75</v>
      </c>
      <c r="AD39" s="61">
        <v>333003.74</v>
      </c>
      <c r="AE39" s="61">
        <v>0</v>
      </c>
      <c r="AF39" s="61">
        <v>0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78766.419999999984</v>
      </c>
      <c r="AN39" s="61">
        <v>397872.44</v>
      </c>
      <c r="AO39" s="61">
        <v>-292629.27</v>
      </c>
      <c r="AP39" s="61">
        <v>0</v>
      </c>
      <c r="AQ39" s="61">
        <v>0</v>
      </c>
      <c r="AR39" s="61">
        <v>-26476.749999999996</v>
      </c>
      <c r="AS39" s="61">
        <v>-29945270.440000005</v>
      </c>
      <c r="AT39" s="61">
        <v>-5185950.6099999957</v>
      </c>
      <c r="AU39" s="61">
        <v>-27314813.68</v>
      </c>
      <c r="AV39" s="61">
        <v>22128863.070000004</v>
      </c>
      <c r="AW39" s="61">
        <v>-8867563.6799999923</v>
      </c>
      <c r="AX39" s="61">
        <v>-45783504.149999991</v>
      </c>
      <c r="AY39" s="61">
        <v>-125131440.34999999</v>
      </c>
      <c r="AZ39" s="61">
        <v>-78978722.780000001</v>
      </c>
      <c r="BA39" s="61">
        <v>-64875827.289999999</v>
      </c>
      <c r="BB39" s="61">
        <v>0</v>
      </c>
      <c r="BC39" s="61">
        <v>18723109.719999999</v>
      </c>
      <c r="BD39" s="61">
        <v>79347936.200000003</v>
      </c>
      <c r="BE39" s="61">
        <v>36915940.469999999</v>
      </c>
      <c r="BF39" s="61">
        <v>107865704.77999999</v>
      </c>
      <c r="BG39" s="61">
        <v>67906179.810000002</v>
      </c>
      <c r="BH39" s="61">
        <v>56170197.039999999</v>
      </c>
      <c r="BI39" s="61">
        <v>0</v>
      </c>
      <c r="BJ39" s="61">
        <v>-16210672.070000002</v>
      </c>
      <c r="BK39" s="61">
        <v>-70949764.309999987</v>
      </c>
      <c r="BL39" s="61">
        <v>0</v>
      </c>
      <c r="BM39" s="61">
        <v>0</v>
      </c>
      <c r="BN39" s="61">
        <v>0</v>
      </c>
      <c r="BO39" s="61">
        <v>-1785787.0999999996</v>
      </c>
      <c r="BP39" s="61">
        <v>-1785787.0999999996</v>
      </c>
      <c r="BQ39" s="61">
        <v>0</v>
      </c>
      <c r="BR39" s="61">
        <v>0</v>
      </c>
      <c r="BS39" s="61">
        <v>-11090377.770000018</v>
      </c>
      <c r="BT39" s="61">
        <v>-37961183.38000001</v>
      </c>
      <c r="BU39" s="61">
        <v>-2476737.42</v>
      </c>
      <c r="BV39" s="61">
        <v>-3706988.34</v>
      </c>
      <c r="BW39" s="61">
        <v>0</v>
      </c>
      <c r="BX39" s="61">
        <v>-433241.17</v>
      </c>
      <c r="BY39" s="61">
        <v>-1541146.99</v>
      </c>
      <c r="BZ39" s="61">
        <v>35028929.850000001</v>
      </c>
      <c r="CA39" s="61">
        <v>-10.32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-3015591.28</v>
      </c>
      <c r="CJ39" s="61">
        <v>-3015591.28</v>
      </c>
      <c r="CK39" s="61">
        <v>0</v>
      </c>
      <c r="CL39" s="61">
        <v>45717074.700000145</v>
      </c>
    </row>
    <row r="40" spans="1:90" ht="12.75" customHeight="1">
      <c r="A40" s="44" t="s">
        <v>66</v>
      </c>
      <c r="B40" s="59">
        <v>1046</v>
      </c>
      <c r="C40" s="60" t="s">
        <v>373</v>
      </c>
      <c r="D40" s="61">
        <v>20526317.010000002</v>
      </c>
      <c r="E40" s="61">
        <v>20663832.170000002</v>
      </c>
      <c r="F40" s="61">
        <v>69365529.969999999</v>
      </c>
      <c r="G40" s="61">
        <v>-48701697.799999997</v>
      </c>
      <c r="H40" s="61">
        <v>0</v>
      </c>
      <c r="I40" s="61">
        <v>-6504562.2199999988</v>
      </c>
      <c r="J40" s="61">
        <v>-8342766.1799999923</v>
      </c>
      <c r="K40" s="61">
        <v>-131697172.20999999</v>
      </c>
      <c r="L40" s="61">
        <v>123354406.03</v>
      </c>
      <c r="M40" s="61">
        <v>1838203.9599999934</v>
      </c>
      <c r="N40" s="61">
        <v>84897169.799999997</v>
      </c>
      <c r="O40" s="61">
        <v>-83058965.840000004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6134243.3200000003</v>
      </c>
      <c r="AA40" s="61">
        <v>3898783.31</v>
      </c>
      <c r="AB40" s="61">
        <v>0</v>
      </c>
      <c r="AC40" s="61">
        <v>2235460.0099999998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232803.74</v>
      </c>
      <c r="AN40" s="61">
        <v>582009.37</v>
      </c>
      <c r="AO40" s="61">
        <v>-349205.63</v>
      </c>
      <c r="AP40" s="61">
        <v>0</v>
      </c>
      <c r="AQ40" s="61">
        <v>0</v>
      </c>
      <c r="AR40" s="61">
        <v>0</v>
      </c>
      <c r="AS40" s="61">
        <v>-15043987.410000002</v>
      </c>
      <c r="AT40" s="61">
        <v>-6815055.6099999994</v>
      </c>
      <c r="AU40" s="61">
        <v>-18133052.990000002</v>
      </c>
      <c r="AV40" s="61">
        <v>11317997.380000003</v>
      </c>
      <c r="AW40" s="61">
        <v>2539846.41</v>
      </c>
      <c r="AX40" s="61">
        <v>6949105.1699999999</v>
      </c>
      <c r="AY40" s="61">
        <v>-8607333.2799999993</v>
      </c>
      <c r="AZ40" s="61">
        <v>-12074578.859999999</v>
      </c>
      <c r="BA40" s="61">
        <v>1255316.4100000001</v>
      </c>
      <c r="BB40" s="61">
        <v>0</v>
      </c>
      <c r="BC40" s="61">
        <v>2211929.17</v>
      </c>
      <c r="BD40" s="61">
        <v>15556438.449999999</v>
      </c>
      <c r="BE40" s="61">
        <v>-4409258.76</v>
      </c>
      <c r="BF40" s="61">
        <v>5861024.5199999996</v>
      </c>
      <c r="BG40" s="61">
        <v>7829664.7799999993</v>
      </c>
      <c r="BH40" s="61">
        <v>-710077.53</v>
      </c>
      <c r="BI40" s="61">
        <v>0</v>
      </c>
      <c r="BJ40" s="61">
        <v>-1258562.73</v>
      </c>
      <c r="BK40" s="61">
        <v>-10270283.279999999</v>
      </c>
      <c r="BL40" s="61">
        <v>0</v>
      </c>
      <c r="BM40" s="61">
        <v>0</v>
      </c>
      <c r="BN40" s="61">
        <v>0</v>
      </c>
      <c r="BO40" s="61">
        <v>-2054251.7000000002</v>
      </c>
      <c r="BP40" s="61">
        <v>-2054251.7000000002</v>
      </c>
      <c r="BQ40" s="61">
        <v>0</v>
      </c>
      <c r="BR40" s="61">
        <v>0</v>
      </c>
      <c r="BS40" s="61">
        <v>-8612130.1800000016</v>
      </c>
      <c r="BT40" s="61">
        <v>-12970402.960000001</v>
      </c>
      <c r="BU40" s="61">
        <v>-2079814.71</v>
      </c>
      <c r="BV40" s="61">
        <v>-1541939.1</v>
      </c>
      <c r="BW40" s="61">
        <v>0</v>
      </c>
      <c r="BX40" s="61">
        <v>-49040.23</v>
      </c>
      <c r="BY40" s="61">
        <v>-147060.79</v>
      </c>
      <c r="BZ40" s="61">
        <v>8264327.6100000013</v>
      </c>
      <c r="CA40" s="61">
        <v>-88200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-102396.32999999999</v>
      </c>
      <c r="CJ40" s="61">
        <v>-102396.32999999999</v>
      </c>
      <c r="CK40" s="61">
        <v>0</v>
      </c>
      <c r="CL40" s="61">
        <v>5482329.5999999996</v>
      </c>
    </row>
    <row r="41" spans="1:90" ht="12.75" customHeight="1">
      <c r="A41" s="44" t="s">
        <v>68</v>
      </c>
      <c r="B41" s="59">
        <v>1048</v>
      </c>
      <c r="C41" s="60" t="s">
        <v>373</v>
      </c>
      <c r="D41" s="61">
        <v>353868193.66850054</v>
      </c>
      <c r="E41" s="61">
        <v>415090424.39997631</v>
      </c>
      <c r="F41" s="61">
        <v>814348357.15997624</v>
      </c>
      <c r="G41" s="61">
        <v>-399257932.75999993</v>
      </c>
      <c r="H41" s="61">
        <v>0</v>
      </c>
      <c r="I41" s="61">
        <v>-104192371.49999976</v>
      </c>
      <c r="J41" s="61">
        <v>-227067609.11999989</v>
      </c>
      <c r="K41" s="61">
        <v>-1475547663.71</v>
      </c>
      <c r="L41" s="61">
        <v>1248480054.5900002</v>
      </c>
      <c r="M41" s="61">
        <v>122875237.62000012</v>
      </c>
      <c r="N41" s="61">
        <v>555697732.76000011</v>
      </c>
      <c r="O41" s="61">
        <v>-432822495.13999999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38459282.088523999</v>
      </c>
      <c r="AA41" s="61">
        <v>38459282.088523999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4510858.68</v>
      </c>
      <c r="AN41" s="61">
        <v>4587858.18</v>
      </c>
      <c r="AO41" s="61">
        <v>-1615749.51</v>
      </c>
      <c r="AP41" s="61">
        <v>0</v>
      </c>
      <c r="AQ41" s="61">
        <v>0</v>
      </c>
      <c r="AR41" s="61">
        <v>1538750.0099999998</v>
      </c>
      <c r="AS41" s="61">
        <v>-422888381.09999996</v>
      </c>
      <c r="AT41" s="61">
        <v>-50235422.909999989</v>
      </c>
      <c r="AU41" s="61">
        <v>-79299852.539999992</v>
      </c>
      <c r="AV41" s="61">
        <v>29064429.630000003</v>
      </c>
      <c r="AW41" s="61">
        <v>-13445744.749999985</v>
      </c>
      <c r="AX41" s="61">
        <v>-25664666.979999989</v>
      </c>
      <c r="AY41" s="61">
        <v>-196168705.32000002</v>
      </c>
      <c r="AZ41" s="61">
        <v>-57566058.549999997</v>
      </c>
      <c r="BA41" s="61">
        <v>-173135746.10000002</v>
      </c>
      <c r="BB41" s="61">
        <v>0</v>
      </c>
      <c r="BC41" s="61">
        <v>34533099.330000006</v>
      </c>
      <c r="BD41" s="61">
        <v>170504038.34000003</v>
      </c>
      <c r="BE41" s="61">
        <v>12218922.230000004</v>
      </c>
      <c r="BF41" s="61">
        <v>62573235.070000008</v>
      </c>
      <c r="BG41" s="61">
        <v>22109374.669999994</v>
      </c>
      <c r="BH41" s="61">
        <v>51604661.540000007</v>
      </c>
      <c r="BI41" s="61">
        <v>0</v>
      </c>
      <c r="BJ41" s="61">
        <v>-11140801.140000001</v>
      </c>
      <c r="BK41" s="61">
        <v>-50354312.840000004</v>
      </c>
      <c r="BL41" s="61">
        <v>0</v>
      </c>
      <c r="BM41" s="61">
        <v>0</v>
      </c>
      <c r="BN41" s="61">
        <v>0</v>
      </c>
      <c r="BO41" s="61">
        <v>-20907167.600000001</v>
      </c>
      <c r="BP41" s="61">
        <v>-20907167.600000001</v>
      </c>
      <c r="BQ41" s="61">
        <v>0</v>
      </c>
      <c r="BR41" s="61">
        <v>0</v>
      </c>
      <c r="BS41" s="61">
        <v>-338300045.83999997</v>
      </c>
      <c r="BT41" s="61">
        <v>-222481109.18999997</v>
      </c>
      <c r="BU41" s="61">
        <v>-78734887.220000014</v>
      </c>
      <c r="BV41" s="61">
        <v>-26872624.420000002</v>
      </c>
      <c r="BW41" s="61">
        <v>0</v>
      </c>
      <c r="BX41" s="61">
        <v>-33448425.330000002</v>
      </c>
      <c r="BY41" s="61">
        <v>-10391921.699999999</v>
      </c>
      <c r="BZ41" s="61">
        <v>37640307.690000005</v>
      </c>
      <c r="CA41" s="61">
        <v>-4011385.67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-69020187.431499422</v>
      </c>
    </row>
    <row r="42" spans="1:90" ht="12.75" customHeight="1">
      <c r="A42" s="44" t="s">
        <v>70</v>
      </c>
      <c r="B42" s="59">
        <v>1049</v>
      </c>
      <c r="C42" s="60" t="s">
        <v>373</v>
      </c>
      <c r="D42" s="61">
        <v>12622913.277108733</v>
      </c>
      <c r="E42" s="61">
        <v>9972259.450000003</v>
      </c>
      <c r="F42" s="61">
        <v>60929112.68</v>
      </c>
      <c r="G42" s="61">
        <v>-50956853.229999997</v>
      </c>
      <c r="H42" s="61">
        <v>0</v>
      </c>
      <c r="I42" s="61">
        <v>-1134048.530000031</v>
      </c>
      <c r="J42" s="61">
        <v>-3919622.7099999934</v>
      </c>
      <c r="K42" s="61">
        <v>-122887438.48999998</v>
      </c>
      <c r="L42" s="61">
        <v>118967815.77999999</v>
      </c>
      <c r="M42" s="61">
        <v>2785574.1799999624</v>
      </c>
      <c r="N42" s="61">
        <v>54199324.759999961</v>
      </c>
      <c r="O42" s="61">
        <v>-51413750.579999998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0</v>
      </c>
      <c r="W42" s="61">
        <v>0</v>
      </c>
      <c r="X42" s="61">
        <v>0</v>
      </c>
      <c r="Y42" s="61">
        <v>0</v>
      </c>
      <c r="Z42" s="61">
        <v>2241973.5571087566</v>
      </c>
      <c r="AA42" s="61">
        <v>851050.70540152187</v>
      </c>
      <c r="AB42" s="61">
        <v>929533.29510360572</v>
      </c>
      <c r="AC42" s="61">
        <v>458706.34152246459</v>
      </c>
      <c r="AD42" s="61">
        <v>2683.2150811644183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1542728.8000000045</v>
      </c>
      <c r="AN42" s="61">
        <v>1844176.1400000006</v>
      </c>
      <c r="AO42" s="61">
        <v>0</v>
      </c>
      <c r="AP42" s="61">
        <v>0</v>
      </c>
      <c r="AQ42" s="61">
        <v>0</v>
      </c>
      <c r="AR42" s="61">
        <v>-301447.33999999613</v>
      </c>
      <c r="AS42" s="61">
        <v>-38298828.012382202</v>
      </c>
      <c r="AT42" s="61">
        <v>-13398906.119999999</v>
      </c>
      <c r="AU42" s="61">
        <v>-13708658.949999999</v>
      </c>
      <c r="AV42" s="61">
        <v>309752.83</v>
      </c>
      <c r="AW42" s="61">
        <v>1651116.7200000011</v>
      </c>
      <c r="AX42" s="61">
        <v>1915374.5200000014</v>
      </c>
      <c r="AY42" s="61">
        <v>-11104504.729999999</v>
      </c>
      <c r="AZ42" s="61">
        <v>-6289890.040000001</v>
      </c>
      <c r="BA42" s="61">
        <v>-6476154.4199999981</v>
      </c>
      <c r="BB42" s="61">
        <v>0</v>
      </c>
      <c r="BC42" s="61">
        <v>1661539.7300000004</v>
      </c>
      <c r="BD42" s="61">
        <v>13019879.25</v>
      </c>
      <c r="BE42" s="61">
        <v>-264257.80000000016</v>
      </c>
      <c r="BF42" s="61">
        <v>14193.149999999798</v>
      </c>
      <c r="BG42" s="61">
        <v>3227.3100000000049</v>
      </c>
      <c r="BH42" s="61">
        <v>13089.529999999795</v>
      </c>
      <c r="BI42" s="61">
        <v>0</v>
      </c>
      <c r="BJ42" s="61">
        <v>-2123.6900000000023</v>
      </c>
      <c r="BK42" s="61">
        <v>-278450.94999999995</v>
      </c>
      <c r="BL42" s="61">
        <v>0</v>
      </c>
      <c r="BM42" s="61">
        <v>0</v>
      </c>
      <c r="BN42" s="61">
        <v>0</v>
      </c>
      <c r="BO42" s="61">
        <v>-885308.46999999881</v>
      </c>
      <c r="BP42" s="61">
        <v>-885308.46999999881</v>
      </c>
      <c r="BQ42" s="61">
        <v>0</v>
      </c>
      <c r="BR42" s="61">
        <v>0</v>
      </c>
      <c r="BS42" s="61">
        <v>-25055303.212382201</v>
      </c>
      <c r="BT42" s="61">
        <v>-14058584.87999999</v>
      </c>
      <c r="BU42" s="61">
        <v>-8265408.6605965011</v>
      </c>
      <c r="BV42" s="61">
        <v>-6059400.0952342916</v>
      </c>
      <c r="BW42" s="61">
        <v>0</v>
      </c>
      <c r="BX42" s="61">
        <v>-677632.70477546868</v>
      </c>
      <c r="BY42" s="61">
        <v>-463961.54177594476</v>
      </c>
      <c r="BZ42" s="61">
        <v>4469684.6699999943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-610426.93000000017</v>
      </c>
      <c r="CJ42" s="61">
        <v>-610426.93000000017</v>
      </c>
      <c r="CK42" s="61">
        <v>0</v>
      </c>
      <c r="CL42" s="61">
        <v>-25675914.735273469</v>
      </c>
    </row>
    <row r="43" spans="1:90" ht="12.75" customHeight="1">
      <c r="A43" s="44" t="s">
        <v>72</v>
      </c>
      <c r="B43" s="59">
        <v>1051</v>
      </c>
      <c r="C43" s="60" t="s">
        <v>373</v>
      </c>
      <c r="D43" s="61">
        <v>2223947.9300000002</v>
      </c>
      <c r="E43" s="61">
        <v>-3549815.4599999995</v>
      </c>
      <c r="F43" s="61">
        <v>-3549815.4599999995</v>
      </c>
      <c r="G43" s="61">
        <v>0</v>
      </c>
      <c r="H43" s="61">
        <v>0</v>
      </c>
      <c r="I43" s="61">
        <v>5608944.2299999995</v>
      </c>
      <c r="J43" s="61">
        <v>6849490.9499999993</v>
      </c>
      <c r="K43" s="61">
        <v>-25715.990000000005</v>
      </c>
      <c r="L43" s="61">
        <v>6875206.9399999995</v>
      </c>
      <c r="M43" s="61">
        <v>-1240546.72</v>
      </c>
      <c r="N43" s="61">
        <v>3250.46</v>
      </c>
      <c r="O43" s="61">
        <v>-1243797.18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164819.16</v>
      </c>
      <c r="AN43" s="61">
        <v>164819.16</v>
      </c>
      <c r="AO43" s="61">
        <v>0</v>
      </c>
      <c r="AP43" s="61">
        <v>0</v>
      </c>
      <c r="AQ43" s="61">
        <v>0</v>
      </c>
      <c r="AR43" s="61">
        <v>0</v>
      </c>
      <c r="AS43" s="61">
        <v>-3285346.2753646956</v>
      </c>
      <c r="AT43" s="61">
        <v>-7364316</v>
      </c>
      <c r="AU43" s="61">
        <v>-8048301.0200000005</v>
      </c>
      <c r="AV43" s="61">
        <v>683985.02</v>
      </c>
      <c r="AW43" s="61">
        <v>6650853.5699999966</v>
      </c>
      <c r="AX43" s="61">
        <v>11946189.129999995</v>
      </c>
      <c r="AY43" s="61">
        <v>-26577749.850000001</v>
      </c>
      <c r="AZ43" s="61">
        <v>-26577749.850000001</v>
      </c>
      <c r="BA43" s="61">
        <v>0</v>
      </c>
      <c r="BB43" s="61">
        <v>0</v>
      </c>
      <c r="BC43" s="61">
        <v>0</v>
      </c>
      <c r="BD43" s="61">
        <v>38523938.979999997</v>
      </c>
      <c r="BE43" s="61">
        <v>-5295335.5599999987</v>
      </c>
      <c r="BF43" s="61">
        <v>15492843.16</v>
      </c>
      <c r="BG43" s="61">
        <v>15492843.16</v>
      </c>
      <c r="BH43" s="61">
        <v>0</v>
      </c>
      <c r="BI43" s="61">
        <v>0</v>
      </c>
      <c r="BJ43" s="61">
        <v>0</v>
      </c>
      <c r="BK43" s="61">
        <v>-20788178.719999999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-2529270.725364692</v>
      </c>
      <c r="BT43" s="61">
        <v>-402819.4</v>
      </c>
      <c r="BU43" s="61">
        <v>-1664553.1146921171</v>
      </c>
      <c r="BV43" s="61">
        <v>-855615.92694280448</v>
      </c>
      <c r="BW43" s="61">
        <v>0</v>
      </c>
      <c r="BX43" s="61">
        <v>-8096.040026350719</v>
      </c>
      <c r="BY43" s="61">
        <v>-73303.203703419684</v>
      </c>
      <c r="BZ43" s="61">
        <v>475116.96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-42613.120000000003</v>
      </c>
      <c r="CJ43" s="61">
        <v>-42613.120000000003</v>
      </c>
      <c r="CK43" s="61">
        <v>0</v>
      </c>
      <c r="CL43" s="61">
        <v>-1061398.3453646954</v>
      </c>
    </row>
    <row r="44" spans="1:90" ht="12.75" customHeight="1">
      <c r="A44" s="44" t="s">
        <v>74</v>
      </c>
      <c r="B44" s="59">
        <v>1052</v>
      </c>
      <c r="C44" s="60" t="s">
        <v>373</v>
      </c>
      <c r="D44" s="61">
        <v>6713028.0847288687</v>
      </c>
      <c r="E44" s="61">
        <v>-487604.83999999799</v>
      </c>
      <c r="F44" s="61">
        <v>11001060.860000001</v>
      </c>
      <c r="G44" s="61">
        <v>-11488665.699999999</v>
      </c>
      <c r="H44" s="61">
        <v>0</v>
      </c>
      <c r="I44" s="61">
        <v>-3883827.6699999925</v>
      </c>
      <c r="J44" s="61">
        <v>617468.56000000611</v>
      </c>
      <c r="K44" s="61">
        <v>-23474160.819999997</v>
      </c>
      <c r="L44" s="61">
        <v>24091629.380000003</v>
      </c>
      <c r="M44" s="61">
        <v>-4501296.2299999986</v>
      </c>
      <c r="N44" s="61">
        <v>12804961.220000001</v>
      </c>
      <c r="O44" s="61">
        <v>-17306257.449999999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11084460.594728859</v>
      </c>
      <c r="AA44" s="61">
        <v>10985671.499530666</v>
      </c>
      <c r="AB44" s="61">
        <v>0</v>
      </c>
      <c r="AC44" s="61">
        <v>0</v>
      </c>
      <c r="AD44" s="61">
        <v>3409.3122756105317</v>
      </c>
      <c r="AE44" s="61">
        <v>0</v>
      </c>
      <c r="AF44" s="61">
        <v>0</v>
      </c>
      <c r="AG44" s="61">
        <v>0</v>
      </c>
      <c r="AH44" s="61">
        <v>0</v>
      </c>
      <c r="AI44" s="61">
        <v>95379.782922582002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-9248473.7580644768</v>
      </c>
      <c r="AT44" s="61">
        <v>-285605.36</v>
      </c>
      <c r="AU44" s="61">
        <v>-285605.36</v>
      </c>
      <c r="AV44" s="61">
        <v>0</v>
      </c>
      <c r="AW44" s="61">
        <v>-701351.79188164766</v>
      </c>
      <c r="AX44" s="61">
        <v>-791907.49159387941</v>
      </c>
      <c r="AY44" s="61">
        <v>-1374521.7915938795</v>
      </c>
      <c r="AZ44" s="61">
        <v>-1083101.3500000001</v>
      </c>
      <c r="BA44" s="61">
        <v>-497086.85156726424</v>
      </c>
      <c r="BB44" s="61">
        <v>0</v>
      </c>
      <c r="BC44" s="61">
        <v>205666.40997338493</v>
      </c>
      <c r="BD44" s="61">
        <v>582614.30000000005</v>
      </c>
      <c r="BE44" s="61">
        <v>90555.699712231784</v>
      </c>
      <c r="BF44" s="61">
        <v>113249.64971223178</v>
      </c>
      <c r="BG44" s="61">
        <v>129455.36</v>
      </c>
      <c r="BH44" s="61">
        <v>739.74185436376865</v>
      </c>
      <c r="BI44" s="61">
        <v>0</v>
      </c>
      <c r="BJ44" s="61">
        <v>-16945.452142131995</v>
      </c>
      <c r="BK44" s="61">
        <v>-22693.95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-8262789.3761828281</v>
      </c>
      <c r="BT44" s="61">
        <v>-879547.34000000008</v>
      </c>
      <c r="BU44" s="61">
        <v>-4368854.2418649644</v>
      </c>
      <c r="BV44" s="61">
        <v>-3250941.7673312388</v>
      </c>
      <c r="BW44" s="61">
        <v>0</v>
      </c>
      <c r="BX44" s="61">
        <v>-37567.092682609342</v>
      </c>
      <c r="BY44" s="61">
        <v>-393094.60430401482</v>
      </c>
      <c r="BZ44" s="61">
        <v>667215.66999999993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1272.77</v>
      </c>
      <c r="CJ44" s="61">
        <v>1272.77</v>
      </c>
      <c r="CK44" s="61">
        <v>0</v>
      </c>
      <c r="CL44" s="61">
        <v>-2535445.6733356081</v>
      </c>
    </row>
    <row r="45" spans="1:90" ht="12.75" customHeight="1">
      <c r="A45" s="44" t="s">
        <v>76</v>
      </c>
      <c r="B45" s="59">
        <v>1053</v>
      </c>
      <c r="C45" s="60" t="s">
        <v>373</v>
      </c>
      <c r="D45" s="61">
        <v>53359591.809999943</v>
      </c>
      <c r="E45" s="61">
        <v>35904117.199999973</v>
      </c>
      <c r="F45" s="61">
        <v>164176461.27999997</v>
      </c>
      <c r="G45" s="61">
        <v>-128272344.08</v>
      </c>
      <c r="H45" s="61">
        <v>0</v>
      </c>
      <c r="I45" s="61">
        <v>-12706611.720000029</v>
      </c>
      <c r="J45" s="61">
        <v>-7935423.2400000095</v>
      </c>
      <c r="K45" s="61">
        <v>-357115551.66000003</v>
      </c>
      <c r="L45" s="61">
        <v>349180128.42000002</v>
      </c>
      <c r="M45" s="61">
        <v>-4771188.4800000191</v>
      </c>
      <c r="N45" s="61">
        <v>280839530.68000001</v>
      </c>
      <c r="O45" s="61">
        <v>-285610719.16000003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30366276.16</v>
      </c>
      <c r="AA45" s="61">
        <v>2531669.46</v>
      </c>
      <c r="AB45" s="61">
        <v>0</v>
      </c>
      <c r="AC45" s="61">
        <v>25680807.369999997</v>
      </c>
      <c r="AD45" s="61">
        <v>2131674.14</v>
      </c>
      <c r="AE45" s="61">
        <v>0</v>
      </c>
      <c r="AF45" s="61">
        <v>0</v>
      </c>
      <c r="AG45" s="61">
        <v>0</v>
      </c>
      <c r="AH45" s="61">
        <v>22125.190000000002</v>
      </c>
      <c r="AI45" s="61">
        <v>0</v>
      </c>
      <c r="AJ45" s="61">
        <v>0</v>
      </c>
      <c r="AK45" s="61">
        <v>0</v>
      </c>
      <c r="AL45" s="61">
        <v>0</v>
      </c>
      <c r="AM45" s="61">
        <v>-204189.83000000007</v>
      </c>
      <c r="AN45" s="61">
        <v>3014681.1</v>
      </c>
      <c r="AO45" s="61">
        <v>0</v>
      </c>
      <c r="AP45" s="61">
        <v>0</v>
      </c>
      <c r="AQ45" s="61">
        <v>0</v>
      </c>
      <c r="AR45" s="61">
        <v>-3218870.93</v>
      </c>
      <c r="AS45" s="61">
        <v>-23772487.079556629</v>
      </c>
      <c r="AT45" s="61">
        <v>-12126322.779999999</v>
      </c>
      <c r="AU45" s="61">
        <v>-12126322.779999999</v>
      </c>
      <c r="AV45" s="61">
        <v>0</v>
      </c>
      <c r="AW45" s="61">
        <v>2087263.0299999993</v>
      </c>
      <c r="AX45" s="61">
        <v>2087263.0299999993</v>
      </c>
      <c r="AY45" s="61">
        <v>-9810671.870000001</v>
      </c>
      <c r="AZ45" s="61">
        <v>-4253298.33</v>
      </c>
      <c r="BA45" s="61">
        <v>-7130623.4000000004</v>
      </c>
      <c r="BB45" s="61">
        <v>0</v>
      </c>
      <c r="BC45" s="61">
        <v>1573249.86</v>
      </c>
      <c r="BD45" s="61">
        <v>11897934.9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-4817268.0999999996</v>
      </c>
      <c r="BP45" s="61">
        <v>-4817268.0999999996</v>
      </c>
      <c r="BQ45" s="61">
        <v>0</v>
      </c>
      <c r="BR45" s="61">
        <v>0</v>
      </c>
      <c r="BS45" s="61">
        <v>-8768758.589556627</v>
      </c>
      <c r="BT45" s="61">
        <v>-26811211.279999997</v>
      </c>
      <c r="BU45" s="61">
        <v>-1234640.6287419854</v>
      </c>
      <c r="BV45" s="61">
        <v>-118416.57784188745</v>
      </c>
      <c r="BW45" s="61">
        <v>0</v>
      </c>
      <c r="BX45" s="61">
        <v>-373675.54597882496</v>
      </c>
      <c r="BY45" s="61">
        <v>-827645.15013348265</v>
      </c>
      <c r="BZ45" s="61">
        <v>20859957.710000001</v>
      </c>
      <c r="CA45" s="61">
        <v>-263127.11686044547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-147400.64000000001</v>
      </c>
      <c r="CJ45" s="61">
        <v>-147400.64000000001</v>
      </c>
      <c r="CK45" s="61">
        <v>0</v>
      </c>
      <c r="CL45" s="61">
        <v>29587104.730443314</v>
      </c>
    </row>
    <row r="46" spans="1:90" ht="12.75" customHeight="1">
      <c r="A46" s="44" t="s">
        <v>78</v>
      </c>
      <c r="B46" s="59">
        <v>1054</v>
      </c>
      <c r="C46" s="60" t="s">
        <v>373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</row>
    <row r="47" spans="1:90" ht="12.75" customHeight="1">
      <c r="A47" s="44" t="s">
        <v>80</v>
      </c>
      <c r="B47" s="59">
        <v>1055</v>
      </c>
      <c r="C47" s="60" t="s">
        <v>373</v>
      </c>
      <c r="D47" s="61">
        <v>5093037.1499999994</v>
      </c>
      <c r="E47" s="61">
        <v>-292880.63999999996</v>
      </c>
      <c r="F47" s="61">
        <v>-292686.45999999996</v>
      </c>
      <c r="G47" s="61">
        <v>-194.18</v>
      </c>
      <c r="H47" s="61">
        <v>0</v>
      </c>
      <c r="I47" s="61">
        <v>5062916.8499999996</v>
      </c>
      <c r="J47" s="61">
        <v>8021968.6200000001</v>
      </c>
      <c r="K47" s="61">
        <v>-17520.280000000002</v>
      </c>
      <c r="L47" s="61">
        <v>8039488.9000000004</v>
      </c>
      <c r="M47" s="61">
        <v>-2959051.77</v>
      </c>
      <c r="N47" s="61">
        <v>8124.23</v>
      </c>
      <c r="O47" s="61">
        <v>-2967176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323000.93999999948</v>
      </c>
      <c r="AN47" s="61">
        <v>17595.429999999702</v>
      </c>
      <c r="AO47" s="61">
        <v>1407675.8199999998</v>
      </c>
      <c r="AP47" s="61">
        <v>0</v>
      </c>
      <c r="AQ47" s="61">
        <v>0</v>
      </c>
      <c r="AR47" s="61">
        <v>-1102270.31</v>
      </c>
      <c r="AS47" s="61">
        <v>-13886677.100000011</v>
      </c>
      <c r="AT47" s="61">
        <v>-289493.96999999997</v>
      </c>
      <c r="AU47" s="61">
        <v>-289493.96999999997</v>
      </c>
      <c r="AV47" s="61">
        <v>0</v>
      </c>
      <c r="AW47" s="61">
        <v>-9383980.510000011</v>
      </c>
      <c r="AX47" s="61">
        <v>-8695027.3800000101</v>
      </c>
      <c r="AY47" s="61">
        <v>-80494932.450000003</v>
      </c>
      <c r="AZ47" s="61">
        <v>-49336710.089999996</v>
      </c>
      <c r="BA47" s="61">
        <v>-43202481.159999996</v>
      </c>
      <c r="BB47" s="61">
        <v>0</v>
      </c>
      <c r="BC47" s="61">
        <v>12044258.799999999</v>
      </c>
      <c r="BD47" s="61">
        <v>71799905.069999993</v>
      </c>
      <c r="BE47" s="61">
        <v>-688953.13000000012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-688953.13000000012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-4213202.6199999992</v>
      </c>
      <c r="BT47" s="61">
        <v>-1281025.18</v>
      </c>
      <c r="BU47" s="61">
        <v>-1954230.63</v>
      </c>
      <c r="BV47" s="61">
        <v>-1242643.08</v>
      </c>
      <c r="BW47" s="61">
        <v>0</v>
      </c>
      <c r="BX47" s="61">
        <v>28197.960000000003</v>
      </c>
      <c r="BY47" s="61">
        <v>-301603.68</v>
      </c>
      <c r="BZ47" s="61">
        <v>538101.99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-8793639.9500000104</v>
      </c>
    </row>
    <row r="48" spans="1:90" ht="12.75" customHeight="1">
      <c r="A48" s="44" t="s">
        <v>82</v>
      </c>
      <c r="B48" s="59">
        <v>1056</v>
      </c>
      <c r="C48" s="60" t="s">
        <v>373</v>
      </c>
      <c r="D48" s="61">
        <v>2284573.0899999989</v>
      </c>
      <c r="E48" s="61">
        <v>-537923.75</v>
      </c>
      <c r="F48" s="61">
        <v>1553953.4099999997</v>
      </c>
      <c r="G48" s="61">
        <v>-2091877.1599999997</v>
      </c>
      <c r="H48" s="61">
        <v>0</v>
      </c>
      <c r="I48" s="61">
        <v>2733217.879999999</v>
      </c>
      <c r="J48" s="61">
        <v>2983112.879999999</v>
      </c>
      <c r="K48" s="61">
        <v>-6587772.7699999996</v>
      </c>
      <c r="L48" s="61">
        <v>9570885.6499999985</v>
      </c>
      <c r="M48" s="61">
        <v>-249895</v>
      </c>
      <c r="N48" s="61">
        <v>4010051</v>
      </c>
      <c r="O48" s="61">
        <v>-4259946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673.34</v>
      </c>
      <c r="AA48" s="61">
        <v>239.9</v>
      </c>
      <c r="AB48" s="61">
        <v>0</v>
      </c>
      <c r="AC48" s="61">
        <v>382.24</v>
      </c>
      <c r="AD48" s="61">
        <v>51.2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88605.62</v>
      </c>
      <c r="AN48" s="61">
        <v>88605.62</v>
      </c>
      <c r="AO48" s="61">
        <v>0</v>
      </c>
      <c r="AP48" s="61">
        <v>0</v>
      </c>
      <c r="AQ48" s="61">
        <v>0</v>
      </c>
      <c r="AR48" s="61">
        <v>0</v>
      </c>
      <c r="AS48" s="61">
        <v>-15335472.479999997</v>
      </c>
      <c r="AT48" s="61">
        <v>-3914.1</v>
      </c>
      <c r="AU48" s="61">
        <v>-3914.1</v>
      </c>
      <c r="AV48" s="61">
        <v>0</v>
      </c>
      <c r="AW48" s="61">
        <v>-386164.23999999929</v>
      </c>
      <c r="AX48" s="61">
        <v>-389044.23999999929</v>
      </c>
      <c r="AY48" s="61">
        <v>-5182891.3099999996</v>
      </c>
      <c r="AZ48" s="61">
        <v>-408737.31</v>
      </c>
      <c r="BA48" s="61">
        <v>-5509860</v>
      </c>
      <c r="BB48" s="61">
        <v>0</v>
      </c>
      <c r="BC48" s="61">
        <v>735706</v>
      </c>
      <c r="BD48" s="61">
        <v>4793847.07</v>
      </c>
      <c r="BE48" s="61">
        <v>2880</v>
      </c>
      <c r="BF48" s="61">
        <v>91995.5</v>
      </c>
      <c r="BG48" s="61">
        <v>91995.5</v>
      </c>
      <c r="BH48" s="61">
        <v>0</v>
      </c>
      <c r="BI48" s="61">
        <v>0</v>
      </c>
      <c r="BJ48" s="61">
        <v>0</v>
      </c>
      <c r="BK48" s="61">
        <v>-89115.5</v>
      </c>
      <c r="BL48" s="61">
        <v>0</v>
      </c>
      <c r="BM48" s="61">
        <v>0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-14945394.139999997</v>
      </c>
      <c r="BT48" s="61">
        <v>-13109182.589999998</v>
      </c>
      <c r="BU48" s="61">
        <v>-466506.77</v>
      </c>
      <c r="BV48" s="61">
        <v>-626309.67000000004</v>
      </c>
      <c r="BW48" s="61">
        <v>0</v>
      </c>
      <c r="BX48" s="61">
        <v>-1549.52</v>
      </c>
      <c r="BY48" s="61">
        <v>-206501.32</v>
      </c>
      <c r="BZ48" s="61">
        <v>-535344.27</v>
      </c>
      <c r="CA48" s="61">
        <v>0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-13050899.389999997</v>
      </c>
    </row>
    <row r="49" spans="1:90" ht="12.75" customHeight="1">
      <c r="A49" s="44" t="s">
        <v>84</v>
      </c>
      <c r="B49" s="59">
        <v>1057</v>
      </c>
      <c r="C49" s="60" t="s">
        <v>373</v>
      </c>
      <c r="D49" s="61">
        <v>35921600.289999992</v>
      </c>
      <c r="E49" s="61">
        <v>15602903.629999995</v>
      </c>
      <c r="F49" s="61">
        <v>43856012.489999995</v>
      </c>
      <c r="G49" s="61">
        <v>-28253108.859999999</v>
      </c>
      <c r="H49" s="61">
        <v>0</v>
      </c>
      <c r="I49" s="61">
        <v>8424401.6899999976</v>
      </c>
      <c r="J49" s="61">
        <v>12032026.659999996</v>
      </c>
      <c r="K49" s="61">
        <v>-102093610.89</v>
      </c>
      <c r="L49" s="61">
        <v>114125637.55</v>
      </c>
      <c r="M49" s="61">
        <v>-3607624.9699999988</v>
      </c>
      <c r="N49" s="61">
        <v>23225009.099999998</v>
      </c>
      <c r="O49" s="61">
        <v>-26832634.069999997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11471396.51</v>
      </c>
      <c r="AA49" s="61">
        <v>11083299.52</v>
      </c>
      <c r="AB49" s="61">
        <v>0</v>
      </c>
      <c r="AC49" s="61">
        <v>0</v>
      </c>
      <c r="AD49" s="61">
        <v>388096.99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422898.46</v>
      </c>
      <c r="AN49" s="61">
        <v>600799.41</v>
      </c>
      <c r="AO49" s="61">
        <v>-177900.95</v>
      </c>
      <c r="AP49" s="61">
        <v>0</v>
      </c>
      <c r="AQ49" s="61">
        <v>0</v>
      </c>
      <c r="AR49" s="61">
        <v>0</v>
      </c>
      <c r="AS49" s="61">
        <v>-41570793.109999999</v>
      </c>
      <c r="AT49" s="61">
        <v>-4138486.88</v>
      </c>
      <c r="AU49" s="61">
        <v>-4138486.88</v>
      </c>
      <c r="AV49" s="61">
        <v>0</v>
      </c>
      <c r="AW49" s="61">
        <v>188305.75000000163</v>
      </c>
      <c r="AX49" s="61">
        <v>441055.51000000164</v>
      </c>
      <c r="AY49" s="61">
        <v>-13193726.359999999</v>
      </c>
      <c r="AZ49" s="61">
        <v>-9598174.9900000002</v>
      </c>
      <c r="BA49" s="61">
        <v>-3595551.37</v>
      </c>
      <c r="BB49" s="61">
        <v>0</v>
      </c>
      <c r="BC49" s="61">
        <v>0</v>
      </c>
      <c r="BD49" s="61">
        <v>13634781.870000001</v>
      </c>
      <c r="BE49" s="61">
        <v>-252749.76</v>
      </c>
      <c r="BF49" s="61">
        <v>601555.86</v>
      </c>
      <c r="BG49" s="61">
        <v>227213.61000000002</v>
      </c>
      <c r="BH49" s="61">
        <v>374342.25</v>
      </c>
      <c r="BI49" s="61">
        <v>0</v>
      </c>
      <c r="BJ49" s="61">
        <v>0</v>
      </c>
      <c r="BK49" s="61">
        <v>-854305.62</v>
      </c>
      <c r="BL49" s="61">
        <v>0</v>
      </c>
      <c r="BM49" s="61">
        <v>0</v>
      </c>
      <c r="BN49" s="61">
        <v>0</v>
      </c>
      <c r="BO49" s="61">
        <v>-1758582.23</v>
      </c>
      <c r="BP49" s="61">
        <v>-1758582.23</v>
      </c>
      <c r="BQ49" s="61">
        <v>0</v>
      </c>
      <c r="BR49" s="61">
        <v>0</v>
      </c>
      <c r="BS49" s="61">
        <v>-35270000.119999997</v>
      </c>
      <c r="BT49" s="61">
        <v>-20612663.810000002</v>
      </c>
      <c r="BU49" s="61">
        <v>-13013687.969999999</v>
      </c>
      <c r="BV49" s="61">
        <v>-127234.11000000002</v>
      </c>
      <c r="BW49" s="61">
        <v>0</v>
      </c>
      <c r="BX49" s="61">
        <v>-469.70999999999992</v>
      </c>
      <c r="BY49" s="61">
        <v>-3298012.12</v>
      </c>
      <c r="BZ49" s="61">
        <v>2268623.15</v>
      </c>
      <c r="CA49" s="61">
        <v>-486555.55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-592029.63</v>
      </c>
      <c r="CJ49" s="61">
        <v>-592029.63</v>
      </c>
      <c r="CK49" s="61">
        <v>0</v>
      </c>
      <c r="CL49" s="61">
        <v>-5649192.8200000077</v>
      </c>
    </row>
    <row r="50" spans="1:90" ht="12.75" customHeight="1">
      <c r="A50" s="44" t="s">
        <v>86</v>
      </c>
      <c r="B50" s="59">
        <v>1058</v>
      </c>
      <c r="C50" s="60" t="s">
        <v>373</v>
      </c>
      <c r="D50" s="61">
        <v>6894722.7500000037</v>
      </c>
      <c r="E50" s="61">
        <v>4858436.5500000007</v>
      </c>
      <c r="F50" s="61">
        <v>25279412.550000001</v>
      </c>
      <c r="G50" s="61">
        <v>-20420976</v>
      </c>
      <c r="H50" s="61">
        <v>0</v>
      </c>
      <c r="I50" s="61">
        <v>1272234.950000003</v>
      </c>
      <c r="J50" s="61">
        <v>18276049.440000013</v>
      </c>
      <c r="K50" s="61">
        <v>-89593433.859999999</v>
      </c>
      <c r="L50" s="61">
        <v>107869483.30000001</v>
      </c>
      <c r="M50" s="61">
        <v>-17003814.49000001</v>
      </c>
      <c r="N50" s="61">
        <v>78026457.25999999</v>
      </c>
      <c r="O50" s="61">
        <v>-95030271.75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764051.25000000012</v>
      </c>
      <c r="AA50" s="61">
        <v>592144.01000000013</v>
      </c>
      <c r="AB50" s="61">
        <v>0</v>
      </c>
      <c r="AC50" s="61">
        <v>0</v>
      </c>
      <c r="AD50" s="61">
        <v>171907.24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-11800858.810000004</v>
      </c>
      <c r="AT50" s="61">
        <v>-1114332.1399999999</v>
      </c>
      <c r="AU50" s="61">
        <v>-1700683.3199999998</v>
      </c>
      <c r="AV50" s="61">
        <v>586351.17999999993</v>
      </c>
      <c r="AW50" s="61">
        <v>562080.30999999121</v>
      </c>
      <c r="AX50" s="61">
        <v>-1734377.1600000076</v>
      </c>
      <c r="AY50" s="61">
        <v>-22499248.540000007</v>
      </c>
      <c r="AZ50" s="61">
        <v>-1825130.6</v>
      </c>
      <c r="BA50" s="61">
        <v>-24040625.180000003</v>
      </c>
      <c r="BB50" s="61">
        <v>0</v>
      </c>
      <c r="BC50" s="61">
        <v>3366507.24</v>
      </c>
      <c r="BD50" s="61">
        <v>20764871.379999999</v>
      </c>
      <c r="BE50" s="61">
        <v>2296457.4699999988</v>
      </c>
      <c r="BF50" s="61">
        <v>19769898.82</v>
      </c>
      <c r="BG50" s="61">
        <v>1297313.93</v>
      </c>
      <c r="BH50" s="61">
        <v>21430706.23</v>
      </c>
      <c r="BI50" s="61">
        <v>0</v>
      </c>
      <c r="BJ50" s="61">
        <v>-2958121.34</v>
      </c>
      <c r="BK50" s="61">
        <v>-17473441.350000001</v>
      </c>
      <c r="BL50" s="61">
        <v>0</v>
      </c>
      <c r="BM50" s="61">
        <v>0</v>
      </c>
      <c r="BN50" s="61">
        <v>0</v>
      </c>
      <c r="BO50" s="61">
        <v>-300229.70999999996</v>
      </c>
      <c r="BP50" s="61">
        <v>-300229.70999999996</v>
      </c>
      <c r="BQ50" s="61">
        <v>0</v>
      </c>
      <c r="BR50" s="61">
        <v>0</v>
      </c>
      <c r="BS50" s="61">
        <v>-10851861.659999996</v>
      </c>
      <c r="BT50" s="61">
        <v>-6014438.4199999999</v>
      </c>
      <c r="BU50" s="61">
        <v>-3522460.68</v>
      </c>
      <c r="BV50" s="61">
        <v>-2373181.7999999998</v>
      </c>
      <c r="BW50" s="61">
        <v>0</v>
      </c>
      <c r="BX50" s="61">
        <v>-5239005.1899999995</v>
      </c>
      <c r="BY50" s="61">
        <v>-307091.27999999997</v>
      </c>
      <c r="BZ50" s="61">
        <v>6604315.71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-96515.61</v>
      </c>
      <c r="CJ50" s="61">
        <v>-96515.61</v>
      </c>
      <c r="CK50" s="61">
        <v>0</v>
      </c>
      <c r="CL50" s="61">
        <v>-4906136.0600000005</v>
      </c>
    </row>
    <row r="51" spans="1:90" ht="12.75" customHeight="1">
      <c r="A51" s="44" t="s">
        <v>88</v>
      </c>
      <c r="B51" s="59">
        <v>1059</v>
      </c>
      <c r="C51" s="60" t="s">
        <v>373</v>
      </c>
      <c r="D51" s="61">
        <v>0</v>
      </c>
      <c r="E51" s="61">
        <v>0</v>
      </c>
      <c r="F51" s="61">
        <v>67556.53</v>
      </c>
      <c r="G51" s="61">
        <v>-67556.53</v>
      </c>
      <c r="H51" s="61">
        <v>0</v>
      </c>
      <c r="I51" s="61">
        <v>0</v>
      </c>
      <c r="J51" s="61">
        <v>263.86000000001513</v>
      </c>
      <c r="K51" s="61">
        <v>-159300.07999999999</v>
      </c>
      <c r="L51" s="61">
        <v>159563.94</v>
      </c>
      <c r="M51" s="61">
        <v>-263.86000000001513</v>
      </c>
      <c r="N51" s="61">
        <v>159300.07999999999</v>
      </c>
      <c r="O51" s="61">
        <v>-159563.94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-2052.1216959777089</v>
      </c>
      <c r="AT51" s="61">
        <v>0</v>
      </c>
      <c r="AU51" s="61">
        <v>0</v>
      </c>
      <c r="AV51" s="61">
        <v>0</v>
      </c>
      <c r="AW51" s="61">
        <v>0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61">
        <v>0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-2052.1216959777089</v>
      </c>
      <c r="BT51" s="61">
        <v>-2771.5799999999995</v>
      </c>
      <c r="BU51" s="61">
        <v>-7887.1647193540603</v>
      </c>
      <c r="BV51" s="61">
        <v>-977.69456656858699</v>
      </c>
      <c r="BW51" s="61">
        <v>0</v>
      </c>
      <c r="BX51" s="61">
        <v>-1133.6001301377378</v>
      </c>
      <c r="BY51" s="61">
        <v>-216.03824175021356</v>
      </c>
      <c r="BZ51" s="61">
        <v>11163.440000000002</v>
      </c>
      <c r="CA51" s="61">
        <v>-229.4840381671134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-2052.1216959777089</v>
      </c>
    </row>
    <row r="52" spans="1:90" ht="12.75" customHeight="1">
      <c r="A52" s="44" t="s">
        <v>90</v>
      </c>
      <c r="B52" s="59">
        <v>1060</v>
      </c>
      <c r="C52" s="60" t="s">
        <v>373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</row>
    <row r="53" spans="1:90" ht="12.75" customHeight="1">
      <c r="A53" s="44" t="s">
        <v>92</v>
      </c>
      <c r="B53" s="59">
        <v>1061</v>
      </c>
      <c r="C53" s="60" t="s">
        <v>373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</row>
    <row r="54" spans="1:90" ht="12.75" customHeight="1">
      <c r="A54" s="44" t="s">
        <v>94</v>
      </c>
      <c r="B54" s="59">
        <v>2001</v>
      </c>
      <c r="C54" s="60" t="s">
        <v>373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</row>
    <row r="55" spans="1:90" ht="12.75" customHeight="1">
      <c r="A55" s="44" t="s">
        <v>96</v>
      </c>
      <c r="B55" s="59">
        <v>2002</v>
      </c>
      <c r="C55" s="60" t="s">
        <v>374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0</v>
      </c>
      <c r="BX55" s="61">
        <v>0</v>
      </c>
      <c r="BY55" s="61">
        <v>0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</row>
    <row r="56" spans="1:90" ht="12.75" customHeight="1">
      <c r="A56" s="44" t="s">
        <v>98</v>
      </c>
      <c r="B56" s="59">
        <v>2005</v>
      </c>
      <c r="C56" s="60" t="s">
        <v>374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0</v>
      </c>
      <c r="BP56" s="61">
        <v>0</v>
      </c>
      <c r="BQ56" s="61">
        <v>0</v>
      </c>
      <c r="BR56" s="61">
        <v>0</v>
      </c>
      <c r="BS56" s="61">
        <v>0</v>
      </c>
      <c r="BT56" s="61">
        <v>0</v>
      </c>
      <c r="BU56" s="61">
        <v>0</v>
      </c>
      <c r="BV56" s="61">
        <v>0</v>
      </c>
      <c r="BW56" s="61">
        <v>0</v>
      </c>
      <c r="BX56" s="61">
        <v>0</v>
      </c>
      <c r="BY56" s="61">
        <v>0</v>
      </c>
      <c r="BZ56" s="61">
        <v>0</v>
      </c>
      <c r="CA56" s="61">
        <v>0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0</v>
      </c>
      <c r="CJ56" s="61">
        <v>0</v>
      </c>
      <c r="CK56" s="61">
        <v>0</v>
      </c>
      <c r="CL56" s="61">
        <v>0</v>
      </c>
    </row>
    <row r="57" spans="1:90" ht="12.75" customHeight="1">
      <c r="A57" s="44" t="s">
        <v>100</v>
      </c>
      <c r="B57" s="59">
        <v>2006</v>
      </c>
      <c r="C57" s="60" t="s">
        <v>375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61">
        <v>0</v>
      </c>
      <c r="BJ57" s="61">
        <v>0</v>
      </c>
      <c r="BK57" s="61">
        <v>0</v>
      </c>
      <c r="BL57" s="61">
        <v>0</v>
      </c>
      <c r="BM57" s="61">
        <v>0</v>
      </c>
      <c r="BN57" s="61">
        <v>0</v>
      </c>
      <c r="BO57" s="61">
        <v>0</v>
      </c>
      <c r="BP57" s="61">
        <v>0</v>
      </c>
      <c r="BQ57" s="61">
        <v>0</v>
      </c>
      <c r="BR57" s="61">
        <v>0</v>
      </c>
      <c r="BS57" s="61">
        <v>0</v>
      </c>
      <c r="BT57" s="61">
        <v>0</v>
      </c>
      <c r="BU57" s="61">
        <v>0</v>
      </c>
      <c r="BV57" s="61">
        <v>0</v>
      </c>
      <c r="BW57" s="61">
        <v>0</v>
      </c>
      <c r="BX57" s="61">
        <v>0</v>
      </c>
      <c r="BY57" s="61">
        <v>0</v>
      </c>
      <c r="BZ57" s="61">
        <v>0</v>
      </c>
      <c r="CA57" s="61">
        <v>0</v>
      </c>
      <c r="CB57" s="61">
        <v>0</v>
      </c>
      <c r="CC57" s="61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</row>
    <row r="58" spans="1:90" ht="12.75" customHeight="1">
      <c r="A58" s="44" t="s">
        <v>102</v>
      </c>
      <c r="B58" s="59">
        <v>2007</v>
      </c>
      <c r="C58" s="60" t="s">
        <v>374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0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</row>
    <row r="59" spans="1:90" ht="12.75" customHeight="1">
      <c r="A59" s="44" t="s">
        <v>104</v>
      </c>
      <c r="B59" s="59">
        <v>2008</v>
      </c>
      <c r="C59" s="60" t="s">
        <v>374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</row>
    <row r="60" spans="1:90" ht="12.75" customHeight="1">
      <c r="A60" s="44" t="s">
        <v>106</v>
      </c>
      <c r="B60" s="59">
        <v>3001</v>
      </c>
      <c r="C60" s="60" t="s">
        <v>375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61">
        <v>0</v>
      </c>
      <c r="CA60" s="61">
        <v>0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0</v>
      </c>
    </row>
    <row r="61" spans="1:90" ht="12.75" customHeight="1">
      <c r="A61" s="44" t="s">
        <v>108</v>
      </c>
      <c r="B61" s="59">
        <v>3002</v>
      </c>
      <c r="C61" s="60" t="s">
        <v>375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0</v>
      </c>
      <c r="BH61" s="61">
        <v>0</v>
      </c>
      <c r="BI61" s="61">
        <v>0</v>
      </c>
      <c r="BJ61" s="61">
        <v>0</v>
      </c>
      <c r="BK61" s="61">
        <v>0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0</v>
      </c>
    </row>
    <row r="62" spans="1:90" ht="12.75" customHeight="1">
      <c r="A62" s="44" t="s">
        <v>110</v>
      </c>
      <c r="B62" s="59">
        <v>3003</v>
      </c>
      <c r="C62" s="60" t="s">
        <v>375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0</v>
      </c>
      <c r="BY62" s="61">
        <v>0</v>
      </c>
      <c r="BZ62" s="61">
        <v>0</v>
      </c>
      <c r="CA62" s="61">
        <v>0</v>
      </c>
      <c r="CB62" s="61">
        <v>0</v>
      </c>
      <c r="CC62" s="61">
        <v>0</v>
      </c>
      <c r="CD62" s="61">
        <v>0</v>
      </c>
      <c r="CE62" s="61">
        <v>0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0</v>
      </c>
    </row>
    <row r="63" spans="1:90" ht="12.75" customHeight="1">
      <c r="A63" s="44" t="s">
        <v>112</v>
      </c>
      <c r="B63" s="59">
        <v>3004</v>
      </c>
      <c r="C63" s="60" t="s">
        <v>375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0</v>
      </c>
      <c r="BF63" s="61">
        <v>0</v>
      </c>
      <c r="BG63" s="61">
        <v>0</v>
      </c>
      <c r="BH63" s="61">
        <v>0</v>
      </c>
      <c r="BI63" s="61">
        <v>0</v>
      </c>
      <c r="BJ63" s="61">
        <v>0</v>
      </c>
      <c r="BK63" s="61">
        <v>0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0</v>
      </c>
      <c r="BY63" s="61">
        <v>0</v>
      </c>
      <c r="BZ63" s="61">
        <v>0</v>
      </c>
      <c r="CA63" s="61">
        <v>0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</row>
    <row r="64" spans="1:90" ht="12.75" customHeight="1">
      <c r="A64" s="44" t="s">
        <v>114</v>
      </c>
      <c r="B64" s="59">
        <v>3005</v>
      </c>
      <c r="C64" s="60" t="s">
        <v>375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</row>
    <row r="65" spans="1:90" ht="12.75" customHeight="1">
      <c r="A65" s="44" t="s">
        <v>115</v>
      </c>
      <c r="B65" s="59">
        <v>3006</v>
      </c>
      <c r="C65" s="60" t="s">
        <v>375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61">
        <v>0</v>
      </c>
      <c r="BE65" s="61">
        <v>0</v>
      </c>
      <c r="BF65" s="61">
        <v>0</v>
      </c>
      <c r="BG65" s="61">
        <v>0</v>
      </c>
      <c r="BH65" s="61">
        <v>0</v>
      </c>
      <c r="BI65" s="61">
        <v>0</v>
      </c>
      <c r="BJ65" s="61">
        <v>0</v>
      </c>
      <c r="BK65" s="61">
        <v>0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0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61">
        <v>0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0</v>
      </c>
      <c r="CJ65" s="61">
        <v>0</v>
      </c>
      <c r="CK65" s="61">
        <v>0</v>
      </c>
      <c r="CL65" s="61">
        <v>0</v>
      </c>
    </row>
    <row r="66" spans="1:90" ht="12.75" customHeight="1">
      <c r="A66" s="44" t="s">
        <v>116</v>
      </c>
      <c r="B66" s="59">
        <v>3007</v>
      </c>
      <c r="C66" s="60" t="s">
        <v>375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0</v>
      </c>
    </row>
    <row r="67" spans="1:90" ht="12.75" customHeight="1">
      <c r="A67" s="44" t="s">
        <v>117</v>
      </c>
      <c r="B67" s="59">
        <v>3008</v>
      </c>
      <c r="C67" s="60" t="s">
        <v>375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0</v>
      </c>
      <c r="BH67" s="61">
        <v>0</v>
      </c>
      <c r="BI67" s="61">
        <v>0</v>
      </c>
      <c r="BJ67" s="61">
        <v>0</v>
      </c>
      <c r="BK67" s="61">
        <v>0</v>
      </c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0</v>
      </c>
      <c r="BW67" s="61">
        <v>0</v>
      </c>
      <c r="BX67" s="61">
        <v>0</v>
      </c>
      <c r="BY67" s="61">
        <v>0</v>
      </c>
      <c r="BZ67" s="61">
        <v>0</v>
      </c>
      <c r="CA67" s="61">
        <v>0</v>
      </c>
      <c r="CB67" s="61">
        <v>0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0</v>
      </c>
    </row>
    <row r="68" spans="1:90" ht="12.75" customHeight="1">
      <c r="A68" s="44" t="s">
        <v>118</v>
      </c>
      <c r="B68" s="59">
        <v>3009</v>
      </c>
      <c r="C68" s="60" t="s">
        <v>375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61">
        <v>0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0</v>
      </c>
      <c r="BR68" s="61">
        <v>0</v>
      </c>
      <c r="BS68" s="61">
        <v>0</v>
      </c>
      <c r="BT68" s="61">
        <v>0</v>
      </c>
      <c r="BU68" s="61">
        <v>0</v>
      </c>
      <c r="BV68" s="61">
        <v>0</v>
      </c>
      <c r="BW68" s="61">
        <v>0</v>
      </c>
      <c r="BX68" s="61">
        <v>0</v>
      </c>
      <c r="BY68" s="61">
        <v>0</v>
      </c>
      <c r="BZ68" s="61">
        <v>0</v>
      </c>
      <c r="CA68" s="61">
        <v>0</v>
      </c>
      <c r="CB68" s="61">
        <v>0</v>
      </c>
      <c r="CC68" s="61">
        <v>0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</row>
    <row r="69" spans="1:90" ht="12.75" customHeight="1">
      <c r="A69" s="44" t="s">
        <v>119</v>
      </c>
      <c r="B69" s="59">
        <v>3011</v>
      </c>
      <c r="C69" s="60" t="s">
        <v>375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61">
        <v>0</v>
      </c>
      <c r="BE69" s="61">
        <v>0</v>
      </c>
      <c r="BF69" s="61">
        <v>0</v>
      </c>
      <c r="BG69" s="61">
        <v>0</v>
      </c>
      <c r="BH69" s="61">
        <v>0</v>
      </c>
      <c r="BI69" s="61">
        <v>0</v>
      </c>
      <c r="BJ69" s="61">
        <v>0</v>
      </c>
      <c r="BK69" s="61">
        <v>0</v>
      </c>
      <c r="BL69" s="61">
        <v>0</v>
      </c>
      <c r="BM69" s="61">
        <v>0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0</v>
      </c>
      <c r="BT69" s="61">
        <v>0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0</v>
      </c>
      <c r="CA69" s="61">
        <v>0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</row>
    <row r="70" spans="1:90" ht="12.75" customHeight="1">
      <c r="A70" s="44" t="s">
        <v>120</v>
      </c>
      <c r="B70" s="59">
        <v>3012</v>
      </c>
      <c r="C70" s="60" t="s">
        <v>375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0</v>
      </c>
      <c r="AT70" s="61">
        <v>0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61">
        <v>0</v>
      </c>
      <c r="BE70" s="61">
        <v>0</v>
      </c>
      <c r="BF70" s="61">
        <v>0</v>
      </c>
      <c r="BG70" s="61">
        <v>0</v>
      </c>
      <c r="BH70" s="61">
        <v>0</v>
      </c>
      <c r="BI70" s="61">
        <v>0</v>
      </c>
      <c r="BJ70" s="61">
        <v>0</v>
      </c>
      <c r="BK70" s="61">
        <v>0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0</v>
      </c>
      <c r="BT70" s="61">
        <v>0</v>
      </c>
      <c r="BU70" s="61">
        <v>0</v>
      </c>
      <c r="BV70" s="61">
        <v>0</v>
      </c>
      <c r="BW70" s="61">
        <v>0</v>
      </c>
      <c r="BX70" s="61">
        <v>0</v>
      </c>
      <c r="BY70" s="61">
        <v>0</v>
      </c>
      <c r="BZ70" s="61">
        <v>0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</row>
    <row r="71" spans="1:90" ht="12.75" customHeight="1">
      <c r="A71" s="44" t="s">
        <v>121</v>
      </c>
      <c r="B71" s="59">
        <v>3016</v>
      </c>
      <c r="C71" s="60" t="s">
        <v>375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61">
        <v>0</v>
      </c>
      <c r="AV71" s="61">
        <v>0</v>
      </c>
      <c r="AW71" s="61">
        <v>0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61">
        <v>0</v>
      </c>
      <c r="BE71" s="61">
        <v>0</v>
      </c>
      <c r="BF71" s="61">
        <v>0</v>
      </c>
      <c r="BG71" s="61">
        <v>0</v>
      </c>
      <c r="BH71" s="61">
        <v>0</v>
      </c>
      <c r="BI71" s="61">
        <v>0</v>
      </c>
      <c r="BJ71" s="61">
        <v>0</v>
      </c>
      <c r="BK71" s="61">
        <v>0</v>
      </c>
      <c r="BL71" s="61">
        <v>0</v>
      </c>
      <c r="BM71" s="61">
        <v>0</v>
      </c>
      <c r="BN71" s="61">
        <v>0</v>
      </c>
      <c r="BO71" s="61">
        <v>0</v>
      </c>
      <c r="BP71" s="61">
        <v>0</v>
      </c>
      <c r="BQ71" s="61">
        <v>0</v>
      </c>
      <c r="BR71" s="61">
        <v>0</v>
      </c>
      <c r="BS71" s="61">
        <v>0</v>
      </c>
      <c r="BT71" s="61">
        <v>0</v>
      </c>
      <c r="BU71" s="61">
        <v>0</v>
      </c>
      <c r="BV71" s="61">
        <v>0</v>
      </c>
      <c r="BW71" s="61">
        <v>0</v>
      </c>
      <c r="BX71" s="61">
        <v>0</v>
      </c>
      <c r="BY71" s="61">
        <v>0</v>
      </c>
      <c r="BZ71" s="61">
        <v>0</v>
      </c>
      <c r="CA71" s="61">
        <v>0</v>
      </c>
      <c r="CB71" s="61">
        <v>0</v>
      </c>
      <c r="CC71" s="61">
        <v>0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</row>
    <row r="72" spans="1:90" ht="12.75" customHeight="1">
      <c r="A72" s="44" t="s">
        <v>122</v>
      </c>
      <c r="B72" s="59">
        <v>3017</v>
      </c>
      <c r="C72" s="60" t="s">
        <v>375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0</v>
      </c>
      <c r="BY72" s="61">
        <v>0</v>
      </c>
      <c r="BZ72" s="61">
        <v>0</v>
      </c>
      <c r="CA72" s="61">
        <v>0</v>
      </c>
      <c r="CB72" s="61">
        <v>0</v>
      </c>
      <c r="CC72" s="61">
        <v>0</v>
      </c>
      <c r="CD72" s="61">
        <v>0</v>
      </c>
      <c r="CE72" s="61">
        <v>0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</row>
    <row r="73" spans="1:90" ht="12.75" customHeight="1">
      <c r="A73" s="44" t="s">
        <v>123</v>
      </c>
      <c r="B73" s="59">
        <v>3018</v>
      </c>
      <c r="C73" s="60" t="s">
        <v>375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61">
        <v>0</v>
      </c>
      <c r="BE73" s="61">
        <v>0</v>
      </c>
      <c r="BF73" s="61">
        <v>0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0</v>
      </c>
      <c r="BY73" s="61">
        <v>0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0</v>
      </c>
    </row>
    <row r="74" spans="1:90" ht="13.5" customHeight="1">
      <c r="A74" s="44" t="s">
        <v>124</v>
      </c>
      <c r="B74" s="59">
        <v>4002</v>
      </c>
      <c r="C74" s="60" t="s">
        <v>376</v>
      </c>
      <c r="D74" s="61">
        <v>2736285637.0300007</v>
      </c>
      <c r="E74" s="61">
        <v>3465057617.3900003</v>
      </c>
      <c r="F74" s="61">
        <v>4479892693.3600006</v>
      </c>
      <c r="G74" s="61">
        <v>-1014835075.97</v>
      </c>
      <c r="H74" s="61">
        <v>0</v>
      </c>
      <c r="I74" s="61">
        <v>-1763548082.1199996</v>
      </c>
      <c r="J74" s="61">
        <v>-1762894345.3999996</v>
      </c>
      <c r="K74" s="61">
        <v>-6033051824.8399992</v>
      </c>
      <c r="L74" s="61">
        <v>4270157479.4399996</v>
      </c>
      <c r="M74" s="61">
        <v>-653736.72000000067</v>
      </c>
      <c r="N74" s="61">
        <v>13437764.609999999</v>
      </c>
      <c r="O74" s="61">
        <v>-14091501.33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939210484.66000009</v>
      </c>
      <c r="AA74" s="61">
        <v>541615983.98000002</v>
      </c>
      <c r="AB74" s="61">
        <v>132899339.90999998</v>
      </c>
      <c r="AC74" s="61">
        <v>152756430.77000004</v>
      </c>
      <c r="AD74" s="61">
        <v>70649936.189999998</v>
      </c>
      <c r="AE74" s="61">
        <v>0</v>
      </c>
      <c r="AF74" s="61">
        <v>0</v>
      </c>
      <c r="AG74" s="61">
        <v>0</v>
      </c>
      <c r="AH74" s="61">
        <v>41288793.810000002</v>
      </c>
      <c r="AI74" s="61">
        <v>0</v>
      </c>
      <c r="AJ74" s="61">
        <v>95565617.099999994</v>
      </c>
      <c r="AK74" s="61">
        <v>69340343.810000002</v>
      </c>
      <c r="AL74" s="61">
        <v>26225273.289999999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-1674273434.1800008</v>
      </c>
      <c r="AT74" s="61">
        <v>-783537152.76999998</v>
      </c>
      <c r="AU74" s="61">
        <v>-869916811.06999993</v>
      </c>
      <c r="AV74" s="61">
        <v>86379658.300000012</v>
      </c>
      <c r="AW74" s="61">
        <v>-34345072.340000868</v>
      </c>
      <c r="AX74" s="61">
        <v>13538878.539999008</v>
      </c>
      <c r="AY74" s="61">
        <v>-7627182267.0500011</v>
      </c>
      <c r="AZ74" s="61">
        <v>-5280860446.6000004</v>
      </c>
      <c r="BA74" s="61">
        <v>-2346321820.4500003</v>
      </c>
      <c r="BB74" s="61">
        <v>0</v>
      </c>
      <c r="BC74" s="61">
        <v>0</v>
      </c>
      <c r="BD74" s="61">
        <v>7640721145.5900002</v>
      </c>
      <c r="BE74" s="61">
        <v>-47883950.879999876</v>
      </c>
      <c r="BF74" s="61">
        <v>1116648049.1299999</v>
      </c>
      <c r="BG74" s="61">
        <v>1130458957.03</v>
      </c>
      <c r="BH74" s="61">
        <v>-13810907.900000002</v>
      </c>
      <c r="BI74" s="61">
        <v>0</v>
      </c>
      <c r="BJ74" s="61">
        <v>0</v>
      </c>
      <c r="BK74" s="61">
        <v>-1164532000.0099998</v>
      </c>
      <c r="BL74" s="61">
        <v>0</v>
      </c>
      <c r="BM74" s="61">
        <v>0</v>
      </c>
      <c r="BN74" s="61">
        <v>0</v>
      </c>
      <c r="BO74" s="61">
        <v>-179634386.53</v>
      </c>
      <c r="BP74" s="61">
        <v>-179634386.53</v>
      </c>
      <c r="BQ74" s="61">
        <v>0</v>
      </c>
      <c r="BR74" s="61">
        <v>0</v>
      </c>
      <c r="BS74" s="61">
        <v>-676756822.54000008</v>
      </c>
      <c r="BT74" s="61">
        <v>-382249851.98000002</v>
      </c>
      <c r="BU74" s="61">
        <v>-137764201.52000001</v>
      </c>
      <c r="BV74" s="61">
        <v>-36668250.699999996</v>
      </c>
      <c r="BW74" s="61">
        <v>0</v>
      </c>
      <c r="BX74" s="61">
        <v>0</v>
      </c>
      <c r="BY74" s="61">
        <v>-8945741.3800000008</v>
      </c>
      <c r="BZ74" s="61">
        <v>69218.78</v>
      </c>
      <c r="CA74" s="61">
        <v>-111197995.73999999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1062012202.8499999</v>
      </c>
    </row>
    <row r="75" spans="1:90" ht="13.5" customHeight="1">
      <c r="A75" s="46" t="s">
        <v>125</v>
      </c>
      <c r="B75" s="62">
        <v>4003</v>
      </c>
      <c r="C75" s="60" t="s">
        <v>376</v>
      </c>
      <c r="D75" s="61">
        <v>152932377.19510123</v>
      </c>
      <c r="E75" s="61">
        <v>194070370.70999956</v>
      </c>
      <c r="F75" s="61">
        <v>681381754.07999957</v>
      </c>
      <c r="G75" s="61">
        <v>-487311383.37</v>
      </c>
      <c r="H75" s="61">
        <v>0</v>
      </c>
      <c r="I75" s="61">
        <v>-51047592.840000033</v>
      </c>
      <c r="J75" s="61">
        <v>-284242684.76000005</v>
      </c>
      <c r="K75" s="61">
        <v>-702855974.09000003</v>
      </c>
      <c r="L75" s="61">
        <v>418613289.32999998</v>
      </c>
      <c r="M75" s="61">
        <v>233195091.92000002</v>
      </c>
      <c r="N75" s="61">
        <v>356062855.92000002</v>
      </c>
      <c r="O75" s="61">
        <v>-122867764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9909599.3251017034</v>
      </c>
      <c r="AA75" s="61">
        <v>9909599.3251017034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-102923926.7086505</v>
      </c>
      <c r="AT75" s="61">
        <v>-49684567.009999983</v>
      </c>
      <c r="AU75" s="61">
        <v>-111166614.98999998</v>
      </c>
      <c r="AV75" s="61">
        <v>61482047.979999997</v>
      </c>
      <c r="AW75" s="61">
        <v>12530530.5400002</v>
      </c>
      <c r="AX75" s="61">
        <v>56233862.7900002</v>
      </c>
      <c r="AY75" s="61">
        <v>-1075603911.99</v>
      </c>
      <c r="AZ75" s="61">
        <v>-589896486.97000003</v>
      </c>
      <c r="BA75" s="61">
        <v>-485707425.01999998</v>
      </c>
      <c r="BB75" s="61">
        <v>0</v>
      </c>
      <c r="BC75" s="61">
        <v>0</v>
      </c>
      <c r="BD75" s="61">
        <v>1131837774.7800002</v>
      </c>
      <c r="BE75" s="61">
        <v>-43703332.25</v>
      </c>
      <c r="BF75" s="61">
        <v>723773518.51999998</v>
      </c>
      <c r="BG75" s="61">
        <v>391728028.11000001</v>
      </c>
      <c r="BH75" s="61">
        <v>332045490.40999997</v>
      </c>
      <c r="BI75" s="61">
        <v>0</v>
      </c>
      <c r="BJ75" s="61">
        <v>0</v>
      </c>
      <c r="BK75" s="61">
        <v>-767476850.76999998</v>
      </c>
      <c r="BL75" s="61">
        <v>0</v>
      </c>
      <c r="BM75" s="61">
        <v>0</v>
      </c>
      <c r="BN75" s="61">
        <v>0</v>
      </c>
      <c r="BO75" s="61">
        <v>-17055454.940000001</v>
      </c>
      <c r="BP75" s="61">
        <v>-17055454.940000001</v>
      </c>
      <c r="BQ75" s="61">
        <v>0</v>
      </c>
      <c r="BR75" s="61">
        <v>0</v>
      </c>
      <c r="BS75" s="61">
        <v>-48714435.298650704</v>
      </c>
      <c r="BT75" s="61">
        <v>-64469188.359999999</v>
      </c>
      <c r="BU75" s="61">
        <v>-27639938.345762424</v>
      </c>
      <c r="BV75" s="61">
        <v>-17551157.08774247</v>
      </c>
      <c r="BW75" s="61">
        <v>0</v>
      </c>
      <c r="BX75" s="61">
        <v>0</v>
      </c>
      <c r="BY75" s="61">
        <v>-39409.544862089024</v>
      </c>
      <c r="BZ75" s="61">
        <v>60996616.649999991</v>
      </c>
      <c r="CA75" s="61">
        <v>-11358.610283709073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50008450.486450732</v>
      </c>
    </row>
    <row r="76" spans="1:90" ht="12.75" customHeight="1">
      <c r="A76" s="46" t="s">
        <v>126</v>
      </c>
      <c r="B76" s="62">
        <v>4004</v>
      </c>
      <c r="C76" s="60" t="s">
        <v>376</v>
      </c>
      <c r="D76" s="61">
        <v>1700334372.9400005</v>
      </c>
      <c r="E76" s="61">
        <v>2070541099.8400002</v>
      </c>
      <c r="F76" s="61">
        <v>2819345508.75</v>
      </c>
      <c r="G76" s="61">
        <v>-748804408.90999997</v>
      </c>
      <c r="H76" s="61">
        <v>0</v>
      </c>
      <c r="I76" s="61">
        <v>-710111373.52999973</v>
      </c>
      <c r="J76" s="61">
        <v>-710111373.52999973</v>
      </c>
      <c r="K76" s="61">
        <v>-3060592198.5999999</v>
      </c>
      <c r="L76" s="61">
        <v>2350480825.0700002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339561900.93000001</v>
      </c>
      <c r="AA76" s="61">
        <v>256370647.25999999</v>
      </c>
      <c r="AB76" s="61">
        <v>30341703.559999999</v>
      </c>
      <c r="AC76" s="61">
        <v>48424488.939999998</v>
      </c>
      <c r="AD76" s="61">
        <v>4425061.17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342745.7</v>
      </c>
      <c r="AK76" s="61">
        <v>342745.7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-1128195066.7299998</v>
      </c>
      <c r="AT76" s="61">
        <v>-263270712.51000002</v>
      </c>
      <c r="AU76" s="61">
        <v>-264695721.50000003</v>
      </c>
      <c r="AV76" s="61">
        <v>1425008.99</v>
      </c>
      <c r="AW76" s="61">
        <v>-234001546.66999996</v>
      </c>
      <c r="AX76" s="61">
        <v>-241627167.75999999</v>
      </c>
      <c r="AY76" s="61">
        <v>-2356742040.4000001</v>
      </c>
      <c r="AZ76" s="61">
        <v>-1970040764.1300001</v>
      </c>
      <c r="BA76" s="61">
        <v>-739334776.44999993</v>
      </c>
      <c r="BB76" s="61">
        <v>0</v>
      </c>
      <c r="BC76" s="61">
        <v>352633500.17999995</v>
      </c>
      <c r="BD76" s="61">
        <v>2115114872.6400001</v>
      </c>
      <c r="BE76" s="61">
        <v>7625621.0900000334</v>
      </c>
      <c r="BF76" s="61">
        <v>286500150.19000006</v>
      </c>
      <c r="BG76" s="61">
        <v>250489640.28000003</v>
      </c>
      <c r="BH76" s="61">
        <v>78878822.879999995</v>
      </c>
      <c r="BI76" s="61">
        <v>0</v>
      </c>
      <c r="BJ76" s="61">
        <v>-42868312.969999999</v>
      </c>
      <c r="BK76" s="61">
        <v>-278874529.10000002</v>
      </c>
      <c r="BL76" s="61">
        <v>0</v>
      </c>
      <c r="BM76" s="61">
        <v>0</v>
      </c>
      <c r="BN76" s="61">
        <v>0</v>
      </c>
      <c r="BO76" s="61">
        <v>-193291087.69999999</v>
      </c>
      <c r="BP76" s="61">
        <v>-193291087.69999999</v>
      </c>
      <c r="BQ76" s="61">
        <v>0</v>
      </c>
      <c r="BR76" s="61">
        <v>0</v>
      </c>
      <c r="BS76" s="61">
        <v>-436450240.07999998</v>
      </c>
      <c r="BT76" s="61">
        <v>-351681253.99000001</v>
      </c>
      <c r="BU76" s="61">
        <v>-49861740.670000002</v>
      </c>
      <c r="BV76" s="61">
        <v>-11437011.15</v>
      </c>
      <c r="BW76" s="61">
        <v>0</v>
      </c>
      <c r="BX76" s="61">
        <v>0</v>
      </c>
      <c r="BY76" s="61">
        <v>-23470234.27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-1181479.7700000003</v>
      </c>
      <c r="CJ76" s="61">
        <v>-1181479.7700000003</v>
      </c>
      <c r="CK76" s="61">
        <v>0</v>
      </c>
      <c r="CL76" s="61">
        <v>572139306.21000075</v>
      </c>
    </row>
    <row r="77" spans="1:90" ht="12.75" customHeight="1">
      <c r="A77" s="46" t="s">
        <v>127</v>
      </c>
      <c r="B77" s="62">
        <v>4005</v>
      </c>
      <c r="C77" s="60" t="s">
        <v>376</v>
      </c>
      <c r="D77" s="61">
        <v>90024347.330000043</v>
      </c>
      <c r="E77" s="61">
        <v>191880232.52000001</v>
      </c>
      <c r="F77" s="61">
        <v>271745141.74000001</v>
      </c>
      <c r="G77" s="61">
        <v>-79864909.219999999</v>
      </c>
      <c r="H77" s="61">
        <v>0</v>
      </c>
      <c r="I77" s="61">
        <v>-125241409.03999998</v>
      </c>
      <c r="J77" s="61">
        <v>-125241409.03999998</v>
      </c>
      <c r="K77" s="61">
        <v>-238945901.03</v>
      </c>
      <c r="L77" s="61">
        <v>113704491.99000002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23385523.850000001</v>
      </c>
      <c r="AA77" s="61">
        <v>15111363.5</v>
      </c>
      <c r="AB77" s="61">
        <v>0</v>
      </c>
      <c r="AC77" s="61">
        <v>4350748.49</v>
      </c>
      <c r="AD77" s="61">
        <v>3923411.86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-138885098.78</v>
      </c>
      <c r="AT77" s="61">
        <v>-21776039.550000001</v>
      </c>
      <c r="AU77" s="61">
        <v>-23480594.240000002</v>
      </c>
      <c r="AV77" s="61">
        <v>1704554.69</v>
      </c>
      <c r="AW77" s="61">
        <v>-71715464.219999999</v>
      </c>
      <c r="AX77" s="61">
        <v>-13574586.670000002</v>
      </c>
      <c r="AY77" s="61">
        <v>-118704102.03</v>
      </c>
      <c r="AZ77" s="61">
        <v>-198910647.96000001</v>
      </c>
      <c r="BA77" s="61">
        <v>62445143.030000001</v>
      </c>
      <c r="BB77" s="61">
        <v>0</v>
      </c>
      <c r="BC77" s="61">
        <v>17761402.899999999</v>
      </c>
      <c r="BD77" s="61">
        <v>105129515.36</v>
      </c>
      <c r="BE77" s="61">
        <v>-58140877.550000004</v>
      </c>
      <c r="BF77" s="61">
        <v>28390301.789999999</v>
      </c>
      <c r="BG77" s="61">
        <v>61898837.630000003</v>
      </c>
      <c r="BH77" s="61">
        <v>-29260564.780000001</v>
      </c>
      <c r="BI77" s="61">
        <v>0</v>
      </c>
      <c r="BJ77" s="61">
        <v>-4247971.0600000005</v>
      </c>
      <c r="BK77" s="61">
        <v>-86531179.340000004</v>
      </c>
      <c r="BL77" s="61">
        <v>0</v>
      </c>
      <c r="BM77" s="61">
        <v>0</v>
      </c>
      <c r="BN77" s="61">
        <v>0</v>
      </c>
      <c r="BO77" s="61">
        <v>-20457855.610000003</v>
      </c>
      <c r="BP77" s="61">
        <v>-20457855.610000003</v>
      </c>
      <c r="BQ77" s="61">
        <v>0</v>
      </c>
      <c r="BR77" s="61">
        <v>0</v>
      </c>
      <c r="BS77" s="61">
        <v>-24935739.400000002</v>
      </c>
      <c r="BT77" s="61">
        <v>-21296870.140000001</v>
      </c>
      <c r="BU77" s="61">
        <v>-1846619.67</v>
      </c>
      <c r="BV77" s="61">
        <v>-395445.61</v>
      </c>
      <c r="BW77" s="61">
        <v>0</v>
      </c>
      <c r="BX77" s="61">
        <v>0</v>
      </c>
      <c r="BY77" s="61">
        <v>-1396803.98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-48860751.449999958</v>
      </c>
    </row>
    <row r="78" spans="1:90" ht="12.75" customHeight="1">
      <c r="A78" s="47" t="s">
        <v>128</v>
      </c>
      <c r="B78" s="63">
        <v>9000</v>
      </c>
      <c r="C78" s="60" t="s">
        <v>377</v>
      </c>
      <c r="D78" s="64">
        <v>23239087810.59486</v>
      </c>
      <c r="E78" s="64">
        <v>20067371680.189976</v>
      </c>
      <c r="F78" s="64">
        <v>52234142316.179993</v>
      </c>
      <c r="G78" s="64">
        <v>-32166770635.989994</v>
      </c>
      <c r="H78" s="64">
        <v>0</v>
      </c>
      <c r="I78" s="64">
        <v>-4614173349.720006</v>
      </c>
      <c r="J78" s="64">
        <v>-10398576907.580004</v>
      </c>
      <c r="K78" s="64">
        <v>-94167200633.420059</v>
      </c>
      <c r="L78" s="64">
        <v>83768623725.839981</v>
      </c>
      <c r="M78" s="64">
        <v>5784403557.8599968</v>
      </c>
      <c r="N78" s="64">
        <v>44235396717.240005</v>
      </c>
      <c r="O78" s="64">
        <v>-38450993159.37999</v>
      </c>
      <c r="P78" s="64">
        <v>0</v>
      </c>
      <c r="Q78" s="64">
        <v>0</v>
      </c>
      <c r="R78" s="64">
        <v>0</v>
      </c>
      <c r="S78" s="64">
        <v>-65060955.730000034</v>
      </c>
      <c r="T78" s="64">
        <v>-234145867.94</v>
      </c>
      <c r="U78" s="64">
        <v>-244237846.23000002</v>
      </c>
      <c r="V78" s="64">
        <v>10091978.289999999</v>
      </c>
      <c r="W78" s="64">
        <v>169084912.20999998</v>
      </c>
      <c r="X78" s="64">
        <v>171344546.71999997</v>
      </c>
      <c r="Y78" s="64">
        <v>-2259634.5099999998</v>
      </c>
      <c r="Z78" s="64">
        <v>7566811922.1449003</v>
      </c>
      <c r="AA78" s="64">
        <v>5270855478.742959</v>
      </c>
      <c r="AB78" s="64">
        <v>293208859.39023852</v>
      </c>
      <c r="AC78" s="64">
        <v>1390452510.5171924</v>
      </c>
      <c r="AD78" s="64">
        <v>383836328.55841953</v>
      </c>
      <c r="AE78" s="64">
        <v>144712732.23409045</v>
      </c>
      <c r="AF78" s="64">
        <v>24079157.953612067</v>
      </c>
      <c r="AG78" s="64">
        <v>53229341.98179049</v>
      </c>
      <c r="AH78" s="64">
        <v>6413540.5200000005</v>
      </c>
      <c r="AI78" s="64">
        <v>23972.246597712947</v>
      </c>
      <c r="AJ78" s="64">
        <v>16251403.970000016</v>
      </c>
      <c r="AK78" s="64">
        <v>21078049.37000002</v>
      </c>
      <c r="AL78" s="64">
        <v>-4826645.4000000013</v>
      </c>
      <c r="AM78" s="64">
        <v>267887109.74000022</v>
      </c>
      <c r="AN78" s="64">
        <v>759903163.08999979</v>
      </c>
      <c r="AO78" s="64">
        <v>-502655365.33999985</v>
      </c>
      <c r="AP78" s="64">
        <v>24621.639999999989</v>
      </c>
      <c r="AQ78" s="64">
        <v>-19413.48</v>
      </c>
      <c r="AR78" s="64">
        <v>10634103.829999994</v>
      </c>
      <c r="AS78" s="64">
        <v>-17318880179.58786</v>
      </c>
      <c r="AT78" s="64">
        <v>-4426835551.8529005</v>
      </c>
      <c r="AU78" s="64">
        <v>-8147948846.8300009</v>
      </c>
      <c r="AV78" s="64">
        <v>3721113294.9771004</v>
      </c>
      <c r="AW78" s="64">
        <v>-3308955389.5641627</v>
      </c>
      <c r="AX78" s="64">
        <v>-7636053566.5954494</v>
      </c>
      <c r="AY78" s="64">
        <v>-39678607579.635445</v>
      </c>
      <c r="AZ78" s="64">
        <v>-36640845711.072693</v>
      </c>
      <c r="BA78" s="64">
        <v>-8506675150.9427214</v>
      </c>
      <c r="BB78" s="64">
        <v>0</v>
      </c>
      <c r="BC78" s="64">
        <v>5468913282.3799734</v>
      </c>
      <c r="BD78" s="64">
        <v>32042554013.040001</v>
      </c>
      <c r="BE78" s="64">
        <v>4327098177.0312843</v>
      </c>
      <c r="BF78" s="64">
        <v>25333533714.401291</v>
      </c>
      <c r="BG78" s="64">
        <v>24036554749.234367</v>
      </c>
      <c r="BH78" s="64">
        <v>5519549903.1090651</v>
      </c>
      <c r="BI78" s="64">
        <v>0</v>
      </c>
      <c r="BJ78" s="64">
        <v>-4222570937.9421434</v>
      </c>
      <c r="BK78" s="64">
        <v>-21006435537.369995</v>
      </c>
      <c r="BL78" s="64">
        <v>0</v>
      </c>
      <c r="BM78" s="64">
        <v>0</v>
      </c>
      <c r="BN78" s="64">
        <v>0</v>
      </c>
      <c r="BO78" s="64">
        <v>-1301260879.98</v>
      </c>
      <c r="BP78" s="64">
        <v>-1301260879.98</v>
      </c>
      <c r="BQ78" s="64">
        <v>0</v>
      </c>
      <c r="BR78" s="64">
        <v>0</v>
      </c>
      <c r="BS78" s="64">
        <v>-8039163160.7507029</v>
      </c>
      <c r="BT78" s="64">
        <v>-7513046987.71</v>
      </c>
      <c r="BU78" s="64">
        <v>-2234980824.3575158</v>
      </c>
      <c r="BV78" s="64">
        <v>-538033751.2342298</v>
      </c>
      <c r="BW78" s="64">
        <v>-174053.38</v>
      </c>
      <c r="BX78" s="64">
        <v>-201180927.87566376</v>
      </c>
      <c r="BY78" s="64">
        <v>-238360357.47705817</v>
      </c>
      <c r="BZ78" s="64">
        <v>2822192149.8600006</v>
      </c>
      <c r="CA78" s="64">
        <v>-135578408.57623363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-242665197.44010293</v>
      </c>
      <c r="CJ78" s="64">
        <v>-242665197.44010293</v>
      </c>
      <c r="CK78" s="64">
        <v>0</v>
      </c>
      <c r="CL78" s="64">
        <v>5920207631.0070009</v>
      </c>
    </row>
    <row r="79" spans="1:90" ht="12.75" customHeight="1">
      <c r="A79" s="47" t="s">
        <v>129</v>
      </c>
      <c r="B79" s="63">
        <v>9001</v>
      </c>
      <c r="C79" s="60" t="s">
        <v>378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</v>
      </c>
      <c r="BI79" s="64">
        <v>0</v>
      </c>
      <c r="BJ79" s="64">
        <v>0</v>
      </c>
      <c r="BK79" s="64">
        <v>0</v>
      </c>
      <c r="BL79" s="64">
        <v>0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0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</row>
    <row r="80" spans="1:90" ht="12.75" customHeight="1">
      <c r="A80" s="47" t="s">
        <v>131</v>
      </c>
      <c r="B80" s="63">
        <v>9002</v>
      </c>
      <c r="C80" s="60" t="s">
        <v>379</v>
      </c>
      <c r="D80" s="64">
        <v>4679576734.4951019</v>
      </c>
      <c r="E80" s="64">
        <v>5921549320.460001</v>
      </c>
      <c r="F80" s="64">
        <v>8252365097.9300003</v>
      </c>
      <c r="G80" s="64">
        <v>-2330815777.4699998</v>
      </c>
      <c r="H80" s="64">
        <v>0</v>
      </c>
      <c r="I80" s="64">
        <v>-2649948457.5299993</v>
      </c>
      <c r="J80" s="64">
        <v>-2882489812.7299995</v>
      </c>
      <c r="K80" s="64">
        <v>-10035445898.559999</v>
      </c>
      <c r="L80" s="64">
        <v>7152956085.8299999</v>
      </c>
      <c r="M80" s="64">
        <v>232541355.20000002</v>
      </c>
      <c r="N80" s="64">
        <v>369500620.53000003</v>
      </c>
      <c r="O80" s="64">
        <v>-136959265.33000001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1312067508.7651017</v>
      </c>
      <c r="AA80" s="64">
        <v>823007594.06510174</v>
      </c>
      <c r="AB80" s="64">
        <v>163241043.46999997</v>
      </c>
      <c r="AC80" s="64">
        <v>205531668.20000005</v>
      </c>
      <c r="AD80" s="64">
        <v>78998409.219999999</v>
      </c>
      <c r="AE80" s="64">
        <v>0</v>
      </c>
      <c r="AF80" s="64">
        <v>0</v>
      </c>
      <c r="AG80" s="64">
        <v>0</v>
      </c>
      <c r="AH80" s="64">
        <v>41288793.810000002</v>
      </c>
      <c r="AI80" s="64">
        <v>0</v>
      </c>
      <c r="AJ80" s="64">
        <v>95908362.799999997</v>
      </c>
      <c r="AK80" s="64">
        <v>69683089.510000005</v>
      </c>
      <c r="AL80" s="64">
        <v>26225273.289999999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-3044277526.3986516</v>
      </c>
      <c r="AT80" s="64">
        <v>-1118268471.8399999</v>
      </c>
      <c r="AU80" s="64">
        <v>-1269259741.8</v>
      </c>
      <c r="AV80" s="64">
        <v>150991269.96000001</v>
      </c>
      <c r="AW80" s="64">
        <v>-327531552.69000065</v>
      </c>
      <c r="AX80" s="64">
        <v>-185429013.1000008</v>
      </c>
      <c r="AY80" s="64">
        <v>-11178232321.470001</v>
      </c>
      <c r="AZ80" s="64">
        <v>-8039708345.6600008</v>
      </c>
      <c r="BA80" s="64">
        <v>-3508918878.8899999</v>
      </c>
      <c r="BB80" s="64">
        <v>0</v>
      </c>
      <c r="BC80" s="64">
        <v>370394903.07999992</v>
      </c>
      <c r="BD80" s="64">
        <v>10992803308.370001</v>
      </c>
      <c r="BE80" s="64">
        <v>-142102539.58999985</v>
      </c>
      <c r="BF80" s="64">
        <v>2155312019.6300001</v>
      </c>
      <c r="BG80" s="64">
        <v>1834575463.05</v>
      </c>
      <c r="BH80" s="64">
        <v>367852840.61000001</v>
      </c>
      <c r="BI80" s="64">
        <v>0</v>
      </c>
      <c r="BJ80" s="64">
        <v>-47116284.030000001</v>
      </c>
      <c r="BK80" s="64">
        <v>-2297414559.2199998</v>
      </c>
      <c r="BL80" s="64">
        <v>0</v>
      </c>
      <c r="BM80" s="64">
        <v>0</v>
      </c>
      <c r="BN80" s="64">
        <v>0</v>
      </c>
      <c r="BO80" s="64">
        <v>-410438784.77999997</v>
      </c>
      <c r="BP80" s="64">
        <v>-410438784.77999997</v>
      </c>
      <c r="BQ80" s="64">
        <v>0</v>
      </c>
      <c r="BR80" s="64">
        <v>0</v>
      </c>
      <c r="BS80" s="64">
        <v>-1186857237.318651</v>
      </c>
      <c r="BT80" s="64">
        <v>-819697164.47000003</v>
      </c>
      <c r="BU80" s="64">
        <v>-217112500.20576242</v>
      </c>
      <c r="BV80" s="64">
        <v>-66051864.547742464</v>
      </c>
      <c r="BW80" s="64">
        <v>0</v>
      </c>
      <c r="BX80" s="64">
        <v>0</v>
      </c>
      <c r="BY80" s="64">
        <v>-33852189.174862087</v>
      </c>
      <c r="BZ80" s="64">
        <v>61065835.429999992</v>
      </c>
      <c r="CA80" s="64">
        <v>-111209354.3502837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-1181479.7700000003</v>
      </c>
      <c r="CJ80" s="64">
        <v>-1181479.7700000003</v>
      </c>
      <c r="CK80" s="64">
        <v>0</v>
      </c>
      <c r="CL80" s="64">
        <v>1635299208.0964513</v>
      </c>
    </row>
    <row r="81" spans="1:90">
      <c r="A81" s="47" t="s">
        <v>133</v>
      </c>
      <c r="B81" s="63">
        <v>9003</v>
      </c>
      <c r="C81" s="60" t="s">
        <v>380</v>
      </c>
      <c r="D81" s="64">
        <v>23239087810.59486</v>
      </c>
      <c r="E81" s="64">
        <v>20067371680.189976</v>
      </c>
      <c r="F81" s="64">
        <v>52234142316.179993</v>
      </c>
      <c r="G81" s="64">
        <v>-32166770635.989994</v>
      </c>
      <c r="H81" s="64">
        <v>0</v>
      </c>
      <c r="I81" s="64">
        <v>-4614173349.720006</v>
      </c>
      <c r="J81" s="64">
        <v>-10398576907.580004</v>
      </c>
      <c r="K81" s="64">
        <v>-94167200633.420059</v>
      </c>
      <c r="L81" s="64">
        <v>83768623725.839981</v>
      </c>
      <c r="M81" s="64">
        <v>5784403557.8599968</v>
      </c>
      <c r="N81" s="64">
        <v>44235396717.240005</v>
      </c>
      <c r="O81" s="64">
        <v>-38450993159.37999</v>
      </c>
      <c r="P81" s="64">
        <v>0</v>
      </c>
      <c r="Q81" s="64">
        <v>0</v>
      </c>
      <c r="R81" s="64">
        <v>0</v>
      </c>
      <c r="S81" s="64">
        <v>-65060955.730000034</v>
      </c>
      <c r="T81" s="64">
        <v>-234145867.94</v>
      </c>
      <c r="U81" s="64">
        <v>-244237846.23000002</v>
      </c>
      <c r="V81" s="64">
        <v>10091978.289999999</v>
      </c>
      <c r="W81" s="64">
        <v>169084912.20999998</v>
      </c>
      <c r="X81" s="64">
        <v>171344546.71999997</v>
      </c>
      <c r="Y81" s="64">
        <v>-2259634.5099999998</v>
      </c>
      <c r="Z81" s="64">
        <v>7566811922.1449003</v>
      </c>
      <c r="AA81" s="64">
        <v>5270855478.742959</v>
      </c>
      <c r="AB81" s="64">
        <v>293208859.39023852</v>
      </c>
      <c r="AC81" s="64">
        <v>1390452510.5171924</v>
      </c>
      <c r="AD81" s="64">
        <v>383836328.55841953</v>
      </c>
      <c r="AE81" s="64">
        <v>144712732.23409045</v>
      </c>
      <c r="AF81" s="64">
        <v>24079157.953612067</v>
      </c>
      <c r="AG81" s="64">
        <v>53229341.98179049</v>
      </c>
      <c r="AH81" s="64">
        <v>6413540.5200000005</v>
      </c>
      <c r="AI81" s="64">
        <v>23972.246597712947</v>
      </c>
      <c r="AJ81" s="64">
        <v>16251403.970000016</v>
      </c>
      <c r="AK81" s="64">
        <v>21078049.37000002</v>
      </c>
      <c r="AL81" s="64">
        <v>-4826645.4000000013</v>
      </c>
      <c r="AM81" s="64">
        <v>267887109.74000022</v>
      </c>
      <c r="AN81" s="64">
        <v>759903163.08999979</v>
      </c>
      <c r="AO81" s="64">
        <v>-502655365.33999985</v>
      </c>
      <c r="AP81" s="64">
        <v>24621.639999999989</v>
      </c>
      <c r="AQ81" s="64">
        <v>-19413.48</v>
      </c>
      <c r="AR81" s="64">
        <v>10634103.829999994</v>
      </c>
      <c r="AS81" s="64">
        <v>-17318880179.58786</v>
      </c>
      <c r="AT81" s="64">
        <v>-4426835551.8529005</v>
      </c>
      <c r="AU81" s="64">
        <v>-8147948846.8300009</v>
      </c>
      <c r="AV81" s="64">
        <v>3721113294.9771004</v>
      </c>
      <c r="AW81" s="64">
        <v>-3308955389.5641627</v>
      </c>
      <c r="AX81" s="64">
        <v>-7636053566.5954494</v>
      </c>
      <c r="AY81" s="64">
        <v>-39678607579.635445</v>
      </c>
      <c r="AZ81" s="64">
        <v>-36640845711.072693</v>
      </c>
      <c r="BA81" s="64">
        <v>-8506675150.9427214</v>
      </c>
      <c r="BB81" s="64">
        <v>0</v>
      </c>
      <c r="BC81" s="64">
        <v>5468913282.3799734</v>
      </c>
      <c r="BD81" s="64">
        <v>32042554013.040001</v>
      </c>
      <c r="BE81" s="64">
        <v>4327098177.0312843</v>
      </c>
      <c r="BF81" s="64">
        <v>25333533714.401291</v>
      </c>
      <c r="BG81" s="64">
        <v>24036554749.234367</v>
      </c>
      <c r="BH81" s="64">
        <v>5519549903.1090651</v>
      </c>
      <c r="BI81" s="64">
        <v>0</v>
      </c>
      <c r="BJ81" s="64">
        <v>-4222570937.9421434</v>
      </c>
      <c r="BK81" s="64">
        <v>-21006435537.369995</v>
      </c>
      <c r="BL81" s="64">
        <v>0</v>
      </c>
      <c r="BM81" s="64">
        <v>0</v>
      </c>
      <c r="BN81" s="64">
        <v>0</v>
      </c>
      <c r="BO81" s="64">
        <v>-1301260879.98</v>
      </c>
      <c r="BP81" s="64">
        <v>-1301260879.98</v>
      </c>
      <c r="BQ81" s="64">
        <v>0</v>
      </c>
      <c r="BR81" s="64">
        <v>0</v>
      </c>
      <c r="BS81" s="64">
        <v>-8039163160.7507029</v>
      </c>
      <c r="BT81" s="64">
        <v>-7513046987.71</v>
      </c>
      <c r="BU81" s="64">
        <v>-2234980824.3575158</v>
      </c>
      <c r="BV81" s="64">
        <v>-538033751.2342298</v>
      </c>
      <c r="BW81" s="64">
        <v>-174053.38</v>
      </c>
      <c r="BX81" s="64">
        <v>-201180927.87566376</v>
      </c>
      <c r="BY81" s="64">
        <v>-238360357.47705817</v>
      </c>
      <c r="BZ81" s="64">
        <v>2822192149.8600006</v>
      </c>
      <c r="CA81" s="64">
        <v>-135578408.57623363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-242665197.44010293</v>
      </c>
      <c r="CJ81" s="64">
        <v>-242665197.44010293</v>
      </c>
      <c r="CK81" s="64">
        <v>0</v>
      </c>
      <c r="CL81" s="64">
        <v>5920207631.0070009</v>
      </c>
    </row>
    <row r="82" spans="1:90" ht="12.75" customHeight="1">
      <c r="A82" s="48" t="s">
        <v>135</v>
      </c>
      <c r="B82" s="65"/>
      <c r="C82" s="60" t="s">
        <v>381</v>
      </c>
      <c r="D82" s="64">
        <v>27918664545.089962</v>
      </c>
      <c r="E82" s="64">
        <v>25988921000.649979</v>
      </c>
      <c r="F82" s="64">
        <v>60486507414.109993</v>
      </c>
      <c r="G82" s="64">
        <v>-34497586413.459991</v>
      </c>
      <c r="H82" s="64">
        <v>0</v>
      </c>
      <c r="I82" s="64">
        <v>-7264121807.2500057</v>
      </c>
      <c r="J82" s="64">
        <v>-13281066720.310003</v>
      </c>
      <c r="K82" s="64">
        <v>-104202646531.98006</v>
      </c>
      <c r="L82" s="64">
        <v>90921579811.669983</v>
      </c>
      <c r="M82" s="64">
        <v>6016944913.0599966</v>
      </c>
      <c r="N82" s="64">
        <v>44604897337.770004</v>
      </c>
      <c r="O82" s="64">
        <v>-38587952424.709991</v>
      </c>
      <c r="P82" s="64">
        <v>0</v>
      </c>
      <c r="Q82" s="64">
        <v>0</v>
      </c>
      <c r="R82" s="64">
        <v>0</v>
      </c>
      <c r="S82" s="64">
        <v>-65060955.730000034</v>
      </c>
      <c r="T82" s="64">
        <v>-234145867.94</v>
      </c>
      <c r="U82" s="64">
        <v>-244237846.23000002</v>
      </c>
      <c r="V82" s="64">
        <v>10091978.289999999</v>
      </c>
      <c r="W82" s="64">
        <v>169084912.20999998</v>
      </c>
      <c r="X82" s="64">
        <v>171344546.71999997</v>
      </c>
      <c r="Y82" s="64">
        <v>-2259634.5099999998</v>
      </c>
      <c r="Z82" s="64">
        <v>8878879430.9100018</v>
      </c>
      <c r="AA82" s="64">
        <v>6093863072.8080606</v>
      </c>
      <c r="AB82" s="64">
        <v>456449902.86023849</v>
      </c>
      <c r="AC82" s="64">
        <v>1595984178.7171924</v>
      </c>
      <c r="AD82" s="64">
        <v>462834737.77841949</v>
      </c>
      <c r="AE82" s="64">
        <v>144712732.23409045</v>
      </c>
      <c r="AF82" s="64">
        <v>24079157.953612067</v>
      </c>
      <c r="AG82" s="64">
        <v>53229341.98179049</v>
      </c>
      <c r="AH82" s="64">
        <v>47702334.330000006</v>
      </c>
      <c r="AI82" s="64">
        <v>23972.246597712947</v>
      </c>
      <c r="AJ82" s="64">
        <v>112159766.77000001</v>
      </c>
      <c r="AK82" s="64">
        <v>90761138.880000025</v>
      </c>
      <c r="AL82" s="64">
        <v>21398627.889999997</v>
      </c>
      <c r="AM82" s="64">
        <v>267887109.74000022</v>
      </c>
      <c r="AN82" s="64">
        <v>759903163.08999979</v>
      </c>
      <c r="AO82" s="64">
        <v>-502655365.33999985</v>
      </c>
      <c r="AP82" s="64">
        <v>24621.639999999989</v>
      </c>
      <c r="AQ82" s="64">
        <v>-19413.48</v>
      </c>
      <c r="AR82" s="64">
        <v>10634103.829999994</v>
      </c>
      <c r="AS82" s="64">
        <v>-20363157705.986511</v>
      </c>
      <c r="AT82" s="64">
        <v>-5545104023.6929007</v>
      </c>
      <c r="AU82" s="64">
        <v>-9417208588.6300011</v>
      </c>
      <c r="AV82" s="64">
        <v>3872104564.9371004</v>
      </c>
      <c r="AW82" s="64">
        <v>-3636486942.2541633</v>
      </c>
      <c r="AX82" s="64">
        <v>-7821482579.6954498</v>
      </c>
      <c r="AY82" s="64">
        <v>-50856839901.105446</v>
      </c>
      <c r="AZ82" s="64">
        <v>-44680554056.732697</v>
      </c>
      <c r="BA82" s="64">
        <v>-12015594029.832722</v>
      </c>
      <c r="BB82" s="64">
        <v>0</v>
      </c>
      <c r="BC82" s="64">
        <v>5839308185.4599733</v>
      </c>
      <c r="BD82" s="64">
        <v>43035357321.410004</v>
      </c>
      <c r="BE82" s="64">
        <v>4184995637.4412847</v>
      </c>
      <c r="BF82" s="64">
        <v>27488845734.031292</v>
      </c>
      <c r="BG82" s="64">
        <v>25871130212.284367</v>
      </c>
      <c r="BH82" s="64">
        <v>5887402743.7190647</v>
      </c>
      <c r="BI82" s="64">
        <v>0</v>
      </c>
      <c r="BJ82" s="64">
        <v>-4269687221.9721437</v>
      </c>
      <c r="BK82" s="64">
        <v>-23303850096.589996</v>
      </c>
      <c r="BL82" s="64">
        <v>0</v>
      </c>
      <c r="BM82" s="64">
        <v>0</v>
      </c>
      <c r="BN82" s="64">
        <v>0</v>
      </c>
      <c r="BO82" s="64">
        <v>-1711699664.76</v>
      </c>
      <c r="BP82" s="64">
        <v>-1711699664.76</v>
      </c>
      <c r="BQ82" s="64">
        <v>0</v>
      </c>
      <c r="BR82" s="64">
        <v>0</v>
      </c>
      <c r="BS82" s="64">
        <v>-9226020398.0693531</v>
      </c>
      <c r="BT82" s="64">
        <v>-8332744152.1800003</v>
      </c>
      <c r="BU82" s="64">
        <v>-2452093324.5632782</v>
      </c>
      <c r="BV82" s="64">
        <v>-604085615.78197229</v>
      </c>
      <c r="BW82" s="64">
        <v>-174053.38</v>
      </c>
      <c r="BX82" s="64">
        <v>-201180927.87566376</v>
      </c>
      <c r="BY82" s="64">
        <v>-272212546.65192026</v>
      </c>
      <c r="BZ82" s="64">
        <v>2883257985.2900004</v>
      </c>
      <c r="CA82" s="64">
        <v>-246787762.92651731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-243846677.21010295</v>
      </c>
      <c r="CJ82" s="64">
        <v>-243846677.21010295</v>
      </c>
      <c r="CK82" s="64">
        <v>0</v>
      </c>
      <c r="CL82" s="64">
        <v>7555506839.1034527</v>
      </c>
    </row>
    <row r="83" spans="1:90" ht="12.75" customHeight="1"/>
  </sheetData>
  <pageMargins left="0.75" right="0.75" top="1" bottom="1" header="0.5" footer="0.5"/>
  <pageSetup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7DAC4-24E9-488B-B2E2-3242DABF3F44}">
  <sheetPr>
    <tabColor rgb="FFFF0000"/>
  </sheetPr>
  <dimension ref="A1:CL83"/>
  <sheetViews>
    <sheetView showGridLines="0" zoomScale="80" zoomScaleNormal="80" workbookViewId="0">
      <pane xSplit="3" ySplit="6" topLeftCell="D7" activePane="bottomRight" state="frozen"/>
      <selection activeCell="D7" sqref="D7"/>
      <selection pane="topRight" activeCell="D7" sqref="D7"/>
      <selection pane="bottomLeft" activeCell="D7" sqref="D7"/>
      <selection pane="bottomRight" activeCell="D7" sqref="D7"/>
    </sheetView>
  </sheetViews>
  <sheetFormatPr defaultColWidth="9.140625" defaultRowHeight="12.75"/>
  <cols>
    <col min="1" max="1" width="58.7109375" style="5" customWidth="1"/>
    <col min="2" max="90" width="15.7109375" style="5" customWidth="1"/>
    <col min="91" max="16384" width="9.140625" style="5"/>
  </cols>
  <sheetData>
    <row r="1" spans="1:90" s="78" customFormat="1" ht="15" customHeight="1">
      <c r="A1" s="49" t="s">
        <v>284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</row>
    <row r="2" spans="1:90" s="78" customFormat="1" ht="15" customHeight="1">
      <c r="A2" s="49" t="s">
        <v>246</v>
      </c>
      <c r="B2" s="76">
        <v>723</v>
      </c>
      <c r="C2" s="76">
        <v>724</v>
      </c>
      <c r="D2" s="76">
        <v>765</v>
      </c>
      <c r="E2" s="76">
        <v>766</v>
      </c>
      <c r="F2" s="76">
        <v>767</v>
      </c>
      <c r="G2" s="76">
        <v>768</v>
      </c>
      <c r="H2" s="76">
        <v>772</v>
      </c>
      <c r="I2" s="76">
        <v>773</v>
      </c>
      <c r="J2" s="76">
        <v>774</v>
      </c>
      <c r="K2" s="76">
        <v>775</v>
      </c>
      <c r="L2" s="76">
        <v>776</v>
      </c>
      <c r="M2" s="76">
        <v>777</v>
      </c>
      <c r="N2" s="76">
        <v>778</v>
      </c>
      <c r="O2" s="76">
        <v>779</v>
      </c>
      <c r="P2" s="76">
        <v>780</v>
      </c>
      <c r="Q2" s="76">
        <v>781</v>
      </c>
      <c r="R2" s="76">
        <v>782</v>
      </c>
      <c r="S2" s="77">
        <v>783</v>
      </c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</row>
    <row r="3" spans="1:90" s="78" customFormat="1" ht="15" customHeight="1">
      <c r="A3" s="49" t="s">
        <v>528</v>
      </c>
      <c r="B3" s="76" t="s">
        <v>285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</row>
    <row r="4" spans="1:90" ht="15" customHeight="1"/>
    <row r="5" spans="1:90" ht="22.5" customHeight="1">
      <c r="D5" s="1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1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1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79" t="s">
        <v>251</v>
      </c>
    </row>
    <row r="6" spans="1:90" ht="80.099999999999994" customHeight="1">
      <c r="A6" s="57" t="s">
        <v>287</v>
      </c>
      <c r="B6" s="57" t="s">
        <v>288</v>
      </c>
      <c r="C6" s="57" t="s">
        <v>289</v>
      </c>
      <c r="D6" s="1" t="s">
        <v>290</v>
      </c>
      <c r="E6" s="53" t="s">
        <v>291</v>
      </c>
      <c r="F6" s="54" t="s">
        <v>292</v>
      </c>
      <c r="G6" s="54" t="s">
        <v>293</v>
      </c>
      <c r="H6" s="54" t="s">
        <v>294</v>
      </c>
      <c r="I6" s="53" t="s">
        <v>295</v>
      </c>
      <c r="J6" s="54" t="s">
        <v>296</v>
      </c>
      <c r="K6" s="55" t="s">
        <v>297</v>
      </c>
      <c r="L6" s="55" t="s">
        <v>298</v>
      </c>
      <c r="M6" s="54" t="s">
        <v>299</v>
      </c>
      <c r="N6" s="55" t="s">
        <v>300</v>
      </c>
      <c r="O6" s="55" t="s">
        <v>301</v>
      </c>
      <c r="P6" s="54" t="s">
        <v>302</v>
      </c>
      <c r="Q6" s="55" t="s">
        <v>303</v>
      </c>
      <c r="R6" s="55" t="s">
        <v>304</v>
      </c>
      <c r="S6" s="53" t="s">
        <v>305</v>
      </c>
      <c r="T6" s="54" t="s">
        <v>306</v>
      </c>
      <c r="U6" s="55" t="s">
        <v>307</v>
      </c>
      <c r="V6" s="55" t="s">
        <v>308</v>
      </c>
      <c r="W6" s="54" t="s">
        <v>309</v>
      </c>
      <c r="X6" s="55" t="s">
        <v>310</v>
      </c>
      <c r="Y6" s="55" t="s">
        <v>311</v>
      </c>
      <c r="Z6" s="53" t="s">
        <v>312</v>
      </c>
      <c r="AA6" s="54" t="s">
        <v>313</v>
      </c>
      <c r="AB6" s="54" t="s">
        <v>314</v>
      </c>
      <c r="AC6" s="54" t="s">
        <v>315</v>
      </c>
      <c r="AD6" s="54" t="s">
        <v>316</v>
      </c>
      <c r="AE6" s="54" t="s">
        <v>317</v>
      </c>
      <c r="AF6" s="54" t="s">
        <v>318</v>
      </c>
      <c r="AG6" s="54" t="s">
        <v>319</v>
      </c>
      <c r="AH6" s="54" t="s">
        <v>320</v>
      </c>
      <c r="AI6" s="54" t="s">
        <v>321</v>
      </c>
      <c r="AJ6" s="53" t="s">
        <v>322</v>
      </c>
      <c r="AK6" s="54" t="s">
        <v>323</v>
      </c>
      <c r="AL6" s="54" t="s">
        <v>324</v>
      </c>
      <c r="AM6" s="53" t="s">
        <v>325</v>
      </c>
      <c r="AN6" s="54" t="s">
        <v>326</v>
      </c>
      <c r="AO6" s="54" t="s">
        <v>327</v>
      </c>
      <c r="AP6" s="54" t="s">
        <v>328</v>
      </c>
      <c r="AQ6" s="54" t="s">
        <v>329</v>
      </c>
      <c r="AR6" s="54" t="s">
        <v>330</v>
      </c>
      <c r="AS6" s="1" t="s">
        <v>331</v>
      </c>
      <c r="AT6" s="53" t="s">
        <v>332</v>
      </c>
      <c r="AU6" s="54" t="s">
        <v>333</v>
      </c>
      <c r="AV6" s="54" t="s">
        <v>334</v>
      </c>
      <c r="AW6" s="53" t="s">
        <v>335</v>
      </c>
      <c r="AX6" s="54" t="s">
        <v>336</v>
      </c>
      <c r="AY6" s="55" t="s">
        <v>337</v>
      </c>
      <c r="AZ6" s="56" t="s">
        <v>338</v>
      </c>
      <c r="BA6" s="56" t="s">
        <v>339</v>
      </c>
      <c r="BB6" s="56" t="s">
        <v>340</v>
      </c>
      <c r="BC6" s="56" t="s">
        <v>341</v>
      </c>
      <c r="BD6" s="55" t="s">
        <v>342</v>
      </c>
      <c r="BE6" s="54" t="s">
        <v>343</v>
      </c>
      <c r="BF6" s="55" t="s">
        <v>344</v>
      </c>
      <c r="BG6" s="56" t="s">
        <v>338</v>
      </c>
      <c r="BH6" s="56" t="s">
        <v>339</v>
      </c>
      <c r="BI6" s="56" t="s">
        <v>340</v>
      </c>
      <c r="BJ6" s="56" t="s">
        <v>345</v>
      </c>
      <c r="BK6" s="55" t="s">
        <v>346</v>
      </c>
      <c r="BL6" s="53" t="s">
        <v>347</v>
      </c>
      <c r="BM6" s="54" t="s">
        <v>348</v>
      </c>
      <c r="BN6" s="54" t="s">
        <v>349</v>
      </c>
      <c r="BO6" s="53" t="s">
        <v>350</v>
      </c>
      <c r="BP6" s="54" t="s">
        <v>351</v>
      </c>
      <c r="BQ6" s="54" t="s">
        <v>352</v>
      </c>
      <c r="BR6" s="54" t="s">
        <v>353</v>
      </c>
      <c r="BS6" s="53" t="s">
        <v>354</v>
      </c>
      <c r="BT6" s="54" t="s">
        <v>355</v>
      </c>
      <c r="BU6" s="54" t="s">
        <v>356</v>
      </c>
      <c r="BV6" s="54" t="s">
        <v>357</v>
      </c>
      <c r="BW6" s="54" t="s">
        <v>358</v>
      </c>
      <c r="BX6" s="54" t="s">
        <v>359</v>
      </c>
      <c r="BY6" s="54" t="s">
        <v>360</v>
      </c>
      <c r="BZ6" s="54" t="s">
        <v>361</v>
      </c>
      <c r="CA6" s="54" t="s">
        <v>362</v>
      </c>
      <c r="CB6" s="53" t="s">
        <v>363</v>
      </c>
      <c r="CC6" s="54" t="s">
        <v>364</v>
      </c>
      <c r="CD6" s="55" t="s">
        <v>365</v>
      </c>
      <c r="CE6" s="55" t="s">
        <v>366</v>
      </c>
      <c r="CF6" s="54" t="s">
        <v>367</v>
      </c>
      <c r="CG6" s="1" t="s">
        <v>368</v>
      </c>
      <c r="CH6" s="55" t="s">
        <v>369</v>
      </c>
      <c r="CI6" s="53" t="s">
        <v>370</v>
      </c>
      <c r="CJ6" s="54" t="s">
        <v>371</v>
      </c>
      <c r="CK6" s="54" t="s">
        <v>372</v>
      </c>
      <c r="CL6" s="57" t="s">
        <v>250</v>
      </c>
    </row>
    <row r="7" spans="1:90" ht="12.75" customHeight="1">
      <c r="A7" s="44" t="s">
        <v>2</v>
      </c>
      <c r="B7" s="59">
        <v>1001</v>
      </c>
      <c r="C7" s="60" t="s">
        <v>373</v>
      </c>
      <c r="D7" s="61">
        <v>45732249.547308631</v>
      </c>
      <c r="E7" s="61">
        <v>44468571.030000001</v>
      </c>
      <c r="F7" s="61">
        <v>93987041.829999998</v>
      </c>
      <c r="G7" s="61">
        <v>-49518470.799999997</v>
      </c>
      <c r="H7" s="61">
        <v>0</v>
      </c>
      <c r="I7" s="61">
        <v>-799209.04000000656</v>
      </c>
      <c r="J7" s="61">
        <v>-8163181.150000006</v>
      </c>
      <c r="K7" s="61">
        <v>-208193983.94</v>
      </c>
      <c r="L7" s="61">
        <v>200030802.78999999</v>
      </c>
      <c r="M7" s="61">
        <v>7363972.1099999994</v>
      </c>
      <c r="N7" s="61">
        <v>46990520.82</v>
      </c>
      <c r="O7" s="61">
        <v>-39626548.710000001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2062887.557308634</v>
      </c>
      <c r="AA7" s="61">
        <v>0</v>
      </c>
      <c r="AB7" s="61">
        <v>0</v>
      </c>
      <c r="AC7" s="61">
        <v>0</v>
      </c>
      <c r="AD7" s="61">
        <v>2345044.4175072117</v>
      </c>
      <c r="AE7" s="61">
        <v>0</v>
      </c>
      <c r="AF7" s="61">
        <v>0</v>
      </c>
      <c r="AG7" s="61">
        <v>0</v>
      </c>
      <c r="AH7" s="61">
        <v>0</v>
      </c>
      <c r="AI7" s="61">
        <v>-282156.86019857763</v>
      </c>
      <c r="AJ7" s="61">
        <v>0</v>
      </c>
      <c r="AK7" s="61">
        <v>0</v>
      </c>
      <c r="AL7" s="61">
        <v>0</v>
      </c>
      <c r="AM7" s="61">
        <v>0</v>
      </c>
      <c r="AN7" s="61">
        <v>24687834.34</v>
      </c>
      <c r="AO7" s="61">
        <v>-5165744.5599999996</v>
      </c>
      <c r="AP7" s="61">
        <v>0</v>
      </c>
      <c r="AQ7" s="61">
        <v>0</v>
      </c>
      <c r="AR7" s="61">
        <v>-19522089.780000001</v>
      </c>
      <c r="AS7" s="61">
        <v>-24996174.248592369</v>
      </c>
      <c r="AT7" s="61">
        <v>-17584083.009999994</v>
      </c>
      <c r="AU7" s="61">
        <v>-44979492.369999997</v>
      </c>
      <c r="AV7" s="61">
        <v>27395409.360000003</v>
      </c>
      <c r="AW7" s="61">
        <v>9041245.8299994469</v>
      </c>
      <c r="AX7" s="61">
        <v>14172998.509999752</v>
      </c>
      <c r="AY7" s="61">
        <v>-1835780703.6700001</v>
      </c>
      <c r="AZ7" s="61">
        <v>-1307365875.7</v>
      </c>
      <c r="BA7" s="61">
        <v>-528414827.96999997</v>
      </c>
      <c r="BB7" s="61">
        <v>0</v>
      </c>
      <c r="BC7" s="61">
        <v>0</v>
      </c>
      <c r="BD7" s="61">
        <v>1849953702.1799998</v>
      </c>
      <c r="BE7" s="61">
        <v>-5131752.6800003052</v>
      </c>
      <c r="BF7" s="61">
        <v>1486538883.6800001</v>
      </c>
      <c r="BG7" s="61">
        <v>1115397677.4400001</v>
      </c>
      <c r="BH7" s="61">
        <v>371141206.24000001</v>
      </c>
      <c r="BI7" s="61">
        <v>0</v>
      </c>
      <c r="BJ7" s="61">
        <v>0</v>
      </c>
      <c r="BK7" s="61">
        <v>-1491670636.3600004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-16453337.068591822</v>
      </c>
      <c r="BT7" s="61">
        <v>-14059556.290000003</v>
      </c>
      <c r="BU7" s="61">
        <v>-5016320.4201665726</v>
      </c>
      <c r="BV7" s="61">
        <v>-1043562.5490811453</v>
      </c>
      <c r="BW7" s="61">
        <v>0</v>
      </c>
      <c r="BX7" s="61">
        <v>-67342.498651877628</v>
      </c>
      <c r="BY7" s="61">
        <v>-2514415.8106922237</v>
      </c>
      <c r="BZ7" s="61">
        <v>6247860.4999999991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20736075.298716262</v>
      </c>
    </row>
    <row r="8" spans="1:90" ht="12.75" customHeight="1">
      <c r="A8" s="44" t="s">
        <v>3</v>
      </c>
      <c r="B8" s="59">
        <v>1003</v>
      </c>
      <c r="C8" s="60" t="s">
        <v>373</v>
      </c>
      <c r="D8" s="61">
        <v>983071353.30000114</v>
      </c>
      <c r="E8" s="61">
        <v>835922750.28999972</v>
      </c>
      <c r="F8" s="61">
        <v>1549413385.9099998</v>
      </c>
      <c r="G8" s="61">
        <v>-713490635.62000012</v>
      </c>
      <c r="H8" s="61">
        <v>0</v>
      </c>
      <c r="I8" s="61">
        <v>-180168204.95999861</v>
      </c>
      <c r="J8" s="61">
        <v>-319379304.39999914</v>
      </c>
      <c r="K8" s="61">
        <v>-4541613657.6399994</v>
      </c>
      <c r="L8" s="61">
        <v>4222234353.2400002</v>
      </c>
      <c r="M8" s="61">
        <v>139211099.44000053</v>
      </c>
      <c r="N8" s="61">
        <v>2414575679.5500007</v>
      </c>
      <c r="O8" s="61">
        <v>-2275364580.1100001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327256126.25999999</v>
      </c>
      <c r="AA8" s="61">
        <v>156008478.91</v>
      </c>
      <c r="AB8" s="61">
        <v>5750673.4400000004</v>
      </c>
      <c r="AC8" s="61">
        <v>143544568.55000001</v>
      </c>
      <c r="AD8" s="61">
        <v>21952405.360000003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60681.70999999062</v>
      </c>
      <c r="AN8" s="61">
        <v>2973973.2100000004</v>
      </c>
      <c r="AO8" s="61">
        <v>-2671181.36</v>
      </c>
      <c r="AP8" s="61">
        <v>0</v>
      </c>
      <c r="AQ8" s="61">
        <v>0</v>
      </c>
      <c r="AR8" s="61">
        <v>-242110.14000000994</v>
      </c>
      <c r="AS8" s="61">
        <v>-584323190.25000024</v>
      </c>
      <c r="AT8" s="61">
        <v>-46613068.74999994</v>
      </c>
      <c r="AU8" s="61">
        <v>-375350437.94999999</v>
      </c>
      <c r="AV8" s="61">
        <v>328737369.20000005</v>
      </c>
      <c r="AW8" s="61">
        <v>-9865552.2700002193</v>
      </c>
      <c r="AX8" s="61">
        <v>84810856.259999514</v>
      </c>
      <c r="AY8" s="61">
        <v>-1460808823.01</v>
      </c>
      <c r="AZ8" s="61">
        <v>-1549028189.8600001</v>
      </c>
      <c r="BA8" s="61">
        <v>-364831654.53000003</v>
      </c>
      <c r="BB8" s="61">
        <v>0</v>
      </c>
      <c r="BC8" s="61">
        <v>453051021.38000005</v>
      </c>
      <c r="BD8" s="61">
        <v>1545619679.2699995</v>
      </c>
      <c r="BE8" s="61">
        <v>-94676408.529999733</v>
      </c>
      <c r="BF8" s="61">
        <v>1364345401.71</v>
      </c>
      <c r="BG8" s="61">
        <v>1449012038.2700002</v>
      </c>
      <c r="BH8" s="61">
        <v>338384878.14999998</v>
      </c>
      <c r="BI8" s="61">
        <v>0</v>
      </c>
      <c r="BJ8" s="61">
        <v>-423051514.70999998</v>
      </c>
      <c r="BK8" s="61">
        <v>-1459021810.2399998</v>
      </c>
      <c r="BL8" s="61">
        <v>-0.2</v>
      </c>
      <c r="BM8" s="61">
        <v>0</v>
      </c>
      <c r="BN8" s="61">
        <v>-0.2</v>
      </c>
      <c r="BO8" s="61">
        <v>-925812.53000000131</v>
      </c>
      <c r="BP8" s="61">
        <v>-925812.53000000131</v>
      </c>
      <c r="BQ8" s="61">
        <v>0</v>
      </c>
      <c r="BR8" s="61">
        <v>0</v>
      </c>
      <c r="BS8" s="61">
        <v>-143749845.84999996</v>
      </c>
      <c r="BT8" s="61">
        <v>-120930141.58000001</v>
      </c>
      <c r="BU8" s="61">
        <v>-76524525.179999977</v>
      </c>
      <c r="BV8" s="61">
        <v>-15265550.669999998</v>
      </c>
      <c r="BW8" s="61">
        <v>0</v>
      </c>
      <c r="BX8" s="61">
        <v>0</v>
      </c>
      <c r="BY8" s="61">
        <v>0</v>
      </c>
      <c r="BZ8" s="61">
        <v>78009995.760000005</v>
      </c>
      <c r="CA8" s="61">
        <v>-9039624.1799999978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-383168910.65000004</v>
      </c>
      <c r="CJ8" s="61">
        <v>-383168910.65000004</v>
      </c>
      <c r="CK8" s="61">
        <v>0</v>
      </c>
      <c r="CL8" s="61">
        <v>398748163.05000091</v>
      </c>
    </row>
    <row r="9" spans="1:90" ht="12.75" customHeight="1">
      <c r="A9" s="44" t="s">
        <v>4</v>
      </c>
      <c r="B9" s="59">
        <v>1004</v>
      </c>
      <c r="C9" s="60" t="s">
        <v>373</v>
      </c>
      <c r="D9" s="61">
        <v>419130647.35000205</v>
      </c>
      <c r="E9" s="61">
        <v>452159791.81999999</v>
      </c>
      <c r="F9" s="61">
        <v>904868703.04999995</v>
      </c>
      <c r="G9" s="61">
        <v>-452708911.22999996</v>
      </c>
      <c r="H9" s="61">
        <v>0</v>
      </c>
      <c r="I9" s="61">
        <v>-154040667.42999792</v>
      </c>
      <c r="J9" s="61">
        <v>-432273794.55999851</v>
      </c>
      <c r="K9" s="61">
        <v>-3043193312.0399995</v>
      </c>
      <c r="L9" s="61">
        <v>2610919517.480001</v>
      </c>
      <c r="M9" s="61">
        <v>278233127.13000059</v>
      </c>
      <c r="N9" s="61">
        <v>2207544337.8700004</v>
      </c>
      <c r="O9" s="61">
        <v>-1929311210.7399998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110988591.01000001</v>
      </c>
      <c r="AA9" s="61">
        <v>105166668.91</v>
      </c>
      <c r="AB9" s="61">
        <v>0</v>
      </c>
      <c r="AC9" s="61">
        <v>-2731747.3600000003</v>
      </c>
      <c r="AD9" s="61">
        <v>3124494.2</v>
      </c>
      <c r="AE9" s="61">
        <v>0</v>
      </c>
      <c r="AF9" s="61">
        <v>5983248.5800000001</v>
      </c>
      <c r="AG9" s="61">
        <v>-554073.32000000007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10022931.949999999</v>
      </c>
      <c r="AN9" s="61">
        <v>7519082.7199999988</v>
      </c>
      <c r="AO9" s="61">
        <v>-1495153.54</v>
      </c>
      <c r="AP9" s="61">
        <v>0</v>
      </c>
      <c r="AQ9" s="61">
        <v>0</v>
      </c>
      <c r="AR9" s="61">
        <v>3999002.7699999996</v>
      </c>
      <c r="AS9" s="61">
        <v>-438313898.9600001</v>
      </c>
      <c r="AT9" s="61">
        <v>-112399857.27000001</v>
      </c>
      <c r="AU9" s="61">
        <v>-115312734.86000001</v>
      </c>
      <c r="AV9" s="61">
        <v>2912877.5900000017</v>
      </c>
      <c r="AW9" s="61">
        <v>-143617939.69999981</v>
      </c>
      <c r="AX9" s="61">
        <v>-188404008.49999976</v>
      </c>
      <c r="AY9" s="61">
        <v>-1598264879.6300001</v>
      </c>
      <c r="AZ9" s="61">
        <v>-1051016501.6500001</v>
      </c>
      <c r="BA9" s="61">
        <v>-547248377.98000014</v>
      </c>
      <c r="BB9" s="61">
        <v>0</v>
      </c>
      <c r="BC9" s="61">
        <v>0</v>
      </c>
      <c r="BD9" s="61">
        <v>1409860871.1300004</v>
      </c>
      <c r="BE9" s="61">
        <v>44786068.799999952</v>
      </c>
      <c r="BF9" s="61">
        <v>627444298.06999993</v>
      </c>
      <c r="BG9" s="61">
        <v>435085149.02999991</v>
      </c>
      <c r="BH9" s="61">
        <v>192359149.03999996</v>
      </c>
      <c r="BI9" s="61">
        <v>0</v>
      </c>
      <c r="BJ9" s="61">
        <v>0</v>
      </c>
      <c r="BK9" s="61">
        <v>-582658229.26999998</v>
      </c>
      <c r="BL9" s="61">
        <v>0</v>
      </c>
      <c r="BM9" s="61">
        <v>0</v>
      </c>
      <c r="BN9" s="61">
        <v>0</v>
      </c>
      <c r="BO9" s="61">
        <v>-23428335.449999999</v>
      </c>
      <c r="BP9" s="61">
        <v>-23428335.449999999</v>
      </c>
      <c r="BQ9" s="61">
        <v>0</v>
      </c>
      <c r="BR9" s="61">
        <v>0</v>
      </c>
      <c r="BS9" s="61">
        <v>-156215325.51000029</v>
      </c>
      <c r="BT9" s="61">
        <v>-111265736.72000016</v>
      </c>
      <c r="BU9" s="61">
        <v>-50629587.600000009</v>
      </c>
      <c r="BV9" s="61">
        <v>-16544289.560000001</v>
      </c>
      <c r="BW9" s="61">
        <v>0</v>
      </c>
      <c r="BX9" s="61">
        <v>-4527389.9400000004</v>
      </c>
      <c r="BY9" s="61">
        <v>-3321001.18</v>
      </c>
      <c r="BZ9" s="61">
        <v>30217328.859999906</v>
      </c>
      <c r="CA9" s="61">
        <v>-144649.37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-2652441.0299999998</v>
      </c>
      <c r="CJ9" s="61">
        <v>-2652441.0299999998</v>
      </c>
      <c r="CK9" s="61">
        <v>0</v>
      </c>
      <c r="CL9" s="61">
        <v>-19183251.609998047</v>
      </c>
    </row>
    <row r="10" spans="1:90" ht="12.75" customHeight="1">
      <c r="A10" s="44" t="s">
        <v>6</v>
      </c>
      <c r="B10" s="59">
        <v>1005</v>
      </c>
      <c r="C10" s="60" t="s">
        <v>373</v>
      </c>
      <c r="D10" s="61">
        <v>1639186261.410002</v>
      </c>
      <c r="E10" s="61">
        <v>1534095074.78</v>
      </c>
      <c r="F10" s="61">
        <v>3298393289.96</v>
      </c>
      <c r="G10" s="61">
        <v>-1764298215.1800001</v>
      </c>
      <c r="H10" s="61">
        <v>0</v>
      </c>
      <c r="I10" s="61">
        <v>-731437138.85999799</v>
      </c>
      <c r="J10" s="61">
        <v>-1580715731.5499988</v>
      </c>
      <c r="K10" s="61">
        <v>-4864548873.5499992</v>
      </c>
      <c r="L10" s="61">
        <v>3283833142.0000005</v>
      </c>
      <c r="M10" s="61">
        <v>849278592.69000077</v>
      </c>
      <c r="N10" s="61">
        <v>2188852885.0000005</v>
      </c>
      <c r="O10" s="61">
        <v>-1339574292.3099997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828901000.51999998</v>
      </c>
      <c r="AA10" s="61">
        <v>255637831.66000003</v>
      </c>
      <c r="AB10" s="61">
        <v>82401778.460000008</v>
      </c>
      <c r="AC10" s="61">
        <v>368197167.75999999</v>
      </c>
      <c r="AD10" s="61">
        <v>43254957.38000001</v>
      </c>
      <c r="AE10" s="61">
        <v>76404212.800000012</v>
      </c>
      <c r="AF10" s="61">
        <v>0</v>
      </c>
      <c r="AG10" s="61">
        <v>0</v>
      </c>
      <c r="AH10" s="61">
        <v>3005052.46</v>
      </c>
      <c r="AI10" s="61">
        <v>0</v>
      </c>
      <c r="AJ10" s="61">
        <v>279846.08</v>
      </c>
      <c r="AK10" s="61">
        <v>279846.08</v>
      </c>
      <c r="AL10" s="61">
        <v>0</v>
      </c>
      <c r="AM10" s="61">
        <v>7347478.8899999959</v>
      </c>
      <c r="AN10" s="61">
        <v>18203969.689999998</v>
      </c>
      <c r="AO10" s="61">
        <v>-9779757.7500000019</v>
      </c>
      <c r="AP10" s="61">
        <v>0</v>
      </c>
      <c r="AQ10" s="61">
        <v>0</v>
      </c>
      <c r="AR10" s="61">
        <v>-1076733.0499999998</v>
      </c>
      <c r="AS10" s="61">
        <v>-726140879.60000002</v>
      </c>
      <c r="AT10" s="61">
        <v>-354130936.81000006</v>
      </c>
      <c r="AU10" s="61">
        <v>-425074799.75000006</v>
      </c>
      <c r="AV10" s="61">
        <v>70943862.939999998</v>
      </c>
      <c r="AW10" s="61">
        <v>-36400762.200000048</v>
      </c>
      <c r="AX10" s="61">
        <v>69532575.189999819</v>
      </c>
      <c r="AY10" s="61">
        <v>-1978484492.0900002</v>
      </c>
      <c r="AZ10" s="61">
        <v>-2166706817.3400002</v>
      </c>
      <c r="BA10" s="61">
        <v>-261071281.13</v>
      </c>
      <c r="BB10" s="61">
        <v>0</v>
      </c>
      <c r="BC10" s="61">
        <v>449293606.38000005</v>
      </c>
      <c r="BD10" s="61">
        <v>2048017067.28</v>
      </c>
      <c r="BE10" s="61">
        <v>-105933337.38999987</v>
      </c>
      <c r="BF10" s="61">
        <v>1211146380.1600003</v>
      </c>
      <c r="BG10" s="61">
        <v>1357162471.7800002</v>
      </c>
      <c r="BH10" s="61">
        <v>129022872.39</v>
      </c>
      <c r="BI10" s="61">
        <v>0</v>
      </c>
      <c r="BJ10" s="61">
        <v>-275038964.01000005</v>
      </c>
      <c r="BK10" s="61">
        <v>-1317079717.5500002</v>
      </c>
      <c r="BL10" s="61">
        <v>0</v>
      </c>
      <c r="BM10" s="61">
        <v>0</v>
      </c>
      <c r="BN10" s="61">
        <v>0</v>
      </c>
      <c r="BO10" s="61">
        <v>-13238372.280000001</v>
      </c>
      <c r="BP10" s="61">
        <v>-13238372.280000001</v>
      </c>
      <c r="BQ10" s="61">
        <v>0</v>
      </c>
      <c r="BR10" s="61">
        <v>0</v>
      </c>
      <c r="BS10" s="61">
        <v>-312797639.5</v>
      </c>
      <c r="BT10" s="61">
        <v>-170432185.16</v>
      </c>
      <c r="BU10" s="61">
        <v>-74191017.5</v>
      </c>
      <c r="BV10" s="61">
        <v>-20948589.32</v>
      </c>
      <c r="BW10" s="61">
        <v>0</v>
      </c>
      <c r="BX10" s="61">
        <v>-2641225.29</v>
      </c>
      <c r="BY10" s="61">
        <v>-2458653.87</v>
      </c>
      <c r="BZ10" s="61">
        <v>-42125968.359999999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-9573168.8100000005</v>
      </c>
      <c r="CJ10" s="61">
        <v>-9573168.8100000005</v>
      </c>
      <c r="CK10" s="61">
        <v>0</v>
      </c>
      <c r="CL10" s="61">
        <v>913045381.81000197</v>
      </c>
    </row>
    <row r="11" spans="1:90" ht="12.75" customHeight="1">
      <c r="A11" s="44" t="s">
        <v>8</v>
      </c>
      <c r="B11" s="59">
        <v>1006</v>
      </c>
      <c r="C11" s="60" t="s">
        <v>373</v>
      </c>
      <c r="D11" s="61">
        <v>152442364.38000026</v>
      </c>
      <c r="E11" s="61">
        <v>308394336.62000048</v>
      </c>
      <c r="F11" s="61">
        <v>1309397837.5900004</v>
      </c>
      <c r="G11" s="61">
        <v>-1001003500.9699999</v>
      </c>
      <c r="H11" s="61">
        <v>0</v>
      </c>
      <c r="I11" s="61">
        <v>-189134864.01000023</v>
      </c>
      <c r="J11" s="61">
        <v>-795009088.30000031</v>
      </c>
      <c r="K11" s="61">
        <v>-1354878288.9900002</v>
      </c>
      <c r="L11" s="61">
        <v>559869200.68999994</v>
      </c>
      <c r="M11" s="61">
        <v>605874224.29000008</v>
      </c>
      <c r="N11" s="61">
        <v>988056803.55000007</v>
      </c>
      <c r="O11" s="61">
        <v>-382182579.25999999</v>
      </c>
      <c r="P11" s="61">
        <v>0</v>
      </c>
      <c r="Q11" s="61">
        <v>0</v>
      </c>
      <c r="R11" s="61">
        <v>0</v>
      </c>
      <c r="S11" s="61">
        <v>16313906.190000013</v>
      </c>
      <c r="T11" s="61">
        <v>51417755.640000008</v>
      </c>
      <c r="U11" s="61">
        <v>-6786.44</v>
      </c>
      <c r="V11" s="61">
        <v>51424542.080000006</v>
      </c>
      <c r="W11" s="61">
        <v>-35103849.449999996</v>
      </c>
      <c r="X11" s="61">
        <v>0</v>
      </c>
      <c r="Y11" s="61">
        <v>-35103849.449999996</v>
      </c>
      <c r="Z11" s="61">
        <v>16554871.969999999</v>
      </c>
      <c r="AA11" s="61">
        <v>6606252.0500000007</v>
      </c>
      <c r="AB11" s="61">
        <v>0</v>
      </c>
      <c r="AC11" s="61">
        <v>1655239.1900000002</v>
      </c>
      <c r="AD11" s="61">
        <v>7110389.4199999999</v>
      </c>
      <c r="AE11" s="61">
        <v>0</v>
      </c>
      <c r="AF11" s="61">
        <v>0</v>
      </c>
      <c r="AG11" s="61">
        <v>21912.199999999997</v>
      </c>
      <c r="AH11" s="61">
        <v>1161079.1099999999</v>
      </c>
      <c r="AI11" s="61">
        <v>0</v>
      </c>
      <c r="AJ11" s="61">
        <v>0</v>
      </c>
      <c r="AK11" s="61">
        <v>0</v>
      </c>
      <c r="AL11" s="61">
        <v>0</v>
      </c>
      <c r="AM11" s="61">
        <v>314113.60999999952</v>
      </c>
      <c r="AN11" s="61">
        <v>7190251.9699999997</v>
      </c>
      <c r="AO11" s="61">
        <v>-6798830.4500000002</v>
      </c>
      <c r="AP11" s="61">
        <v>0</v>
      </c>
      <c r="AQ11" s="61">
        <v>0</v>
      </c>
      <c r="AR11" s="61">
        <v>-77307.91</v>
      </c>
      <c r="AS11" s="61">
        <v>-88382089.000000015</v>
      </c>
      <c r="AT11" s="61">
        <v>-36844413.450000003</v>
      </c>
      <c r="AU11" s="61">
        <v>-36936833.160000004</v>
      </c>
      <c r="AV11" s="61">
        <v>92419.709999999992</v>
      </c>
      <c r="AW11" s="61">
        <v>-17765594.859999999</v>
      </c>
      <c r="AX11" s="61">
        <v>-18292911.009999998</v>
      </c>
      <c r="AY11" s="61">
        <v>-31538428.539999995</v>
      </c>
      <c r="AZ11" s="61">
        <v>-41280124.43</v>
      </c>
      <c r="BA11" s="61">
        <v>-2040173.48</v>
      </c>
      <c r="BB11" s="61">
        <v>0</v>
      </c>
      <c r="BC11" s="61">
        <v>11781869.370000001</v>
      </c>
      <c r="BD11" s="61">
        <v>13245517.529999999</v>
      </c>
      <c r="BE11" s="61">
        <v>527316.14999999991</v>
      </c>
      <c r="BF11" s="61">
        <v>3711474.09</v>
      </c>
      <c r="BG11" s="61">
        <v>3752209.94</v>
      </c>
      <c r="BH11" s="61">
        <v>1345766.43</v>
      </c>
      <c r="BI11" s="61">
        <v>0</v>
      </c>
      <c r="BJ11" s="61">
        <v>-1386502.28</v>
      </c>
      <c r="BK11" s="61">
        <v>-3184157.94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-33772080.690000013</v>
      </c>
      <c r="BT11" s="61">
        <v>-69568417.770000011</v>
      </c>
      <c r="BU11" s="61">
        <v>-5006005.6899999995</v>
      </c>
      <c r="BV11" s="61">
        <v>-2628177.15</v>
      </c>
      <c r="BW11" s="61">
        <v>-24053.110000000004</v>
      </c>
      <c r="BX11" s="61">
        <v>-87409.51999999999</v>
      </c>
      <c r="BY11" s="61">
        <v>-531090.34</v>
      </c>
      <c r="BZ11" s="61">
        <v>44073072.890000001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64060275.380000249</v>
      </c>
    </row>
    <row r="12" spans="1:90" ht="12.75" customHeight="1">
      <c r="A12" s="44" t="s">
        <v>10</v>
      </c>
      <c r="B12" s="59">
        <v>1007</v>
      </c>
      <c r="C12" s="60" t="s">
        <v>373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</row>
    <row r="13" spans="1:90" ht="12.75" customHeight="1">
      <c r="A13" s="44" t="s">
        <v>12</v>
      </c>
      <c r="B13" s="59">
        <v>1008</v>
      </c>
      <c r="C13" s="60" t="s">
        <v>373</v>
      </c>
      <c r="D13" s="61">
        <v>180541605.22701135</v>
      </c>
      <c r="E13" s="61">
        <v>93979666.120000005</v>
      </c>
      <c r="F13" s="61">
        <v>160026978.34999999</v>
      </c>
      <c r="G13" s="61">
        <v>-66047312.229999997</v>
      </c>
      <c r="H13" s="61">
        <v>0</v>
      </c>
      <c r="I13" s="61">
        <v>23730099.010000117</v>
      </c>
      <c r="J13" s="61">
        <v>11188341.070000112</v>
      </c>
      <c r="K13" s="61">
        <v>-507088350.18999994</v>
      </c>
      <c r="L13" s="61">
        <v>518276691.26000005</v>
      </c>
      <c r="M13" s="61">
        <v>12541757.940000005</v>
      </c>
      <c r="N13" s="61">
        <v>67672112.820000008</v>
      </c>
      <c r="O13" s="61">
        <v>-55130354.880000003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61182491.19701124</v>
      </c>
      <c r="AA13" s="61">
        <v>37805181.820618495</v>
      </c>
      <c r="AB13" s="61">
        <v>2567813.1034562932</v>
      </c>
      <c r="AC13" s="61">
        <v>7112413.3391851922</v>
      </c>
      <c r="AD13" s="61">
        <v>60296.797765865005</v>
      </c>
      <c r="AE13" s="61">
        <v>0</v>
      </c>
      <c r="AF13" s="61">
        <v>179137.16180659604</v>
      </c>
      <c r="AG13" s="61">
        <v>13457648.974178793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1649348.8999999997</v>
      </c>
      <c r="AN13" s="61">
        <v>102195.08999999939</v>
      </c>
      <c r="AO13" s="61">
        <v>0</v>
      </c>
      <c r="AP13" s="61">
        <v>0</v>
      </c>
      <c r="AQ13" s="61">
        <v>0</v>
      </c>
      <c r="AR13" s="61">
        <v>1547153.8100000003</v>
      </c>
      <c r="AS13" s="61">
        <v>-131852749.06733942</v>
      </c>
      <c r="AT13" s="61">
        <v>-37462159.359999999</v>
      </c>
      <c r="AU13" s="61">
        <v>-39825822.289999999</v>
      </c>
      <c r="AV13" s="61">
        <v>2363662.9300000002</v>
      </c>
      <c r="AW13" s="61">
        <v>-22643364.989999972</v>
      </c>
      <c r="AX13" s="61">
        <v>-17482244.649999976</v>
      </c>
      <c r="AY13" s="61">
        <v>-224481284.82999998</v>
      </c>
      <c r="AZ13" s="61">
        <v>-253923358.23999998</v>
      </c>
      <c r="BA13" s="61">
        <v>-41397356.150000006</v>
      </c>
      <c r="BB13" s="61">
        <v>0</v>
      </c>
      <c r="BC13" s="61">
        <v>70839429.560000002</v>
      </c>
      <c r="BD13" s="61">
        <v>206999040.18000001</v>
      </c>
      <c r="BE13" s="61">
        <v>-5161120.3399999961</v>
      </c>
      <c r="BF13" s="61">
        <v>47944072.700000003</v>
      </c>
      <c r="BG13" s="61">
        <v>60441449.040000007</v>
      </c>
      <c r="BH13" s="61">
        <v>2626295.7799999998</v>
      </c>
      <c r="BI13" s="61">
        <v>0</v>
      </c>
      <c r="BJ13" s="61">
        <v>-15123672.120000001</v>
      </c>
      <c r="BK13" s="61">
        <v>-53105193.039999999</v>
      </c>
      <c r="BL13" s="61">
        <v>0</v>
      </c>
      <c r="BM13" s="61">
        <v>0</v>
      </c>
      <c r="BN13" s="61">
        <v>0</v>
      </c>
      <c r="BO13" s="61">
        <v>-4974921.29</v>
      </c>
      <c r="BP13" s="61">
        <v>-4974921.29</v>
      </c>
      <c r="BQ13" s="61">
        <v>0</v>
      </c>
      <c r="BR13" s="61">
        <v>0</v>
      </c>
      <c r="BS13" s="61">
        <v>-66762595.107339464</v>
      </c>
      <c r="BT13" s="61">
        <v>-37583802.589999989</v>
      </c>
      <c r="BU13" s="61">
        <v>-10257873.575166743</v>
      </c>
      <c r="BV13" s="61">
        <v>-8143894.4133618353</v>
      </c>
      <c r="BW13" s="61">
        <v>0</v>
      </c>
      <c r="BX13" s="61">
        <v>-1309413.1715445623</v>
      </c>
      <c r="BY13" s="61">
        <v>-1284760.9678236083</v>
      </c>
      <c r="BZ13" s="61">
        <v>2545731.4900000002</v>
      </c>
      <c r="CA13" s="61">
        <v>-10728581.879442731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-9708.32</v>
      </c>
      <c r="CJ13" s="61">
        <v>-9708.32</v>
      </c>
      <c r="CK13" s="61">
        <v>0</v>
      </c>
      <c r="CL13" s="61">
        <v>48688856.159671932</v>
      </c>
    </row>
    <row r="14" spans="1:90" ht="12.75" customHeight="1">
      <c r="A14" s="44" t="s">
        <v>14</v>
      </c>
      <c r="B14" s="59">
        <v>1009</v>
      </c>
      <c r="C14" s="60" t="s">
        <v>373</v>
      </c>
      <c r="D14" s="61">
        <v>1407333087.3077466</v>
      </c>
      <c r="E14" s="61">
        <v>1348197922.3000002</v>
      </c>
      <c r="F14" s="61">
        <v>2798508835.21</v>
      </c>
      <c r="G14" s="61">
        <v>-1450310912.9099998</v>
      </c>
      <c r="H14" s="61">
        <v>0</v>
      </c>
      <c r="I14" s="61">
        <v>-269426478.05000138</v>
      </c>
      <c r="J14" s="61">
        <v>-1036818649.420001</v>
      </c>
      <c r="K14" s="61">
        <v>-5902124096.6800003</v>
      </c>
      <c r="L14" s="61">
        <v>4865305447.2599993</v>
      </c>
      <c r="M14" s="61">
        <v>767392171.36999965</v>
      </c>
      <c r="N14" s="61">
        <v>2681216316.1699996</v>
      </c>
      <c r="O14" s="61">
        <v>-1913824144.8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314882154.52774799</v>
      </c>
      <c r="AA14" s="61">
        <v>276781177.81818402</v>
      </c>
      <c r="AB14" s="61">
        <v>-3073638.1998540009</v>
      </c>
      <c r="AC14" s="61">
        <v>9785295.154302001</v>
      </c>
      <c r="AD14" s="61">
        <v>30397227.543309998</v>
      </c>
      <c r="AE14" s="61">
        <v>76570.041599999968</v>
      </c>
      <c r="AF14" s="61">
        <v>481222.16373199999</v>
      </c>
      <c r="AG14" s="61">
        <v>312592.52521200001</v>
      </c>
      <c r="AH14" s="61">
        <v>0</v>
      </c>
      <c r="AI14" s="61">
        <v>121707.48126200002</v>
      </c>
      <c r="AJ14" s="61">
        <v>5292.27</v>
      </c>
      <c r="AK14" s="61">
        <v>5292.27</v>
      </c>
      <c r="AL14" s="61">
        <v>0</v>
      </c>
      <c r="AM14" s="61">
        <v>13674196.26</v>
      </c>
      <c r="AN14" s="61">
        <v>21182670.260000002</v>
      </c>
      <c r="AO14" s="61">
        <v>-3318059.83</v>
      </c>
      <c r="AP14" s="61">
        <v>0</v>
      </c>
      <c r="AQ14" s="61">
        <v>0</v>
      </c>
      <c r="AR14" s="61">
        <v>-4190414.1700000004</v>
      </c>
      <c r="AS14" s="61">
        <v>-1019874856.5200002</v>
      </c>
      <c r="AT14" s="61">
        <v>-350931723.94999987</v>
      </c>
      <c r="AU14" s="61">
        <v>-380984773.39999986</v>
      </c>
      <c r="AV14" s="61">
        <v>30053049.449999999</v>
      </c>
      <c r="AW14" s="61">
        <v>-175512280.7100001</v>
      </c>
      <c r="AX14" s="61">
        <v>-192787179.63000011</v>
      </c>
      <c r="AY14" s="61">
        <v>-1625513656.3400002</v>
      </c>
      <c r="AZ14" s="61">
        <v>-1260072039.4700003</v>
      </c>
      <c r="BA14" s="61">
        <v>-365441616.87</v>
      </c>
      <c r="BB14" s="61">
        <v>0</v>
      </c>
      <c r="BC14" s="61">
        <v>0</v>
      </c>
      <c r="BD14" s="61">
        <v>1432726476.71</v>
      </c>
      <c r="BE14" s="61">
        <v>17274898.920000017</v>
      </c>
      <c r="BF14" s="61">
        <v>328922036.54000002</v>
      </c>
      <c r="BG14" s="61">
        <v>296597998.15000004</v>
      </c>
      <c r="BH14" s="61">
        <v>32324038.390000001</v>
      </c>
      <c r="BI14" s="61">
        <v>0</v>
      </c>
      <c r="BJ14" s="61">
        <v>0</v>
      </c>
      <c r="BK14" s="61">
        <v>-311647137.62</v>
      </c>
      <c r="BL14" s="61">
        <v>0</v>
      </c>
      <c r="BM14" s="61">
        <v>0</v>
      </c>
      <c r="BN14" s="61">
        <v>0</v>
      </c>
      <c r="BO14" s="61">
        <v>-45896234.829999998</v>
      </c>
      <c r="BP14" s="61">
        <v>-45896234.829999998</v>
      </c>
      <c r="BQ14" s="61">
        <v>0</v>
      </c>
      <c r="BR14" s="61">
        <v>0</v>
      </c>
      <c r="BS14" s="61">
        <v>-444028401.74000019</v>
      </c>
      <c r="BT14" s="61">
        <v>-346001451.7100001</v>
      </c>
      <c r="BU14" s="61">
        <v>-128211118.65000002</v>
      </c>
      <c r="BV14" s="61">
        <v>-51173588.859999999</v>
      </c>
      <c r="BW14" s="61">
        <v>0</v>
      </c>
      <c r="BX14" s="61">
        <v>-8649588.0499999989</v>
      </c>
      <c r="BY14" s="61">
        <v>-15558.529999999999</v>
      </c>
      <c r="BZ14" s="61">
        <v>98920771.659999982</v>
      </c>
      <c r="CA14" s="61">
        <v>-8897867.5999999996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-3506215.29</v>
      </c>
      <c r="CJ14" s="61">
        <v>-3506215.29</v>
      </c>
      <c r="CK14" s="61">
        <v>0</v>
      </c>
      <c r="CL14" s="61">
        <v>387458230.78774643</v>
      </c>
    </row>
    <row r="15" spans="1:90" ht="12.75" customHeight="1">
      <c r="A15" s="44" t="s">
        <v>16</v>
      </c>
      <c r="B15" s="59">
        <v>1010</v>
      </c>
      <c r="C15" s="60" t="s">
        <v>373</v>
      </c>
      <c r="D15" s="61">
        <v>1298208178.2700005</v>
      </c>
      <c r="E15" s="61">
        <v>1723424743.2</v>
      </c>
      <c r="F15" s="61">
        <v>1723424743.2</v>
      </c>
      <c r="G15" s="61">
        <v>0</v>
      </c>
      <c r="H15" s="61">
        <v>0</v>
      </c>
      <c r="I15" s="61">
        <v>-819537390.14999962</v>
      </c>
      <c r="J15" s="61">
        <v>-819537390.14999962</v>
      </c>
      <c r="K15" s="61">
        <v>-7995535757.7799997</v>
      </c>
      <c r="L15" s="61">
        <v>7175998367.6300001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393557682.36000007</v>
      </c>
      <c r="AA15" s="61">
        <v>56748724.289999999</v>
      </c>
      <c r="AB15" s="61">
        <v>150889981.35000002</v>
      </c>
      <c r="AC15" s="61">
        <v>186381652.67000002</v>
      </c>
      <c r="AD15" s="61">
        <v>-462675.9499999999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763142.86</v>
      </c>
      <c r="AN15" s="61">
        <v>0</v>
      </c>
      <c r="AO15" s="61">
        <v>0</v>
      </c>
      <c r="AP15" s="61">
        <v>763142.86</v>
      </c>
      <c r="AQ15" s="61">
        <v>0</v>
      </c>
      <c r="AR15" s="61">
        <v>0</v>
      </c>
      <c r="AS15" s="61">
        <v>-933430555.70999992</v>
      </c>
      <c r="AT15" s="61">
        <v>-133253106.86999999</v>
      </c>
      <c r="AU15" s="61">
        <v>-133253106.86999999</v>
      </c>
      <c r="AV15" s="61">
        <v>0</v>
      </c>
      <c r="AW15" s="61">
        <v>-17648024.049999997</v>
      </c>
      <c r="AX15" s="61">
        <v>-17648024.049999997</v>
      </c>
      <c r="AY15" s="61">
        <v>-130049004.72</v>
      </c>
      <c r="AZ15" s="61">
        <v>-106988746.66000001</v>
      </c>
      <c r="BA15" s="61">
        <v>-23060258.059999995</v>
      </c>
      <c r="BB15" s="61">
        <v>0</v>
      </c>
      <c r="BC15" s="61">
        <v>0</v>
      </c>
      <c r="BD15" s="61">
        <v>112400980.67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-782529424.78999996</v>
      </c>
      <c r="BT15" s="61">
        <v>-629440013.02999997</v>
      </c>
      <c r="BU15" s="61">
        <v>-69056544.219999999</v>
      </c>
      <c r="BV15" s="61">
        <v>-9580694.8200000022</v>
      </c>
      <c r="BW15" s="61">
        <v>0</v>
      </c>
      <c r="BX15" s="61">
        <v>-898418.28999999992</v>
      </c>
      <c r="BY15" s="61">
        <v>-22926546.160000004</v>
      </c>
      <c r="BZ15" s="61">
        <v>0</v>
      </c>
      <c r="CA15" s="61">
        <v>-50627208.270000003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364777622.56000054</v>
      </c>
    </row>
    <row r="16" spans="1:90" ht="12.75" customHeight="1">
      <c r="A16" s="44" t="s">
        <v>18</v>
      </c>
      <c r="B16" s="59">
        <v>1011</v>
      </c>
      <c r="C16" s="60" t="s">
        <v>373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</row>
    <row r="17" spans="1:90" ht="12.75" customHeight="1">
      <c r="A17" s="44" t="s">
        <v>20</v>
      </c>
      <c r="B17" s="59">
        <v>1012</v>
      </c>
      <c r="C17" s="60" t="s">
        <v>373</v>
      </c>
      <c r="D17" s="61">
        <v>215543040.973223</v>
      </c>
      <c r="E17" s="61">
        <v>114599606.09</v>
      </c>
      <c r="F17" s="61">
        <v>195059567.48000002</v>
      </c>
      <c r="G17" s="61">
        <v>-80459961.390000015</v>
      </c>
      <c r="H17" s="61">
        <v>0</v>
      </c>
      <c r="I17" s="61">
        <v>27391854.770000026</v>
      </c>
      <c r="J17" s="61">
        <v>60115007.600000024</v>
      </c>
      <c r="K17" s="61">
        <v>-638457994.71000004</v>
      </c>
      <c r="L17" s="61">
        <v>698573002.31000006</v>
      </c>
      <c r="M17" s="61">
        <v>-32723152.829999998</v>
      </c>
      <c r="N17" s="61">
        <v>102844686.8</v>
      </c>
      <c r="O17" s="61">
        <v>-135567839.63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61486855.193223</v>
      </c>
      <c r="AA17" s="61">
        <v>27847533.990311999</v>
      </c>
      <c r="AB17" s="61">
        <v>497667.91432800004</v>
      </c>
      <c r="AC17" s="61">
        <v>33141653.288583003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12000000</v>
      </c>
      <c r="AK17" s="61">
        <v>12000000</v>
      </c>
      <c r="AL17" s="61">
        <v>0</v>
      </c>
      <c r="AM17" s="61">
        <v>64724.920000000107</v>
      </c>
      <c r="AN17" s="61">
        <v>6667963.3200000003</v>
      </c>
      <c r="AO17" s="61">
        <v>-6661247.9500000002</v>
      </c>
      <c r="AP17" s="61">
        <v>0</v>
      </c>
      <c r="AQ17" s="61">
        <v>0</v>
      </c>
      <c r="AR17" s="61">
        <v>58009.549999999996</v>
      </c>
      <c r="AS17" s="61">
        <v>-193394608.78010595</v>
      </c>
      <c r="AT17" s="61">
        <v>-74964401.840000004</v>
      </c>
      <c r="AU17" s="61">
        <v>-82780541.99000001</v>
      </c>
      <c r="AV17" s="61">
        <v>7816140.1500000004</v>
      </c>
      <c r="AW17" s="61">
        <v>-45116010.120000094</v>
      </c>
      <c r="AX17" s="61">
        <v>-48460554.040000081</v>
      </c>
      <c r="AY17" s="61">
        <v>-388241806.66000009</v>
      </c>
      <c r="AZ17" s="61">
        <v>-375473476.10000008</v>
      </c>
      <c r="BA17" s="61">
        <v>-101293316.33</v>
      </c>
      <c r="BB17" s="61">
        <v>0</v>
      </c>
      <c r="BC17" s="61">
        <v>88524985.769999996</v>
      </c>
      <c r="BD17" s="61">
        <v>339781252.62</v>
      </c>
      <c r="BE17" s="61">
        <v>3344543.9199999869</v>
      </c>
      <c r="BF17" s="61">
        <v>67935288.609999985</v>
      </c>
      <c r="BG17" s="61">
        <v>65320077.989999995</v>
      </c>
      <c r="BH17" s="61">
        <v>20746906.18</v>
      </c>
      <c r="BI17" s="61">
        <v>0</v>
      </c>
      <c r="BJ17" s="61">
        <v>-18131695.559999999</v>
      </c>
      <c r="BK17" s="61">
        <v>-64590744.689999998</v>
      </c>
      <c r="BL17" s="61">
        <v>0</v>
      </c>
      <c r="BM17" s="61">
        <v>0</v>
      </c>
      <c r="BN17" s="61">
        <v>0</v>
      </c>
      <c r="BO17" s="61">
        <v>-10479027.99</v>
      </c>
      <c r="BP17" s="61">
        <v>-10479027.99</v>
      </c>
      <c r="BQ17" s="61">
        <v>0</v>
      </c>
      <c r="BR17" s="61">
        <v>0</v>
      </c>
      <c r="BS17" s="61">
        <v>-62835168.830105871</v>
      </c>
      <c r="BT17" s="61">
        <v>-57106825.452641867</v>
      </c>
      <c r="BU17" s="61">
        <v>-4873676.1256320002</v>
      </c>
      <c r="BV17" s="61">
        <v>-4607071.1027039997</v>
      </c>
      <c r="BW17" s="61">
        <v>0</v>
      </c>
      <c r="BX17" s="61">
        <v>-82786.033847999992</v>
      </c>
      <c r="BY17" s="61">
        <v>-1529595.6652800001</v>
      </c>
      <c r="BZ17" s="61">
        <v>8693774.1600000001</v>
      </c>
      <c r="CA17" s="61">
        <v>-3328988.61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22148432.193117052</v>
      </c>
    </row>
    <row r="18" spans="1:90" ht="12.75" customHeight="1">
      <c r="A18" s="44" t="s">
        <v>22</v>
      </c>
      <c r="B18" s="59">
        <v>1013</v>
      </c>
      <c r="C18" s="60" t="s">
        <v>373</v>
      </c>
      <c r="D18" s="61">
        <v>62442835.219999984</v>
      </c>
      <c r="E18" s="61">
        <v>41875941.439999998</v>
      </c>
      <c r="F18" s="61">
        <v>298692422.50999999</v>
      </c>
      <c r="G18" s="61">
        <v>-256816481.06999999</v>
      </c>
      <c r="H18" s="61">
        <v>0</v>
      </c>
      <c r="I18" s="61">
        <v>1877511.6399999857</v>
      </c>
      <c r="J18" s="61">
        <v>-137831573.39999998</v>
      </c>
      <c r="K18" s="61">
        <v>-610886346.40999997</v>
      </c>
      <c r="L18" s="61">
        <v>473054773.00999999</v>
      </c>
      <c r="M18" s="61">
        <v>139709085.03999996</v>
      </c>
      <c r="N18" s="61">
        <v>448787693.13999999</v>
      </c>
      <c r="O18" s="61">
        <v>-309078608.10000002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18077342.399999999</v>
      </c>
      <c r="AA18" s="61">
        <v>11785086.15</v>
      </c>
      <c r="AB18" s="61">
        <v>0</v>
      </c>
      <c r="AC18" s="61">
        <v>-88990.420000000013</v>
      </c>
      <c r="AD18" s="61">
        <v>6381246.6699999999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719291.39999999944</v>
      </c>
      <c r="AK18" s="61">
        <v>3423187.4</v>
      </c>
      <c r="AL18" s="61">
        <v>-2703896.0000000005</v>
      </c>
      <c r="AM18" s="61">
        <v>-107251.65999999983</v>
      </c>
      <c r="AN18" s="61">
        <v>-947956.5199999999</v>
      </c>
      <c r="AO18" s="61">
        <v>819138.57000000007</v>
      </c>
      <c r="AP18" s="61">
        <v>0</v>
      </c>
      <c r="AQ18" s="61">
        <v>0</v>
      </c>
      <c r="AR18" s="61">
        <v>21566.29</v>
      </c>
      <c r="AS18" s="61">
        <v>-69702444.160000145</v>
      </c>
      <c r="AT18" s="61">
        <v>-31985058.349999994</v>
      </c>
      <c r="AU18" s="61">
        <v>-73573589.879999995</v>
      </c>
      <c r="AV18" s="61">
        <v>41588531.530000001</v>
      </c>
      <c r="AW18" s="61">
        <v>3274146.8399998546</v>
      </c>
      <c r="AX18" s="61">
        <v>-2340027.5600001812</v>
      </c>
      <c r="AY18" s="61">
        <v>-414936520.26000017</v>
      </c>
      <c r="AZ18" s="61">
        <v>-363029192.87000006</v>
      </c>
      <c r="BA18" s="61">
        <v>-232942054.97000003</v>
      </c>
      <c r="BB18" s="61">
        <v>0</v>
      </c>
      <c r="BC18" s="61">
        <v>181034727.57999998</v>
      </c>
      <c r="BD18" s="61">
        <v>412596492.69999999</v>
      </c>
      <c r="BE18" s="61">
        <v>5614174.4000000358</v>
      </c>
      <c r="BF18" s="61">
        <v>314663426.96000004</v>
      </c>
      <c r="BG18" s="61">
        <v>288171673.50000006</v>
      </c>
      <c r="BH18" s="61">
        <v>163777831.69</v>
      </c>
      <c r="BI18" s="61">
        <v>0</v>
      </c>
      <c r="BJ18" s="61">
        <v>-137286078.22999999</v>
      </c>
      <c r="BK18" s="61">
        <v>-309049252.56</v>
      </c>
      <c r="BL18" s="61">
        <v>0</v>
      </c>
      <c r="BM18" s="61">
        <v>0</v>
      </c>
      <c r="BN18" s="61">
        <v>0</v>
      </c>
      <c r="BO18" s="61">
        <v>-4444831.2</v>
      </c>
      <c r="BP18" s="61">
        <v>-4444831.2</v>
      </c>
      <c r="BQ18" s="61">
        <v>0</v>
      </c>
      <c r="BR18" s="61">
        <v>0</v>
      </c>
      <c r="BS18" s="61">
        <v>-36546701.450000003</v>
      </c>
      <c r="BT18" s="61">
        <v>-29447492.960000001</v>
      </c>
      <c r="BU18" s="61">
        <v>-15928497.599999998</v>
      </c>
      <c r="BV18" s="61">
        <v>-3712156.73</v>
      </c>
      <c r="BW18" s="61">
        <v>0</v>
      </c>
      <c r="BX18" s="61">
        <v>-397558.56000000006</v>
      </c>
      <c r="BY18" s="61">
        <v>-5159810.8499999996</v>
      </c>
      <c r="BZ18" s="61">
        <v>18926874.449999999</v>
      </c>
      <c r="CA18" s="61">
        <v>-828059.2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-7259608.9400001615</v>
      </c>
    </row>
    <row r="19" spans="1:90" ht="12.75" customHeight="1">
      <c r="A19" s="44" t="s">
        <v>24</v>
      </c>
      <c r="B19" s="59">
        <v>1016</v>
      </c>
      <c r="C19" s="60" t="s">
        <v>373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</row>
    <row r="20" spans="1:90" ht="12.75" customHeight="1">
      <c r="A20" s="44" t="s">
        <v>26</v>
      </c>
      <c r="B20" s="59">
        <v>1017</v>
      </c>
      <c r="C20" s="60" t="s">
        <v>373</v>
      </c>
      <c r="D20" s="61">
        <v>542923828.60000026</v>
      </c>
      <c r="E20" s="61">
        <v>508070620.80999982</v>
      </c>
      <c r="F20" s="61">
        <v>1071630103.0799998</v>
      </c>
      <c r="G20" s="61">
        <v>-563559482.26999998</v>
      </c>
      <c r="H20" s="61">
        <v>0</v>
      </c>
      <c r="I20" s="61">
        <v>-157780551.76999962</v>
      </c>
      <c r="J20" s="61">
        <v>-385181873.44999981</v>
      </c>
      <c r="K20" s="61">
        <v>-2213262014.6399999</v>
      </c>
      <c r="L20" s="61">
        <v>1828080141.1900001</v>
      </c>
      <c r="M20" s="61">
        <v>227401321.68000019</v>
      </c>
      <c r="N20" s="61">
        <v>1169387333.3600001</v>
      </c>
      <c r="O20" s="61">
        <v>-941986011.67999995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194376903.37</v>
      </c>
      <c r="AA20" s="61">
        <v>100072931.72</v>
      </c>
      <c r="AB20" s="61">
        <v>0</v>
      </c>
      <c r="AC20" s="61">
        <v>94303971.650000006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323449.19</v>
      </c>
      <c r="AK20" s="61">
        <v>323449.19</v>
      </c>
      <c r="AL20" s="61">
        <v>0</v>
      </c>
      <c r="AM20" s="61">
        <v>-2066593</v>
      </c>
      <c r="AN20" s="61">
        <v>-106707022</v>
      </c>
      <c r="AO20" s="61">
        <v>104921148</v>
      </c>
      <c r="AP20" s="61">
        <v>0</v>
      </c>
      <c r="AQ20" s="61">
        <v>0</v>
      </c>
      <c r="AR20" s="61">
        <v>-280719</v>
      </c>
      <c r="AS20" s="61">
        <v>-248101711.37999934</v>
      </c>
      <c r="AT20" s="61">
        <v>-49006890.260000013</v>
      </c>
      <c r="AU20" s="61">
        <v>-109465822.95</v>
      </c>
      <c r="AV20" s="61">
        <v>60458932.68999999</v>
      </c>
      <c r="AW20" s="61">
        <v>-16401168.219999313</v>
      </c>
      <c r="AX20" s="61">
        <v>-145143175.00999928</v>
      </c>
      <c r="AY20" s="61">
        <v>-2585539494.8999996</v>
      </c>
      <c r="AZ20" s="61">
        <v>-2499492910.0399995</v>
      </c>
      <c r="BA20" s="61">
        <v>-86046584.859999985</v>
      </c>
      <c r="BB20" s="61">
        <v>0</v>
      </c>
      <c r="BC20" s="61">
        <v>0</v>
      </c>
      <c r="BD20" s="61">
        <v>2440396319.8900003</v>
      </c>
      <c r="BE20" s="61">
        <v>128742006.78999996</v>
      </c>
      <c r="BF20" s="61">
        <v>2444291078.04</v>
      </c>
      <c r="BG20" s="61">
        <v>2368398277.8299999</v>
      </c>
      <c r="BH20" s="61">
        <v>75892800.209999993</v>
      </c>
      <c r="BI20" s="61">
        <v>0</v>
      </c>
      <c r="BJ20" s="61">
        <v>0</v>
      </c>
      <c r="BK20" s="61">
        <v>-2315549071.25</v>
      </c>
      <c r="BL20" s="61">
        <v>0</v>
      </c>
      <c r="BM20" s="61">
        <v>0</v>
      </c>
      <c r="BN20" s="61">
        <v>0</v>
      </c>
      <c r="BO20" s="61">
        <v>2229941.59</v>
      </c>
      <c r="BP20" s="61">
        <v>2229941.59</v>
      </c>
      <c r="BQ20" s="61">
        <v>0</v>
      </c>
      <c r="BR20" s="61">
        <v>0</v>
      </c>
      <c r="BS20" s="61">
        <v>-175661406.92000002</v>
      </c>
      <c r="BT20" s="61">
        <v>-155433913.41999999</v>
      </c>
      <c r="BU20" s="61">
        <v>-55063549.760000005</v>
      </c>
      <c r="BV20" s="61">
        <v>-5783201.6499999994</v>
      </c>
      <c r="BW20" s="61">
        <v>-34311.149999999994</v>
      </c>
      <c r="BX20" s="61">
        <v>-4238552.5899999989</v>
      </c>
      <c r="BY20" s="61">
        <v>-14690850.32</v>
      </c>
      <c r="BZ20" s="61">
        <v>59612448.530000001</v>
      </c>
      <c r="CA20" s="61">
        <v>-29476.559999999994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-9262187.5700000003</v>
      </c>
      <c r="CJ20" s="61">
        <v>-9262187.5700000003</v>
      </c>
      <c r="CK20" s="61">
        <v>0</v>
      </c>
      <c r="CL20" s="61">
        <v>294822117.22000092</v>
      </c>
    </row>
    <row r="21" spans="1:90" ht="12.75" customHeight="1">
      <c r="A21" s="44" t="s">
        <v>28</v>
      </c>
      <c r="B21" s="59">
        <v>1018</v>
      </c>
      <c r="C21" s="60" t="s">
        <v>373</v>
      </c>
      <c r="D21" s="61">
        <v>5557156.2599999933</v>
      </c>
      <c r="E21" s="61">
        <v>-4426734.370000001</v>
      </c>
      <c r="F21" s="61">
        <v>27589911.609999999</v>
      </c>
      <c r="G21" s="61">
        <v>-32016645.98</v>
      </c>
      <c r="H21" s="61">
        <v>0</v>
      </c>
      <c r="I21" s="61">
        <v>9832170.099999994</v>
      </c>
      <c r="J21" s="61">
        <v>-9813872.0300000086</v>
      </c>
      <c r="K21" s="61">
        <v>-44848296.160000004</v>
      </c>
      <c r="L21" s="61">
        <v>35034424.129999995</v>
      </c>
      <c r="M21" s="61">
        <v>19646042.130000003</v>
      </c>
      <c r="N21" s="61">
        <v>26484152.810000002</v>
      </c>
      <c r="O21" s="61">
        <v>-6838110.6800000006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19373.750000000004</v>
      </c>
      <c r="AA21" s="61">
        <v>12853.6</v>
      </c>
      <c r="AB21" s="61">
        <v>0</v>
      </c>
      <c r="AC21" s="61">
        <v>6247.0700000000006</v>
      </c>
      <c r="AD21" s="61">
        <v>273.08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12365.19</v>
      </c>
      <c r="AK21" s="61">
        <v>12365.19</v>
      </c>
      <c r="AL21" s="61">
        <v>0</v>
      </c>
      <c r="AM21" s="61">
        <v>119981.59000000001</v>
      </c>
      <c r="AN21" s="61">
        <v>159975.45000000001</v>
      </c>
      <c r="AO21" s="61">
        <v>-39993.86</v>
      </c>
      <c r="AP21" s="61">
        <v>0</v>
      </c>
      <c r="AQ21" s="61">
        <v>0</v>
      </c>
      <c r="AR21" s="61">
        <v>0</v>
      </c>
      <c r="AS21" s="61">
        <v>-12463987.240000008</v>
      </c>
      <c r="AT21" s="61">
        <v>-1952856.4700000002</v>
      </c>
      <c r="AU21" s="61">
        <v>-2530360.1800000002</v>
      </c>
      <c r="AV21" s="61">
        <v>577503.71</v>
      </c>
      <c r="AW21" s="61">
        <v>-4614680.6100000069</v>
      </c>
      <c r="AX21" s="61">
        <v>-2338468.4800000079</v>
      </c>
      <c r="AY21" s="61">
        <v>-31089683.110000007</v>
      </c>
      <c r="AZ21" s="61">
        <v>-26278176.73</v>
      </c>
      <c r="BA21" s="61">
        <v>-11900422.890000001</v>
      </c>
      <c r="BB21" s="61">
        <v>0</v>
      </c>
      <c r="BC21" s="61">
        <v>7088916.5099999998</v>
      </c>
      <c r="BD21" s="61">
        <v>28751214.629999999</v>
      </c>
      <c r="BE21" s="61">
        <v>-2276212.129999999</v>
      </c>
      <c r="BF21" s="61">
        <v>10916038.949999999</v>
      </c>
      <c r="BG21" s="61">
        <v>8498436.5899999999</v>
      </c>
      <c r="BH21" s="61">
        <v>5979518.3200000003</v>
      </c>
      <c r="BI21" s="61">
        <v>0</v>
      </c>
      <c r="BJ21" s="61">
        <v>-3561915.96</v>
      </c>
      <c r="BK21" s="61">
        <v>-13192251.079999998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-5896450.1600000001</v>
      </c>
      <c r="BT21" s="61">
        <v>-2958655.53</v>
      </c>
      <c r="BU21" s="61">
        <v>-3090527.72</v>
      </c>
      <c r="BV21" s="61">
        <v>-1041258.02</v>
      </c>
      <c r="BW21" s="61">
        <v>0</v>
      </c>
      <c r="BX21" s="61">
        <v>-47709.82</v>
      </c>
      <c r="BY21" s="61">
        <v>29850.130000000005</v>
      </c>
      <c r="BZ21" s="61">
        <v>1211850.8000000003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-6906830.9800000144</v>
      </c>
    </row>
    <row r="22" spans="1:90" ht="12.75" customHeight="1">
      <c r="A22" s="44" t="s">
        <v>30</v>
      </c>
      <c r="B22" s="59">
        <v>1020</v>
      </c>
      <c r="C22" s="60" t="s">
        <v>373</v>
      </c>
      <c r="D22" s="61">
        <v>3184685148.2937374</v>
      </c>
      <c r="E22" s="61">
        <v>4013692093.7000046</v>
      </c>
      <c r="F22" s="61">
        <v>21132103366.610004</v>
      </c>
      <c r="G22" s="61">
        <v>-17118411272.91</v>
      </c>
      <c r="H22" s="61">
        <v>0</v>
      </c>
      <c r="I22" s="61">
        <v>-2216509465.3500023</v>
      </c>
      <c r="J22" s="61">
        <v>-10629639681.149998</v>
      </c>
      <c r="K22" s="61">
        <v>-37526521825.099998</v>
      </c>
      <c r="L22" s="61">
        <v>26896882143.950001</v>
      </c>
      <c r="M22" s="61">
        <v>8413130215.7999954</v>
      </c>
      <c r="N22" s="61">
        <v>32368105374.450001</v>
      </c>
      <c r="O22" s="61">
        <v>-23954975158.650005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1386656275.8937349</v>
      </c>
      <c r="AA22" s="61">
        <v>1435522153.3817637</v>
      </c>
      <c r="AB22" s="61">
        <v>0</v>
      </c>
      <c r="AC22" s="61">
        <v>-81496382.039374173</v>
      </c>
      <c r="AD22" s="61">
        <v>32067910.409266181</v>
      </c>
      <c r="AE22" s="61">
        <v>0</v>
      </c>
      <c r="AF22" s="61">
        <v>0</v>
      </c>
      <c r="AG22" s="61">
        <v>492600.70967992273</v>
      </c>
      <c r="AH22" s="61">
        <v>0</v>
      </c>
      <c r="AI22" s="61">
        <v>69993.43239917398</v>
      </c>
      <c r="AJ22" s="61">
        <v>0</v>
      </c>
      <c r="AK22" s="61">
        <v>0</v>
      </c>
      <c r="AL22" s="61">
        <v>0</v>
      </c>
      <c r="AM22" s="61">
        <v>846244.04999999958</v>
      </c>
      <c r="AN22" s="61">
        <v>-3404616</v>
      </c>
      <c r="AO22" s="61">
        <v>2985185.4</v>
      </c>
      <c r="AP22" s="61">
        <v>0</v>
      </c>
      <c r="AQ22" s="61">
        <v>0</v>
      </c>
      <c r="AR22" s="61">
        <v>1265674.6499999997</v>
      </c>
      <c r="AS22" s="61">
        <v>-881184112.58024514</v>
      </c>
      <c r="AT22" s="61">
        <v>-526294100.97999954</v>
      </c>
      <c r="AU22" s="61">
        <v>-1500125009.9799998</v>
      </c>
      <c r="AV22" s="61">
        <v>973830909.00000024</v>
      </c>
      <c r="AW22" s="61">
        <v>-221866897.26999998</v>
      </c>
      <c r="AX22" s="61">
        <v>703291559.13000011</v>
      </c>
      <c r="AY22" s="61">
        <v>-2696341191.3100004</v>
      </c>
      <c r="AZ22" s="61">
        <v>-2264508075.0100002</v>
      </c>
      <c r="BA22" s="61">
        <v>-1043034078.59</v>
      </c>
      <c r="BB22" s="61">
        <v>0</v>
      </c>
      <c r="BC22" s="61">
        <v>611200962.29000008</v>
      </c>
      <c r="BD22" s="61">
        <v>3399632750.4400005</v>
      </c>
      <c r="BE22" s="61">
        <v>-925158456.4000001</v>
      </c>
      <c r="BF22" s="61">
        <v>2216408383.8899994</v>
      </c>
      <c r="BG22" s="61">
        <v>1731232082.1399996</v>
      </c>
      <c r="BH22" s="61">
        <v>987587102.50999987</v>
      </c>
      <c r="BI22" s="61">
        <v>0</v>
      </c>
      <c r="BJ22" s="61">
        <v>-502410800.75999999</v>
      </c>
      <c r="BK22" s="61">
        <v>-3141566840.2899995</v>
      </c>
      <c r="BL22" s="61">
        <v>0</v>
      </c>
      <c r="BM22" s="61">
        <v>0</v>
      </c>
      <c r="BN22" s="61">
        <v>0</v>
      </c>
      <c r="BO22" s="61">
        <v>-1814506.7400000002</v>
      </c>
      <c r="BP22" s="61">
        <v>-1814506.7400000002</v>
      </c>
      <c r="BQ22" s="61">
        <v>0</v>
      </c>
      <c r="BR22" s="61">
        <v>0</v>
      </c>
      <c r="BS22" s="61">
        <v>-131208607.5902456</v>
      </c>
      <c r="BT22" s="61">
        <v>-1084307688.95</v>
      </c>
      <c r="BU22" s="61">
        <v>-138639289.09453571</v>
      </c>
      <c r="BV22" s="61">
        <v>-4998486.3234093534</v>
      </c>
      <c r="BW22" s="61">
        <v>0</v>
      </c>
      <c r="BX22" s="61">
        <v>-9377969.5705050379</v>
      </c>
      <c r="BY22" s="61">
        <v>-11907235.221795492</v>
      </c>
      <c r="BZ22" s="61">
        <v>1144031366.2</v>
      </c>
      <c r="CA22" s="61">
        <v>-26009304.629999999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2303501035.7134924</v>
      </c>
    </row>
    <row r="23" spans="1:90" ht="12.75" customHeight="1">
      <c r="A23" s="44" t="s">
        <v>32</v>
      </c>
      <c r="B23" s="59">
        <v>1022</v>
      </c>
      <c r="C23" s="60" t="s">
        <v>373</v>
      </c>
      <c r="D23" s="61">
        <v>191955571.29000041</v>
      </c>
      <c r="E23" s="61">
        <v>167568908.5999999</v>
      </c>
      <c r="F23" s="61">
        <v>2540737549.2199998</v>
      </c>
      <c r="G23" s="61">
        <v>-2373168640.6199999</v>
      </c>
      <c r="H23" s="61">
        <v>0</v>
      </c>
      <c r="I23" s="61">
        <v>-25052122.519999504</v>
      </c>
      <c r="J23" s="61">
        <v>-1790884102.9399998</v>
      </c>
      <c r="K23" s="61">
        <v>-2984192981.9400001</v>
      </c>
      <c r="L23" s="61">
        <v>1193308879.0000002</v>
      </c>
      <c r="M23" s="61">
        <v>1765831980.4200003</v>
      </c>
      <c r="N23" s="61">
        <v>2463469440.4300003</v>
      </c>
      <c r="O23" s="61">
        <v>-697637460.00999999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45846233.230000012</v>
      </c>
      <c r="AA23" s="61">
        <v>35254046.530000001</v>
      </c>
      <c r="AB23" s="61">
        <v>3819679.5900000003</v>
      </c>
      <c r="AC23" s="61">
        <v>3953190.24</v>
      </c>
      <c r="AD23" s="61">
        <v>2685006.68</v>
      </c>
      <c r="AE23" s="61">
        <v>61460.520000000004</v>
      </c>
      <c r="AF23" s="61">
        <v>0</v>
      </c>
      <c r="AG23" s="61">
        <v>72849.67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3592551.98</v>
      </c>
      <c r="AN23" s="61">
        <v>3139183.66</v>
      </c>
      <c r="AO23" s="61">
        <v>453368.32000000001</v>
      </c>
      <c r="AP23" s="61">
        <v>0</v>
      </c>
      <c r="AQ23" s="61">
        <v>0</v>
      </c>
      <c r="AR23" s="61">
        <v>0</v>
      </c>
      <c r="AS23" s="61">
        <v>-306267126.59999973</v>
      </c>
      <c r="AT23" s="61">
        <v>-126830815.92</v>
      </c>
      <c r="AU23" s="61">
        <v>-142686946.47</v>
      </c>
      <c r="AV23" s="61">
        <v>15856130.549999999</v>
      </c>
      <c r="AW23" s="61">
        <v>-43660699.230000049</v>
      </c>
      <c r="AX23" s="61">
        <v>-76413261.640000045</v>
      </c>
      <c r="AY23" s="61">
        <v>-441648390.15000004</v>
      </c>
      <c r="AZ23" s="61">
        <v>-329121315.36000001</v>
      </c>
      <c r="BA23" s="61">
        <v>-112527074.79000001</v>
      </c>
      <c r="BB23" s="61">
        <v>0</v>
      </c>
      <c r="BC23" s="61">
        <v>0</v>
      </c>
      <c r="BD23" s="61">
        <v>365235128.50999999</v>
      </c>
      <c r="BE23" s="61">
        <v>32752562.409999996</v>
      </c>
      <c r="BF23" s="61">
        <v>184306494.59</v>
      </c>
      <c r="BG23" s="61">
        <v>134808568.06</v>
      </c>
      <c r="BH23" s="61">
        <v>49497926.530000009</v>
      </c>
      <c r="BI23" s="61">
        <v>0</v>
      </c>
      <c r="BJ23" s="61">
        <v>0</v>
      </c>
      <c r="BK23" s="61">
        <v>-151553932.18000001</v>
      </c>
      <c r="BL23" s="61">
        <v>0</v>
      </c>
      <c r="BM23" s="61">
        <v>0</v>
      </c>
      <c r="BN23" s="61">
        <v>0</v>
      </c>
      <c r="BO23" s="61">
        <v>-2168943.0299999993</v>
      </c>
      <c r="BP23" s="61">
        <v>-2168943.0299999993</v>
      </c>
      <c r="BQ23" s="61">
        <v>0</v>
      </c>
      <c r="BR23" s="61">
        <v>0</v>
      </c>
      <c r="BS23" s="61">
        <v>-129289573.51999973</v>
      </c>
      <c r="BT23" s="61">
        <v>-92980308.929999694</v>
      </c>
      <c r="BU23" s="61">
        <v>-67360059.36999999</v>
      </c>
      <c r="BV23" s="61">
        <v>-1231269.5699999998</v>
      </c>
      <c r="BW23" s="61">
        <v>0</v>
      </c>
      <c r="BX23" s="61">
        <v>-6450939.46</v>
      </c>
      <c r="BY23" s="61">
        <v>-16632506.859999999</v>
      </c>
      <c r="BZ23" s="61">
        <v>56604201.759999976</v>
      </c>
      <c r="CA23" s="61">
        <v>-1238691.0899999999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-4317094.8999999994</v>
      </c>
      <c r="CJ23" s="61">
        <v>-4317094.8999999994</v>
      </c>
      <c r="CK23" s="61">
        <v>0</v>
      </c>
      <c r="CL23" s="61">
        <v>-114311555.30999932</v>
      </c>
    </row>
    <row r="24" spans="1:90" ht="12.75" customHeight="1">
      <c r="A24" s="44" t="s">
        <v>34</v>
      </c>
      <c r="B24" s="59">
        <v>1025</v>
      </c>
      <c r="C24" s="60" t="s">
        <v>373</v>
      </c>
      <c r="D24" s="61">
        <v>905416147.83000171</v>
      </c>
      <c r="E24" s="61">
        <v>1280274318.3200006</v>
      </c>
      <c r="F24" s="61">
        <v>5027924074.46</v>
      </c>
      <c r="G24" s="61">
        <v>-3747649756.1399994</v>
      </c>
      <c r="H24" s="61">
        <v>0</v>
      </c>
      <c r="I24" s="61">
        <v>-737801238.09999895</v>
      </c>
      <c r="J24" s="61">
        <v>-2392490545.7699995</v>
      </c>
      <c r="K24" s="61">
        <v>-6875770567.6899996</v>
      </c>
      <c r="L24" s="61">
        <v>4483280021.9200001</v>
      </c>
      <c r="M24" s="61">
        <v>1654689307.6700006</v>
      </c>
      <c r="N24" s="61">
        <v>5238349150.1000004</v>
      </c>
      <c r="O24" s="61">
        <v>-3583659842.4299998</v>
      </c>
      <c r="P24" s="61">
        <v>0</v>
      </c>
      <c r="Q24" s="61">
        <v>0</v>
      </c>
      <c r="R24" s="61">
        <v>0</v>
      </c>
      <c r="S24" s="61">
        <v>73470631.140000001</v>
      </c>
      <c r="T24" s="61">
        <v>73470631.140000001</v>
      </c>
      <c r="U24" s="61">
        <v>0</v>
      </c>
      <c r="V24" s="61">
        <v>73470631.140000001</v>
      </c>
      <c r="W24" s="61">
        <v>0</v>
      </c>
      <c r="X24" s="61">
        <v>0</v>
      </c>
      <c r="Y24" s="61">
        <v>0</v>
      </c>
      <c r="Z24" s="61">
        <v>289322609.38</v>
      </c>
      <c r="AA24" s="61">
        <v>207872572.46000001</v>
      </c>
      <c r="AB24" s="61">
        <v>0</v>
      </c>
      <c r="AC24" s="61">
        <v>81450036.919999987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149827.08999999991</v>
      </c>
      <c r="AN24" s="61">
        <v>708217.98</v>
      </c>
      <c r="AO24" s="61">
        <v>-532019.56000000006</v>
      </c>
      <c r="AP24" s="61">
        <v>0</v>
      </c>
      <c r="AQ24" s="61">
        <v>0</v>
      </c>
      <c r="AR24" s="61">
        <v>-26371.330000000016</v>
      </c>
      <c r="AS24" s="61">
        <v>-402707391.68000001</v>
      </c>
      <c r="AT24" s="61">
        <v>-163237168.51000002</v>
      </c>
      <c r="AU24" s="61">
        <v>-189927624.93000001</v>
      </c>
      <c r="AV24" s="61">
        <v>26690456.419999998</v>
      </c>
      <c r="AW24" s="61">
        <v>-56222766.530000061</v>
      </c>
      <c r="AX24" s="61">
        <v>4497016.7899999619</v>
      </c>
      <c r="AY24" s="61">
        <v>-297953663.37</v>
      </c>
      <c r="AZ24" s="61">
        <v>-310267103.64000005</v>
      </c>
      <c r="BA24" s="61">
        <v>-94525956.829999998</v>
      </c>
      <c r="BB24" s="61">
        <v>0</v>
      </c>
      <c r="BC24" s="61">
        <v>106839397.10000001</v>
      </c>
      <c r="BD24" s="61">
        <v>302450680.15999997</v>
      </c>
      <c r="BE24" s="61">
        <v>-60719783.320000023</v>
      </c>
      <c r="BF24" s="61">
        <v>164387435.57999998</v>
      </c>
      <c r="BG24" s="61">
        <v>150495374.03999999</v>
      </c>
      <c r="BH24" s="61">
        <v>72837653.610000014</v>
      </c>
      <c r="BI24" s="61">
        <v>0</v>
      </c>
      <c r="BJ24" s="61">
        <v>-58945592.070000015</v>
      </c>
      <c r="BK24" s="61">
        <v>-225107218.90000001</v>
      </c>
      <c r="BL24" s="61">
        <v>0</v>
      </c>
      <c r="BM24" s="61">
        <v>0</v>
      </c>
      <c r="BN24" s="61">
        <v>0</v>
      </c>
      <c r="BO24" s="61">
        <v>-2115838.0299999998</v>
      </c>
      <c r="BP24" s="61">
        <v>-2115838.0299999998</v>
      </c>
      <c r="BQ24" s="61">
        <v>0</v>
      </c>
      <c r="BR24" s="61">
        <v>0</v>
      </c>
      <c r="BS24" s="61">
        <v>-181131618.60999992</v>
      </c>
      <c r="BT24" s="61">
        <v>-349432954.82999998</v>
      </c>
      <c r="BU24" s="61">
        <v>-39283064.310000002</v>
      </c>
      <c r="BV24" s="61">
        <v>-9239305.1099999994</v>
      </c>
      <c r="BW24" s="61">
        <v>0</v>
      </c>
      <c r="BX24" s="61">
        <v>-5928444.9399999995</v>
      </c>
      <c r="BY24" s="61">
        <v>-9175833.7799999993</v>
      </c>
      <c r="BZ24" s="61">
        <v>283921682.64000005</v>
      </c>
      <c r="CA24" s="61">
        <v>-51993698.280000001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502708756.1500017</v>
      </c>
    </row>
    <row r="25" spans="1:90" ht="12.75" customHeight="1">
      <c r="A25" s="44" t="s">
        <v>36</v>
      </c>
      <c r="B25" s="59">
        <v>1027</v>
      </c>
      <c r="C25" s="60" t="s">
        <v>373</v>
      </c>
      <c r="D25" s="61">
        <v>7259320.438936064</v>
      </c>
      <c r="E25" s="61">
        <v>3994451.969999969</v>
      </c>
      <c r="F25" s="61">
        <v>509971115.31999999</v>
      </c>
      <c r="G25" s="61">
        <v>-505976663.35000002</v>
      </c>
      <c r="H25" s="61">
        <v>0</v>
      </c>
      <c r="I25" s="61">
        <v>2844122.1699999571</v>
      </c>
      <c r="J25" s="61">
        <v>-359139432.44999993</v>
      </c>
      <c r="K25" s="61">
        <v>-510682303.44999993</v>
      </c>
      <c r="L25" s="61">
        <v>151542871.00000003</v>
      </c>
      <c r="M25" s="61">
        <v>361983554.61999989</v>
      </c>
      <c r="N25" s="61">
        <v>476365124.92999989</v>
      </c>
      <c r="O25" s="61">
        <v>-114381570.31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432316.748936138</v>
      </c>
      <c r="AA25" s="61">
        <v>395016.55207270035</v>
      </c>
      <c r="AB25" s="61">
        <v>0</v>
      </c>
      <c r="AC25" s="61">
        <v>2285.4178899272615</v>
      </c>
      <c r="AD25" s="61">
        <v>27495.17445203806</v>
      </c>
      <c r="AE25" s="61">
        <v>0</v>
      </c>
      <c r="AF25" s="61">
        <v>7519.604521472309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-11570.449999999895</v>
      </c>
      <c r="AN25" s="61">
        <v>303199.21000000002</v>
      </c>
      <c r="AO25" s="61">
        <v>-4200.4899999999834</v>
      </c>
      <c r="AP25" s="61">
        <v>0</v>
      </c>
      <c r="AQ25" s="61">
        <v>0</v>
      </c>
      <c r="AR25" s="61">
        <v>-310569.16999999993</v>
      </c>
      <c r="AS25" s="61">
        <v>-35307320.630941741</v>
      </c>
      <c r="AT25" s="61">
        <v>-8935943.8130340036</v>
      </c>
      <c r="AU25" s="61">
        <v>-22364588.020000003</v>
      </c>
      <c r="AV25" s="61">
        <v>13428644.206966</v>
      </c>
      <c r="AW25" s="61">
        <v>-1664982.8537299931</v>
      </c>
      <c r="AX25" s="61">
        <v>-4641355.9889999926</v>
      </c>
      <c r="AY25" s="61">
        <v>-30254977.698999994</v>
      </c>
      <c r="AZ25" s="61">
        <v>-25122795.568999991</v>
      </c>
      <c r="BA25" s="61">
        <v>-12095156.59</v>
      </c>
      <c r="BB25" s="61">
        <v>0</v>
      </c>
      <c r="BC25" s="61">
        <v>6962974.4600000009</v>
      </c>
      <c r="BD25" s="61">
        <v>25613621.710000001</v>
      </c>
      <c r="BE25" s="61">
        <v>2976373.1352699995</v>
      </c>
      <c r="BF25" s="61">
        <v>18615380.86527</v>
      </c>
      <c r="BG25" s="61">
        <v>15243226.825269999</v>
      </c>
      <c r="BH25" s="61">
        <v>7656355.5600000005</v>
      </c>
      <c r="BI25" s="61">
        <v>0</v>
      </c>
      <c r="BJ25" s="61">
        <v>-4284201.5200000005</v>
      </c>
      <c r="BK25" s="61">
        <v>-15639007.73</v>
      </c>
      <c r="BL25" s="61">
        <v>0</v>
      </c>
      <c r="BM25" s="61">
        <v>0</v>
      </c>
      <c r="BN25" s="61">
        <v>0</v>
      </c>
      <c r="BO25" s="61">
        <v>-606559.97</v>
      </c>
      <c r="BP25" s="61">
        <v>-606559.97</v>
      </c>
      <c r="BQ25" s="61">
        <v>0</v>
      </c>
      <c r="BR25" s="61">
        <v>0</v>
      </c>
      <c r="BS25" s="61">
        <v>-24093094.474177744</v>
      </c>
      <c r="BT25" s="61">
        <v>-12259109.700000001</v>
      </c>
      <c r="BU25" s="61">
        <v>-11496876.586330948</v>
      </c>
      <c r="BV25" s="61">
        <v>-5073716.9584596511</v>
      </c>
      <c r="BW25" s="61">
        <v>0</v>
      </c>
      <c r="BX25" s="61">
        <v>-11446639.25309529</v>
      </c>
      <c r="BY25" s="61">
        <v>-907469.74629185151</v>
      </c>
      <c r="BZ25" s="61">
        <v>17171276.219999999</v>
      </c>
      <c r="CA25" s="61">
        <v>-80558.45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-6739.520000000005</v>
      </c>
      <c r="CJ25" s="61">
        <v>-6739.520000000005</v>
      </c>
      <c r="CK25" s="61">
        <v>0</v>
      </c>
      <c r="CL25" s="61">
        <v>-28048000.192005679</v>
      </c>
    </row>
    <row r="26" spans="1:90" ht="12.75" customHeight="1">
      <c r="A26" s="44" t="s">
        <v>38</v>
      </c>
      <c r="B26" s="59">
        <v>1028</v>
      </c>
      <c r="C26" s="60" t="s">
        <v>373</v>
      </c>
      <c r="D26" s="61">
        <v>127395424.91000012</v>
      </c>
      <c r="E26" s="61">
        <v>103216524.71999997</v>
      </c>
      <c r="F26" s="61">
        <v>462523839.20999998</v>
      </c>
      <c r="G26" s="61">
        <v>-359307314.49000001</v>
      </c>
      <c r="H26" s="61">
        <v>0</v>
      </c>
      <c r="I26" s="61">
        <v>-14486751.909999847</v>
      </c>
      <c r="J26" s="61">
        <v>17840339.789999962</v>
      </c>
      <c r="K26" s="61">
        <v>-1478568271.97</v>
      </c>
      <c r="L26" s="61">
        <v>1496408611.76</v>
      </c>
      <c r="M26" s="61">
        <v>-32327091.699999809</v>
      </c>
      <c r="N26" s="61">
        <v>1165337818.1000001</v>
      </c>
      <c r="O26" s="61">
        <v>-1197664909.8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35174032.890000001</v>
      </c>
      <c r="AA26" s="61">
        <v>40302333.460000001</v>
      </c>
      <c r="AB26" s="61">
        <v>0</v>
      </c>
      <c r="AC26" s="61">
        <v>-5317692.3099999996</v>
      </c>
      <c r="AD26" s="61">
        <v>0</v>
      </c>
      <c r="AE26" s="61">
        <v>0</v>
      </c>
      <c r="AF26" s="61">
        <v>0</v>
      </c>
      <c r="AG26" s="61">
        <v>189391.74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3491619.2100000004</v>
      </c>
      <c r="AN26" s="61">
        <v>5240726.1900000004</v>
      </c>
      <c r="AO26" s="61">
        <v>-1759530.96</v>
      </c>
      <c r="AP26" s="61">
        <v>0</v>
      </c>
      <c r="AQ26" s="61">
        <v>0</v>
      </c>
      <c r="AR26" s="61">
        <v>10423.98</v>
      </c>
      <c r="AS26" s="61">
        <v>-56068033.12999998</v>
      </c>
      <c r="AT26" s="61">
        <v>-36180185.359999985</v>
      </c>
      <c r="AU26" s="61">
        <v>-273878962.54999995</v>
      </c>
      <c r="AV26" s="61">
        <v>237698777.18999997</v>
      </c>
      <c r="AW26" s="61">
        <v>-27488225.269999981</v>
      </c>
      <c r="AX26" s="61">
        <v>-91163235.190000057</v>
      </c>
      <c r="AY26" s="61">
        <v>-1371984354.4899998</v>
      </c>
      <c r="AZ26" s="61">
        <v>-1304791968.9199998</v>
      </c>
      <c r="BA26" s="61">
        <v>-67192385.570000008</v>
      </c>
      <c r="BB26" s="61">
        <v>0</v>
      </c>
      <c r="BC26" s="61">
        <v>0</v>
      </c>
      <c r="BD26" s="61">
        <v>1280821119.2999997</v>
      </c>
      <c r="BE26" s="61">
        <v>63675009.920000076</v>
      </c>
      <c r="BF26" s="61">
        <v>1193061375.0800002</v>
      </c>
      <c r="BG26" s="61">
        <v>1139723827.7900002</v>
      </c>
      <c r="BH26" s="61">
        <v>53337547.289999999</v>
      </c>
      <c r="BI26" s="61">
        <v>0</v>
      </c>
      <c r="BJ26" s="61">
        <v>0</v>
      </c>
      <c r="BK26" s="61">
        <v>-1129386365.1600001</v>
      </c>
      <c r="BL26" s="61">
        <v>0</v>
      </c>
      <c r="BM26" s="61">
        <v>0</v>
      </c>
      <c r="BN26" s="61">
        <v>0</v>
      </c>
      <c r="BO26" s="61">
        <v>-5000027.2699999809</v>
      </c>
      <c r="BP26" s="61">
        <v>-5000027.2699999809</v>
      </c>
      <c r="BQ26" s="61">
        <v>0</v>
      </c>
      <c r="BR26" s="61">
        <v>0</v>
      </c>
      <c r="BS26" s="61">
        <v>13487469.429999964</v>
      </c>
      <c r="BT26" s="61">
        <v>-76810922.650000006</v>
      </c>
      <c r="BU26" s="61">
        <v>-15846119.17</v>
      </c>
      <c r="BV26" s="61">
        <v>-2884294.73</v>
      </c>
      <c r="BW26" s="61">
        <v>0</v>
      </c>
      <c r="BX26" s="61">
        <v>-1294926.9400000002</v>
      </c>
      <c r="BY26" s="61">
        <v>-2705809.7199999997</v>
      </c>
      <c r="BZ26" s="61">
        <v>113445220.05999997</v>
      </c>
      <c r="CA26" s="61">
        <v>-415677.42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-887064.65999999992</v>
      </c>
      <c r="CJ26" s="61">
        <v>-887064.65999999992</v>
      </c>
      <c r="CK26" s="61">
        <v>0</v>
      </c>
      <c r="CL26" s="61">
        <v>71327391.780000135</v>
      </c>
    </row>
    <row r="27" spans="1:90" ht="12.75" customHeight="1">
      <c r="A27" s="44" t="s">
        <v>40</v>
      </c>
      <c r="B27" s="59">
        <v>1030</v>
      </c>
      <c r="C27" s="60" t="s">
        <v>373</v>
      </c>
      <c r="D27" s="61">
        <v>608023684.7900002</v>
      </c>
      <c r="E27" s="61">
        <v>667821521.92999995</v>
      </c>
      <c r="F27" s="61">
        <v>1699178278.8199999</v>
      </c>
      <c r="G27" s="61">
        <v>-1031356756.89</v>
      </c>
      <c r="H27" s="61">
        <v>0</v>
      </c>
      <c r="I27" s="61">
        <v>-378567870.38999975</v>
      </c>
      <c r="J27" s="61">
        <v>-1003805652.7899995</v>
      </c>
      <c r="K27" s="61">
        <v>-2754125722.4199996</v>
      </c>
      <c r="L27" s="61">
        <v>1750320069.6300001</v>
      </c>
      <c r="M27" s="61">
        <v>625237782.39999974</v>
      </c>
      <c r="N27" s="61">
        <v>1087530270.9499998</v>
      </c>
      <c r="O27" s="61">
        <v>-462292488.55000007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318643553.85000002</v>
      </c>
      <c r="AA27" s="61">
        <v>71543735.860000014</v>
      </c>
      <c r="AB27" s="61">
        <v>56189990.919999994</v>
      </c>
      <c r="AC27" s="61">
        <v>190909827.06999999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0</v>
      </c>
      <c r="AK27" s="61">
        <v>0</v>
      </c>
      <c r="AL27" s="61">
        <v>0</v>
      </c>
      <c r="AM27" s="61">
        <v>126479.39999999991</v>
      </c>
      <c r="AN27" s="61">
        <v>-286708.12</v>
      </c>
      <c r="AO27" s="61">
        <v>111382.25000000001</v>
      </c>
      <c r="AP27" s="61">
        <v>0</v>
      </c>
      <c r="AQ27" s="61">
        <v>0</v>
      </c>
      <c r="AR27" s="61">
        <v>301805.2699999999</v>
      </c>
      <c r="AS27" s="61">
        <v>-360981022.07000005</v>
      </c>
      <c r="AT27" s="61">
        <v>-196967846.81000003</v>
      </c>
      <c r="AU27" s="61">
        <v>-204020441.82000002</v>
      </c>
      <c r="AV27" s="61">
        <v>7052595.0099999998</v>
      </c>
      <c r="AW27" s="61">
        <v>-95320888.25999999</v>
      </c>
      <c r="AX27" s="61">
        <v>-192066032.47999999</v>
      </c>
      <c r="AY27" s="61">
        <v>-437818946.99000001</v>
      </c>
      <c r="AZ27" s="61">
        <v>-352569885.33999997</v>
      </c>
      <c r="BA27" s="61">
        <v>-85249061.650000006</v>
      </c>
      <c r="BB27" s="61">
        <v>0</v>
      </c>
      <c r="BC27" s="61">
        <v>0</v>
      </c>
      <c r="BD27" s="61">
        <v>245752914.51000002</v>
      </c>
      <c r="BE27" s="61">
        <v>96745144.219999999</v>
      </c>
      <c r="BF27" s="61">
        <v>232927169.07999998</v>
      </c>
      <c r="BG27" s="61">
        <v>189735579.22</v>
      </c>
      <c r="BH27" s="61">
        <v>43191589.859999999</v>
      </c>
      <c r="BI27" s="61">
        <v>0</v>
      </c>
      <c r="BJ27" s="61">
        <v>0</v>
      </c>
      <c r="BK27" s="61">
        <v>-136182024.85999998</v>
      </c>
      <c r="BL27" s="61">
        <v>0</v>
      </c>
      <c r="BM27" s="61">
        <v>0</v>
      </c>
      <c r="BN27" s="61">
        <v>0</v>
      </c>
      <c r="BO27" s="61">
        <v>-7251126.6099999994</v>
      </c>
      <c r="BP27" s="61">
        <v>-7251126.6099999994</v>
      </c>
      <c r="BQ27" s="61">
        <v>0</v>
      </c>
      <c r="BR27" s="61">
        <v>0</v>
      </c>
      <c r="BS27" s="61">
        <v>-61360278.169999942</v>
      </c>
      <c r="BT27" s="61">
        <v>-71570467.099999949</v>
      </c>
      <c r="BU27" s="61">
        <v>-19580141.209999997</v>
      </c>
      <c r="BV27" s="61">
        <v>-3741135.9400000004</v>
      </c>
      <c r="BW27" s="61">
        <v>0</v>
      </c>
      <c r="BX27" s="61">
        <v>-3983543.1100000003</v>
      </c>
      <c r="BY27" s="61">
        <v>-2392795.5099999998</v>
      </c>
      <c r="BZ27" s="61">
        <v>39907804.700000003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-80882.22</v>
      </c>
      <c r="CJ27" s="61">
        <v>-80882.22</v>
      </c>
      <c r="CK27" s="61">
        <v>0</v>
      </c>
      <c r="CL27" s="61">
        <v>247042662.72000015</v>
      </c>
    </row>
    <row r="28" spans="1:90" ht="12.75" customHeight="1">
      <c r="A28" s="44" t="s">
        <v>42</v>
      </c>
      <c r="B28" s="59">
        <v>1031</v>
      </c>
      <c r="C28" s="60" t="s">
        <v>373</v>
      </c>
      <c r="D28" s="61">
        <v>2249783.9400000004</v>
      </c>
      <c r="E28" s="61">
        <v>2996190.5</v>
      </c>
      <c r="F28" s="61">
        <v>8484655.6400000006</v>
      </c>
      <c r="G28" s="61">
        <v>-5488465.1400000006</v>
      </c>
      <c r="H28" s="61">
        <v>0</v>
      </c>
      <c r="I28" s="61">
        <v>-2205303.2599999998</v>
      </c>
      <c r="J28" s="61">
        <v>-2037090.5500000007</v>
      </c>
      <c r="K28" s="61">
        <v>-19878811.670000002</v>
      </c>
      <c r="L28" s="61">
        <v>17841721.120000001</v>
      </c>
      <c r="M28" s="61">
        <v>-168212.70999999903</v>
      </c>
      <c r="N28" s="61">
        <v>14366743.090000002</v>
      </c>
      <c r="O28" s="61">
        <v>-14534955.800000001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1458896.69</v>
      </c>
      <c r="AA28" s="61">
        <v>412234.07999999996</v>
      </c>
      <c r="AB28" s="61">
        <v>0</v>
      </c>
      <c r="AC28" s="61">
        <v>0</v>
      </c>
      <c r="AD28" s="61">
        <v>1046662.6100000001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1.0000000125728548E-2</v>
      </c>
      <c r="AN28" s="61">
        <v>561109.53000000014</v>
      </c>
      <c r="AO28" s="61">
        <v>-512012.44</v>
      </c>
      <c r="AP28" s="61">
        <v>0</v>
      </c>
      <c r="AQ28" s="61">
        <v>0</v>
      </c>
      <c r="AR28" s="61">
        <v>-49097.080000000016</v>
      </c>
      <c r="AS28" s="61">
        <v>-5755185.460000027</v>
      </c>
      <c r="AT28" s="61">
        <v>-1523278.25</v>
      </c>
      <c r="AU28" s="61">
        <v>-5853975.5</v>
      </c>
      <c r="AV28" s="61">
        <v>4330697.25</v>
      </c>
      <c r="AW28" s="61">
        <v>643048.33999997377</v>
      </c>
      <c r="AX28" s="61">
        <v>1682991.1699999869</v>
      </c>
      <c r="AY28" s="61">
        <v>-42425564.040000007</v>
      </c>
      <c r="AZ28" s="61">
        <v>-60865244.040000007</v>
      </c>
      <c r="BA28" s="61">
        <v>-7029733</v>
      </c>
      <c r="BB28" s="61">
        <v>0</v>
      </c>
      <c r="BC28" s="61">
        <v>25469413</v>
      </c>
      <c r="BD28" s="61">
        <v>44108555.209999993</v>
      </c>
      <c r="BE28" s="61">
        <v>-1039942.8300000131</v>
      </c>
      <c r="BF28" s="61">
        <v>37545983.54999999</v>
      </c>
      <c r="BG28" s="61">
        <v>54688988.54999999</v>
      </c>
      <c r="BH28" s="61">
        <v>5397041</v>
      </c>
      <c r="BI28" s="61">
        <v>0</v>
      </c>
      <c r="BJ28" s="61">
        <v>-22540046</v>
      </c>
      <c r="BK28" s="61">
        <v>-38585926.380000003</v>
      </c>
      <c r="BL28" s="61">
        <v>0</v>
      </c>
      <c r="BM28" s="61">
        <v>0</v>
      </c>
      <c r="BN28" s="61">
        <v>0</v>
      </c>
      <c r="BO28" s="61">
        <v>-183329.49</v>
      </c>
      <c r="BP28" s="61">
        <v>-183329.49</v>
      </c>
      <c r="BQ28" s="61">
        <v>0</v>
      </c>
      <c r="BR28" s="61">
        <v>0</v>
      </c>
      <c r="BS28" s="61">
        <v>-4691626.0600000005</v>
      </c>
      <c r="BT28" s="61">
        <v>-1337492.98</v>
      </c>
      <c r="BU28" s="61">
        <v>-2834694.0500000003</v>
      </c>
      <c r="BV28" s="61">
        <v>-981573.23</v>
      </c>
      <c r="BW28" s="61">
        <v>0</v>
      </c>
      <c r="BX28" s="61">
        <v>-13705.73</v>
      </c>
      <c r="BY28" s="61">
        <v>-676918.45</v>
      </c>
      <c r="BZ28" s="61">
        <v>1152758.3799999999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0</v>
      </c>
      <c r="CJ28" s="61">
        <v>0</v>
      </c>
      <c r="CK28" s="61">
        <v>0</v>
      </c>
      <c r="CL28" s="61">
        <v>-3505401.5200000266</v>
      </c>
    </row>
    <row r="29" spans="1:90" ht="12.75" customHeight="1">
      <c r="A29" s="44" t="s">
        <v>44</v>
      </c>
      <c r="B29" s="59">
        <v>1032</v>
      </c>
      <c r="C29" s="60" t="s">
        <v>373</v>
      </c>
      <c r="D29" s="61">
        <v>570838790.30700839</v>
      </c>
      <c r="E29" s="61">
        <v>270575893.05999994</v>
      </c>
      <c r="F29" s="61">
        <v>2884904590.9899998</v>
      </c>
      <c r="G29" s="61">
        <v>-2614328697.9299998</v>
      </c>
      <c r="H29" s="61">
        <v>0</v>
      </c>
      <c r="I29" s="61">
        <v>808872.52999925613</v>
      </c>
      <c r="J29" s="61">
        <v>-1625508570.8100014</v>
      </c>
      <c r="K29" s="61">
        <v>-5010582570.5200014</v>
      </c>
      <c r="L29" s="61">
        <v>3385073999.71</v>
      </c>
      <c r="M29" s="61">
        <v>1626317443.3400006</v>
      </c>
      <c r="N29" s="61">
        <v>3948883604.2700005</v>
      </c>
      <c r="O29" s="61">
        <v>-2322566160.9299998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297512889.25700915</v>
      </c>
      <c r="AA29" s="61">
        <v>297512889.25700915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450998.71999999788</v>
      </c>
      <c r="AK29" s="61">
        <v>450998.71999999788</v>
      </c>
      <c r="AL29" s="61">
        <v>0</v>
      </c>
      <c r="AM29" s="61">
        <v>1490136.7399999863</v>
      </c>
      <c r="AN29" s="61">
        <v>10629088.309999991</v>
      </c>
      <c r="AO29" s="61">
        <v>-8863652.7800000049</v>
      </c>
      <c r="AP29" s="61">
        <v>0</v>
      </c>
      <c r="AQ29" s="61">
        <v>0</v>
      </c>
      <c r="AR29" s="61">
        <v>-275298.79000000004</v>
      </c>
      <c r="AS29" s="61">
        <v>-292241581.11610258</v>
      </c>
      <c r="AT29" s="61">
        <v>-154787281.13000005</v>
      </c>
      <c r="AU29" s="61">
        <v>-294720854.05000007</v>
      </c>
      <c r="AV29" s="61">
        <v>139933572.92000002</v>
      </c>
      <c r="AW29" s="61">
        <v>-18424868.910000026</v>
      </c>
      <c r="AX29" s="61">
        <v>8608668.0400003195</v>
      </c>
      <c r="AY29" s="61">
        <v>-685194130.0599997</v>
      </c>
      <c r="AZ29" s="61">
        <v>-733143968.89999974</v>
      </c>
      <c r="BA29" s="61">
        <v>-172387273.04999998</v>
      </c>
      <c r="BB29" s="61">
        <v>0</v>
      </c>
      <c r="BC29" s="61">
        <v>220337111.89000002</v>
      </c>
      <c r="BD29" s="61">
        <v>693802798.10000002</v>
      </c>
      <c r="BE29" s="61">
        <v>-27033536.950000346</v>
      </c>
      <c r="BF29" s="61">
        <v>487504466.64999974</v>
      </c>
      <c r="BG29" s="61">
        <v>506270341.02999979</v>
      </c>
      <c r="BH29" s="61">
        <v>138000393.00999999</v>
      </c>
      <c r="BI29" s="61">
        <v>0</v>
      </c>
      <c r="BJ29" s="61">
        <v>-156766267.38999999</v>
      </c>
      <c r="BK29" s="61">
        <v>-514538003.60000008</v>
      </c>
      <c r="BL29" s="61">
        <v>0</v>
      </c>
      <c r="BM29" s="61">
        <v>0</v>
      </c>
      <c r="BN29" s="61">
        <v>0</v>
      </c>
      <c r="BO29" s="61">
        <v>-8297061.2299999995</v>
      </c>
      <c r="BP29" s="61">
        <v>-8297061.2299999995</v>
      </c>
      <c r="BQ29" s="61">
        <v>0</v>
      </c>
      <c r="BR29" s="61">
        <v>0</v>
      </c>
      <c r="BS29" s="61">
        <v>-110732369.84610252</v>
      </c>
      <c r="BT29" s="61">
        <v>-173619594.15000001</v>
      </c>
      <c r="BU29" s="61">
        <v>-35755005.840990983</v>
      </c>
      <c r="BV29" s="61">
        <v>-4484006.2872878248</v>
      </c>
      <c r="BW29" s="61">
        <v>0</v>
      </c>
      <c r="BX29" s="61">
        <v>-5549783.3572201105</v>
      </c>
      <c r="BY29" s="61">
        <v>-8945442.5910074729</v>
      </c>
      <c r="BZ29" s="61">
        <v>117346706.41999996</v>
      </c>
      <c r="CA29" s="61">
        <v>274755.96040393069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0</v>
      </c>
      <c r="CJ29" s="61">
        <v>0</v>
      </c>
      <c r="CK29" s="61">
        <v>0</v>
      </c>
      <c r="CL29" s="61">
        <v>278597209.19090581</v>
      </c>
    </row>
    <row r="30" spans="1:90" ht="12.75" customHeight="1">
      <c r="A30" s="44" t="s">
        <v>46</v>
      </c>
      <c r="B30" s="59">
        <v>1034</v>
      </c>
      <c r="C30" s="60" t="s">
        <v>373</v>
      </c>
      <c r="D30" s="61">
        <v>19464821.130785152</v>
      </c>
      <c r="E30" s="61">
        <v>4139094.5300000012</v>
      </c>
      <c r="F30" s="61">
        <v>92736485.709999993</v>
      </c>
      <c r="G30" s="61">
        <v>-88597391.179999992</v>
      </c>
      <c r="H30" s="61">
        <v>0</v>
      </c>
      <c r="I30" s="61">
        <v>-109265.85000000894</v>
      </c>
      <c r="J30" s="61">
        <v>-18416336.669999994</v>
      </c>
      <c r="K30" s="61">
        <v>-78562426.719999999</v>
      </c>
      <c r="L30" s="61">
        <v>60146090.050000004</v>
      </c>
      <c r="M30" s="61">
        <v>18307070.819999985</v>
      </c>
      <c r="N30" s="61">
        <v>70713724.289999992</v>
      </c>
      <c r="O30" s="61">
        <v>-52406653.470000006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15410320.120785162</v>
      </c>
      <c r="AA30" s="61">
        <v>8431356.1979875714</v>
      </c>
      <c r="AB30" s="61">
        <v>6978963.9227975914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24672.33</v>
      </c>
      <c r="AN30" s="61">
        <v>24672.33</v>
      </c>
      <c r="AO30" s="61">
        <v>0</v>
      </c>
      <c r="AP30" s="61">
        <v>0</v>
      </c>
      <c r="AQ30" s="61">
        <v>0</v>
      </c>
      <c r="AR30" s="61">
        <v>0</v>
      </c>
      <c r="AS30" s="61">
        <v>-5905590.1547705717</v>
      </c>
      <c r="AT30" s="61">
        <v>-1096827.9400000013</v>
      </c>
      <c r="AU30" s="61">
        <v>-10247915.25</v>
      </c>
      <c r="AV30" s="61">
        <v>9151087.3099999987</v>
      </c>
      <c r="AW30" s="61">
        <v>-1929796.9499999881</v>
      </c>
      <c r="AX30" s="61">
        <v>-1837573.1699999943</v>
      </c>
      <c r="AY30" s="61">
        <v>-54915561.019999996</v>
      </c>
      <c r="AZ30" s="61">
        <v>-57823184.579999998</v>
      </c>
      <c r="BA30" s="61">
        <v>-12724930.42</v>
      </c>
      <c r="BB30" s="61">
        <v>0</v>
      </c>
      <c r="BC30" s="61">
        <v>15632553.98</v>
      </c>
      <c r="BD30" s="61">
        <v>53077987.850000001</v>
      </c>
      <c r="BE30" s="61">
        <v>-92223.779999993742</v>
      </c>
      <c r="BF30" s="61">
        <v>48940571.460000001</v>
      </c>
      <c r="BG30" s="61">
        <v>52057128.850000001</v>
      </c>
      <c r="BH30" s="61">
        <v>10815124.460000001</v>
      </c>
      <c r="BI30" s="61">
        <v>0</v>
      </c>
      <c r="BJ30" s="61">
        <v>-13931681.85</v>
      </c>
      <c r="BK30" s="61">
        <v>-49032795.239999995</v>
      </c>
      <c r="BL30" s="61">
        <v>0</v>
      </c>
      <c r="BM30" s="61">
        <v>0</v>
      </c>
      <c r="BN30" s="61">
        <v>0</v>
      </c>
      <c r="BO30" s="61">
        <v>-48694.87</v>
      </c>
      <c r="BP30" s="61">
        <v>-48694.87</v>
      </c>
      <c r="BQ30" s="61">
        <v>0</v>
      </c>
      <c r="BR30" s="61">
        <v>0</v>
      </c>
      <c r="BS30" s="61">
        <v>-2830270.3947705822</v>
      </c>
      <c r="BT30" s="61">
        <v>-4567675.42</v>
      </c>
      <c r="BU30" s="61">
        <v>-2871674.084651133</v>
      </c>
      <c r="BV30" s="61">
        <v>-1324554.5668835302</v>
      </c>
      <c r="BW30" s="61">
        <v>0</v>
      </c>
      <c r="BX30" s="61">
        <v>-256669.83998134296</v>
      </c>
      <c r="BY30" s="61">
        <v>-153513.86325457558</v>
      </c>
      <c r="BZ30" s="61">
        <v>6343817.3799999999</v>
      </c>
      <c r="CA30" s="61">
        <v>0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13559230.976014581</v>
      </c>
    </row>
    <row r="31" spans="1:90" ht="12.75" customHeight="1">
      <c r="A31" s="44" t="s">
        <v>48</v>
      </c>
      <c r="B31" s="59">
        <v>1035</v>
      </c>
      <c r="C31" s="60" t="s">
        <v>373</v>
      </c>
      <c r="D31" s="61">
        <v>201906242.36946791</v>
      </c>
      <c r="E31" s="61">
        <v>122212526.46000004</v>
      </c>
      <c r="F31" s="61">
        <v>848457977.83999991</v>
      </c>
      <c r="G31" s="61">
        <v>-726245451.37999988</v>
      </c>
      <c r="H31" s="61">
        <v>0</v>
      </c>
      <c r="I31" s="61">
        <v>6755673.8000006676</v>
      </c>
      <c r="J31" s="61">
        <v>-315004422.27999926</v>
      </c>
      <c r="K31" s="61">
        <v>-1792267198.3399997</v>
      </c>
      <c r="L31" s="61">
        <v>1477262776.0600004</v>
      </c>
      <c r="M31" s="61">
        <v>321760096.07999992</v>
      </c>
      <c r="N31" s="61">
        <v>1418870398.3099999</v>
      </c>
      <c r="O31" s="61">
        <v>-1097110302.23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72663415.239467219</v>
      </c>
      <c r="AA31" s="61">
        <v>72663415.239467219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274626.86999999831</v>
      </c>
      <c r="AN31" s="61">
        <v>6843006.3399999989</v>
      </c>
      <c r="AO31" s="61">
        <v>-6287282.0100000007</v>
      </c>
      <c r="AP31" s="61">
        <v>0</v>
      </c>
      <c r="AQ31" s="61">
        <v>0</v>
      </c>
      <c r="AR31" s="61">
        <v>-281097.4599999999</v>
      </c>
      <c r="AS31" s="61">
        <v>-124802553.27875596</v>
      </c>
      <c r="AT31" s="61">
        <v>-37612778.889999941</v>
      </c>
      <c r="AU31" s="61">
        <v>-164875141.52999994</v>
      </c>
      <c r="AV31" s="61">
        <v>127262362.64</v>
      </c>
      <c r="AW31" s="61">
        <v>-18492982.759999871</v>
      </c>
      <c r="AX31" s="61">
        <v>-51500717.919999838</v>
      </c>
      <c r="AY31" s="61">
        <v>-966137452.67999995</v>
      </c>
      <c r="AZ31" s="61">
        <v>-724386364.41999996</v>
      </c>
      <c r="BA31" s="61">
        <v>-241751088.25999996</v>
      </c>
      <c r="BB31" s="61">
        <v>0</v>
      </c>
      <c r="BC31" s="61">
        <v>0</v>
      </c>
      <c r="BD31" s="61">
        <v>914636734.76000011</v>
      </c>
      <c r="BE31" s="61">
        <v>33007735.159999967</v>
      </c>
      <c r="BF31" s="61">
        <v>826958349.00999999</v>
      </c>
      <c r="BG31" s="61">
        <v>624402953.90999997</v>
      </c>
      <c r="BH31" s="61">
        <v>202555395.09999999</v>
      </c>
      <c r="BI31" s="61">
        <v>0</v>
      </c>
      <c r="BJ31" s="61">
        <v>0</v>
      </c>
      <c r="BK31" s="61">
        <v>-793950613.85000002</v>
      </c>
      <c r="BL31" s="61">
        <v>0</v>
      </c>
      <c r="BM31" s="61">
        <v>0</v>
      </c>
      <c r="BN31" s="61">
        <v>0</v>
      </c>
      <c r="BO31" s="61">
        <v>-3964334.8699999996</v>
      </c>
      <c r="BP31" s="61">
        <v>-3964334.8699999996</v>
      </c>
      <c r="BQ31" s="61">
        <v>0</v>
      </c>
      <c r="BR31" s="61">
        <v>0</v>
      </c>
      <c r="BS31" s="61">
        <v>-61862922.918756157</v>
      </c>
      <c r="BT31" s="61">
        <v>-112730022.12999997</v>
      </c>
      <c r="BU31" s="61">
        <v>-16014289.803662978</v>
      </c>
      <c r="BV31" s="61">
        <v>-7542950.3991887253</v>
      </c>
      <c r="BW31" s="61">
        <v>0</v>
      </c>
      <c r="BX31" s="61">
        <v>-2048021.7459044612</v>
      </c>
      <c r="BY31" s="61">
        <v>0</v>
      </c>
      <c r="BZ31" s="61">
        <v>76472361.159999996</v>
      </c>
      <c r="CA31" s="61">
        <v>0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-2869533.8400000003</v>
      </c>
      <c r="CJ31" s="61">
        <v>-2869533.8400000003</v>
      </c>
      <c r="CK31" s="61">
        <v>0</v>
      </c>
      <c r="CL31" s="61">
        <v>77103689.090711951</v>
      </c>
    </row>
    <row r="32" spans="1:90" ht="12.75" customHeight="1">
      <c r="A32" s="44" t="s">
        <v>50</v>
      </c>
      <c r="B32" s="59">
        <v>1036</v>
      </c>
      <c r="C32" s="60" t="s">
        <v>373</v>
      </c>
      <c r="D32" s="61">
        <v>301773686.28442281</v>
      </c>
      <c r="E32" s="61">
        <v>329559237.38999999</v>
      </c>
      <c r="F32" s="61">
        <v>1283775573.76</v>
      </c>
      <c r="G32" s="61">
        <v>-954216336.37</v>
      </c>
      <c r="H32" s="61">
        <v>0</v>
      </c>
      <c r="I32" s="61">
        <v>-191880578.29000044</v>
      </c>
      <c r="J32" s="61">
        <v>-757892015.67000031</v>
      </c>
      <c r="K32" s="61">
        <v>-1423165085.8900001</v>
      </c>
      <c r="L32" s="61">
        <v>665273070.21999979</v>
      </c>
      <c r="M32" s="61">
        <v>566011437.37999988</v>
      </c>
      <c r="N32" s="61">
        <v>999029302.39999986</v>
      </c>
      <c r="O32" s="61">
        <v>-433017865.01999998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163360303.27442324</v>
      </c>
      <c r="AA32" s="61">
        <v>83388868.621377677</v>
      </c>
      <c r="AB32" s="61">
        <v>0</v>
      </c>
      <c r="AC32" s="61">
        <v>-6221343.4514286024</v>
      </c>
      <c r="AD32" s="61">
        <v>85406774.216491401</v>
      </c>
      <c r="AE32" s="61">
        <v>786003.88798279315</v>
      </c>
      <c r="AF32" s="61">
        <v>0</v>
      </c>
      <c r="AG32" s="61">
        <v>0</v>
      </c>
      <c r="AH32" s="61">
        <v>0</v>
      </c>
      <c r="AI32" s="61">
        <v>0</v>
      </c>
      <c r="AJ32" s="61">
        <v>143225.24</v>
      </c>
      <c r="AK32" s="61">
        <v>143225.24</v>
      </c>
      <c r="AL32" s="61">
        <v>0</v>
      </c>
      <c r="AM32" s="61">
        <v>591498.66999999969</v>
      </c>
      <c r="AN32" s="61">
        <v>1312747.5099999998</v>
      </c>
      <c r="AO32" s="61">
        <v>-721248.84000000008</v>
      </c>
      <c r="AP32" s="61">
        <v>0</v>
      </c>
      <c r="AQ32" s="61">
        <v>0</v>
      </c>
      <c r="AR32" s="61">
        <v>0</v>
      </c>
      <c r="AS32" s="61">
        <v>-152363459.36477154</v>
      </c>
      <c r="AT32" s="61">
        <v>-82308701.339999974</v>
      </c>
      <c r="AU32" s="61">
        <v>-184124633.70999998</v>
      </c>
      <c r="AV32" s="61">
        <v>101815932.37</v>
      </c>
      <c r="AW32" s="61">
        <v>-16659725.850000024</v>
      </c>
      <c r="AX32" s="61">
        <v>3221415.530000031</v>
      </c>
      <c r="AY32" s="61">
        <v>-256572580.96999997</v>
      </c>
      <c r="AZ32" s="61">
        <v>-280930722.31</v>
      </c>
      <c r="BA32" s="61">
        <v>-20826615.079999998</v>
      </c>
      <c r="BB32" s="61">
        <v>0</v>
      </c>
      <c r="BC32" s="61">
        <v>45184756.420000002</v>
      </c>
      <c r="BD32" s="61">
        <v>259793996.5</v>
      </c>
      <c r="BE32" s="61">
        <v>-19881141.380000055</v>
      </c>
      <c r="BF32" s="61">
        <v>151351205.73999995</v>
      </c>
      <c r="BG32" s="61">
        <v>164189464.14999998</v>
      </c>
      <c r="BH32" s="61">
        <v>13816060.17</v>
      </c>
      <c r="BI32" s="61">
        <v>0</v>
      </c>
      <c r="BJ32" s="61">
        <v>-26654318.579999998</v>
      </c>
      <c r="BK32" s="61">
        <v>-171232347.12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-53395032.174771547</v>
      </c>
      <c r="BT32" s="61">
        <v>-79136947.949999988</v>
      </c>
      <c r="BU32" s="61">
        <v>-10743355.615258344</v>
      </c>
      <c r="BV32" s="61">
        <v>-9166091.3999563232</v>
      </c>
      <c r="BW32" s="61">
        <v>0</v>
      </c>
      <c r="BX32" s="61">
        <v>-1098178.4292870334</v>
      </c>
      <c r="BY32" s="61">
        <v>-1610663.5502698768</v>
      </c>
      <c r="BZ32" s="61">
        <v>48913100.329999998</v>
      </c>
      <c r="CA32" s="61">
        <v>-552895.56000000006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0</v>
      </c>
      <c r="CJ32" s="61">
        <v>0</v>
      </c>
      <c r="CK32" s="61">
        <v>0</v>
      </c>
      <c r="CL32" s="61">
        <v>149410226.91965127</v>
      </c>
    </row>
    <row r="33" spans="1:90" ht="12.75" customHeight="1">
      <c r="A33" s="44" t="s">
        <v>52</v>
      </c>
      <c r="B33" s="59">
        <v>1037</v>
      </c>
      <c r="C33" s="60" t="s">
        <v>373</v>
      </c>
      <c r="D33" s="61">
        <v>463807.77929462679</v>
      </c>
      <c r="E33" s="61">
        <v>162083.93999999762</v>
      </c>
      <c r="F33" s="61">
        <v>245594856.51999998</v>
      </c>
      <c r="G33" s="61">
        <v>-245432772.57999998</v>
      </c>
      <c r="H33" s="61">
        <v>0</v>
      </c>
      <c r="I33" s="61">
        <v>3468.8100000023842</v>
      </c>
      <c r="J33" s="61">
        <v>-182787042.25</v>
      </c>
      <c r="K33" s="61">
        <v>-198619760.19</v>
      </c>
      <c r="L33" s="61">
        <v>15832717.939999999</v>
      </c>
      <c r="M33" s="61">
        <v>182790511.06</v>
      </c>
      <c r="N33" s="61">
        <v>197962045.53</v>
      </c>
      <c r="O33" s="61">
        <v>-15171534.469999999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192208.3392946269</v>
      </c>
      <c r="AA33" s="61">
        <v>192208.3392946269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0</v>
      </c>
      <c r="AK33" s="61">
        <v>0</v>
      </c>
      <c r="AL33" s="61">
        <v>0</v>
      </c>
      <c r="AM33" s="61">
        <v>106046.68999999989</v>
      </c>
      <c r="AN33" s="61">
        <v>212093.3899999999</v>
      </c>
      <c r="AO33" s="61">
        <v>-106046.70000000001</v>
      </c>
      <c r="AP33" s="61">
        <v>0</v>
      </c>
      <c r="AQ33" s="61">
        <v>0</v>
      </c>
      <c r="AR33" s="61">
        <v>0</v>
      </c>
      <c r="AS33" s="61">
        <v>-7780804.2880126536</v>
      </c>
      <c r="AT33" s="61">
        <v>-379752.9</v>
      </c>
      <c r="AU33" s="61">
        <v>-759657.98</v>
      </c>
      <c r="AV33" s="61">
        <v>379905.07999999996</v>
      </c>
      <c r="AW33" s="61">
        <v>-465162.73999999987</v>
      </c>
      <c r="AX33" s="61">
        <v>-1293180.1600000001</v>
      </c>
      <c r="AY33" s="61">
        <v>-3120609.36</v>
      </c>
      <c r="AZ33" s="61">
        <v>-1837496.58</v>
      </c>
      <c r="BA33" s="61">
        <v>-1633856.8199999998</v>
      </c>
      <c r="BB33" s="61">
        <v>0</v>
      </c>
      <c r="BC33" s="61">
        <v>350744.04000000004</v>
      </c>
      <c r="BD33" s="61">
        <v>1827429.1999999997</v>
      </c>
      <c r="BE33" s="61">
        <v>828017.42000000027</v>
      </c>
      <c r="BF33" s="61">
        <v>1758218.8200000003</v>
      </c>
      <c r="BG33" s="61">
        <v>947071.75000000012</v>
      </c>
      <c r="BH33" s="61">
        <v>1032877.4900000001</v>
      </c>
      <c r="BI33" s="61">
        <v>0</v>
      </c>
      <c r="BJ33" s="61">
        <v>-221730.41999999998</v>
      </c>
      <c r="BK33" s="61">
        <v>-930201.4</v>
      </c>
      <c r="BL33" s="61">
        <v>0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0</v>
      </c>
      <c r="BS33" s="61">
        <v>-6919819.1780126542</v>
      </c>
      <c r="BT33" s="61">
        <v>-6596365.1899999995</v>
      </c>
      <c r="BU33" s="61">
        <v>-4880446.9651835999</v>
      </c>
      <c r="BV33" s="61">
        <v>-1780525.9905933498</v>
      </c>
      <c r="BW33" s="61">
        <v>0</v>
      </c>
      <c r="BX33" s="61">
        <v>-203801.59560565997</v>
      </c>
      <c r="BY33" s="61">
        <v>-344991.56663004338</v>
      </c>
      <c r="BZ33" s="61">
        <v>6886312.1299999971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-16069.47</v>
      </c>
      <c r="CJ33" s="61">
        <v>-16069.47</v>
      </c>
      <c r="CK33" s="61">
        <v>0</v>
      </c>
      <c r="CL33" s="61">
        <v>-7316996.5087180268</v>
      </c>
    </row>
    <row r="34" spans="1:90" ht="12.75" customHeight="1">
      <c r="A34" s="44" t="s">
        <v>54</v>
      </c>
      <c r="B34" s="59">
        <v>1038</v>
      </c>
      <c r="C34" s="60" t="s">
        <v>373</v>
      </c>
      <c r="D34" s="61">
        <v>805903925.32059026</v>
      </c>
      <c r="E34" s="61">
        <v>832582575.66999996</v>
      </c>
      <c r="F34" s="61">
        <v>844393229.13999999</v>
      </c>
      <c r="G34" s="61">
        <v>-11810653.470000003</v>
      </c>
      <c r="H34" s="61">
        <v>0</v>
      </c>
      <c r="I34" s="61">
        <v>-128563497.86999939</v>
      </c>
      <c r="J34" s="61">
        <v>-117990142.63999939</v>
      </c>
      <c r="K34" s="61">
        <v>-4941879923.6199989</v>
      </c>
      <c r="L34" s="61">
        <v>4823889780.9799995</v>
      </c>
      <c r="M34" s="61">
        <v>-10573355.230000002</v>
      </c>
      <c r="N34" s="61">
        <v>12829325.209999999</v>
      </c>
      <c r="O34" s="61">
        <v>-23402680.440000001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101896250.65058969</v>
      </c>
      <c r="AA34" s="61">
        <v>101218616.9454056</v>
      </c>
      <c r="AB34" s="61">
        <v>0</v>
      </c>
      <c r="AC34" s="61">
        <v>677633.70518408925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-11403.130000000005</v>
      </c>
      <c r="AN34" s="61">
        <v>-11403.130000000005</v>
      </c>
      <c r="AO34" s="61">
        <v>0</v>
      </c>
      <c r="AP34" s="61">
        <v>0</v>
      </c>
      <c r="AQ34" s="61">
        <v>0</v>
      </c>
      <c r="AR34" s="61">
        <v>0</v>
      </c>
      <c r="AS34" s="61">
        <v>-738810025.40246248</v>
      </c>
      <c r="AT34" s="61">
        <v>-78925611.219999999</v>
      </c>
      <c r="AU34" s="61">
        <v>-78987048.469999999</v>
      </c>
      <c r="AV34" s="61">
        <v>61437.25</v>
      </c>
      <c r="AW34" s="61">
        <v>24869876.519999988</v>
      </c>
      <c r="AX34" s="61">
        <v>24451815.419999987</v>
      </c>
      <c r="AY34" s="61">
        <v>-99867670.180000007</v>
      </c>
      <c r="AZ34" s="61">
        <v>-108530401.16131559</v>
      </c>
      <c r="BA34" s="61">
        <v>8662730.9813155774</v>
      </c>
      <c r="BB34" s="61">
        <v>0</v>
      </c>
      <c r="BC34" s="61">
        <v>0</v>
      </c>
      <c r="BD34" s="61">
        <v>124319485.59999999</v>
      </c>
      <c r="BE34" s="61">
        <v>418061.10000000149</v>
      </c>
      <c r="BF34" s="61">
        <v>12333662.73</v>
      </c>
      <c r="BG34" s="61">
        <v>12390522.544735292</v>
      </c>
      <c r="BH34" s="61">
        <v>-56859.81473529197</v>
      </c>
      <c r="BI34" s="61">
        <v>0</v>
      </c>
      <c r="BJ34" s="61">
        <v>0</v>
      </c>
      <c r="BK34" s="61">
        <v>-11915601.629999999</v>
      </c>
      <c r="BL34" s="61">
        <v>0</v>
      </c>
      <c r="BM34" s="61">
        <v>0</v>
      </c>
      <c r="BN34" s="61">
        <v>0</v>
      </c>
      <c r="BO34" s="61">
        <v>-27165.239999999991</v>
      </c>
      <c r="BP34" s="61">
        <v>-27165.239999999991</v>
      </c>
      <c r="BQ34" s="61">
        <v>0</v>
      </c>
      <c r="BR34" s="61">
        <v>0</v>
      </c>
      <c r="BS34" s="61">
        <v>-684727125.46246243</v>
      </c>
      <c r="BT34" s="61">
        <v>-11740930.340000013</v>
      </c>
      <c r="BU34" s="61">
        <v>-158023765.3209618</v>
      </c>
      <c r="BV34" s="61">
        <v>-23682683.319452982</v>
      </c>
      <c r="BW34" s="61">
        <v>0</v>
      </c>
      <c r="BX34" s="61">
        <v>-773177.62464589835</v>
      </c>
      <c r="BY34" s="61">
        <v>-490914144.6271317</v>
      </c>
      <c r="BZ34" s="61">
        <v>528547.54</v>
      </c>
      <c r="CA34" s="61">
        <v>-120971.77027003247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0</v>
      </c>
      <c r="CJ34" s="61">
        <v>0</v>
      </c>
      <c r="CK34" s="61">
        <v>0</v>
      </c>
      <c r="CL34" s="61">
        <v>67093899.918127775</v>
      </c>
    </row>
    <row r="35" spans="1:90" ht="12.75" customHeight="1">
      <c r="A35" s="44" t="s">
        <v>56</v>
      </c>
      <c r="B35" s="59">
        <v>1039</v>
      </c>
      <c r="C35" s="60" t="s">
        <v>373</v>
      </c>
      <c r="D35" s="61">
        <v>9319751.6399999931</v>
      </c>
      <c r="E35" s="61">
        <v>7069466.0199999958</v>
      </c>
      <c r="F35" s="61">
        <v>30325909.619999997</v>
      </c>
      <c r="G35" s="61">
        <v>-23256443.600000001</v>
      </c>
      <c r="H35" s="61">
        <v>0</v>
      </c>
      <c r="I35" s="61">
        <v>1094188.6199999973</v>
      </c>
      <c r="J35" s="61">
        <v>-9365531.7800000012</v>
      </c>
      <c r="K35" s="61">
        <v>-75252194.219999999</v>
      </c>
      <c r="L35" s="61">
        <v>65886662.439999998</v>
      </c>
      <c r="M35" s="61">
        <v>10459720.399999999</v>
      </c>
      <c r="N35" s="61">
        <v>51056527.869999997</v>
      </c>
      <c r="O35" s="61">
        <v>-40596807.469999999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1156097.0000000002</v>
      </c>
      <c r="AN35" s="61">
        <v>2391533.81</v>
      </c>
      <c r="AO35" s="61">
        <v>-1234563.6599999999</v>
      </c>
      <c r="AP35" s="61">
        <v>0</v>
      </c>
      <c r="AQ35" s="61">
        <v>0</v>
      </c>
      <c r="AR35" s="61">
        <v>-873.15000000000009</v>
      </c>
      <c r="AS35" s="61">
        <v>-3307205.0200000061</v>
      </c>
      <c r="AT35" s="61">
        <v>-4228001.8100000005</v>
      </c>
      <c r="AU35" s="61">
        <v>-8507127.1500000004</v>
      </c>
      <c r="AV35" s="61">
        <v>4279125.34</v>
      </c>
      <c r="AW35" s="61">
        <v>2800210.9199999943</v>
      </c>
      <c r="AX35" s="61">
        <v>5767355.2799999975</v>
      </c>
      <c r="AY35" s="61">
        <v>-21233377.280000001</v>
      </c>
      <c r="AZ35" s="61">
        <v>-20854101.280000001</v>
      </c>
      <c r="BA35" s="61">
        <v>-5285721</v>
      </c>
      <c r="BB35" s="61">
        <v>0</v>
      </c>
      <c r="BC35" s="61">
        <v>4906445</v>
      </c>
      <c r="BD35" s="61">
        <v>27000732.559999999</v>
      </c>
      <c r="BE35" s="61">
        <v>-2967144.3600000031</v>
      </c>
      <c r="BF35" s="61">
        <v>15409638.219999999</v>
      </c>
      <c r="BG35" s="61">
        <v>15136091.219999999</v>
      </c>
      <c r="BH35" s="61">
        <v>3834287</v>
      </c>
      <c r="BI35" s="61">
        <v>0</v>
      </c>
      <c r="BJ35" s="61">
        <v>-3560740</v>
      </c>
      <c r="BK35" s="61">
        <v>-18376782.580000002</v>
      </c>
      <c r="BL35" s="61">
        <v>0</v>
      </c>
      <c r="BM35" s="61">
        <v>0</v>
      </c>
      <c r="BN35" s="61">
        <v>0</v>
      </c>
      <c r="BO35" s="61">
        <v>-369269.70999999996</v>
      </c>
      <c r="BP35" s="61">
        <v>-369269.70999999996</v>
      </c>
      <c r="BQ35" s="61">
        <v>0</v>
      </c>
      <c r="BR35" s="61">
        <v>0</v>
      </c>
      <c r="BS35" s="61">
        <v>-1510144.42</v>
      </c>
      <c r="BT35" s="61">
        <v>-5133444.9399999995</v>
      </c>
      <c r="BU35" s="61">
        <v>0</v>
      </c>
      <c r="BV35" s="61">
        <v>0</v>
      </c>
      <c r="BW35" s="61">
        <v>0</v>
      </c>
      <c r="BX35" s="61">
        <v>0</v>
      </c>
      <c r="BY35" s="61">
        <v>0</v>
      </c>
      <c r="BZ35" s="61">
        <v>3623300.5199999996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0</v>
      </c>
      <c r="CJ35" s="61">
        <v>0</v>
      </c>
      <c r="CK35" s="61">
        <v>0</v>
      </c>
      <c r="CL35" s="61">
        <v>6012546.6199999871</v>
      </c>
    </row>
    <row r="36" spans="1:90" ht="12.75" customHeight="1">
      <c r="A36" s="44" t="s">
        <v>58</v>
      </c>
      <c r="B36" s="59">
        <v>1040</v>
      </c>
      <c r="C36" s="60" t="s">
        <v>373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0</v>
      </c>
    </row>
    <row r="37" spans="1:90" ht="12.75" customHeight="1">
      <c r="A37" s="44" t="s">
        <v>60</v>
      </c>
      <c r="B37" s="59">
        <v>1043</v>
      </c>
      <c r="C37" s="60" t="s">
        <v>373</v>
      </c>
      <c r="D37" s="61">
        <v>274558041.45749861</v>
      </c>
      <c r="E37" s="61">
        <v>299737045.2299999</v>
      </c>
      <c r="F37" s="61">
        <v>515444980.63999987</v>
      </c>
      <c r="G37" s="61">
        <v>-215707935.40999997</v>
      </c>
      <c r="H37" s="61">
        <v>0</v>
      </c>
      <c r="I37" s="61">
        <v>-84191537.840000033</v>
      </c>
      <c r="J37" s="61">
        <v>-172817089.30999994</v>
      </c>
      <c r="K37" s="61">
        <v>-1368626831.8299999</v>
      </c>
      <c r="L37" s="61">
        <v>1195809742.52</v>
      </c>
      <c r="M37" s="61">
        <v>88625551.469999909</v>
      </c>
      <c r="N37" s="61">
        <v>399188331.93999988</v>
      </c>
      <c r="O37" s="61">
        <v>-310562780.46999997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59037571.887498744</v>
      </c>
      <c r="AA37" s="61">
        <v>59037571.887498744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-25037.82</v>
      </c>
      <c r="AN37" s="61">
        <v>-42609.600000000006</v>
      </c>
      <c r="AO37" s="61">
        <v>17571.780000000006</v>
      </c>
      <c r="AP37" s="61">
        <v>0</v>
      </c>
      <c r="AQ37" s="61">
        <v>0</v>
      </c>
      <c r="AR37" s="61">
        <v>0</v>
      </c>
      <c r="AS37" s="61">
        <v>-210529608.88062054</v>
      </c>
      <c r="AT37" s="61">
        <v>-73392082.430000007</v>
      </c>
      <c r="AU37" s="61">
        <v>-99484969.570000008</v>
      </c>
      <c r="AV37" s="61">
        <v>26092887.139999997</v>
      </c>
      <c r="AW37" s="61">
        <v>-55743410.409999967</v>
      </c>
      <c r="AX37" s="61">
        <v>-101297874.15999997</v>
      </c>
      <c r="AY37" s="61">
        <v>-439151490.88999999</v>
      </c>
      <c r="AZ37" s="61">
        <v>-496304656.22999996</v>
      </c>
      <c r="BA37" s="61">
        <v>-42979996.039999992</v>
      </c>
      <c r="BB37" s="61">
        <v>0</v>
      </c>
      <c r="BC37" s="61">
        <v>100133161.37999998</v>
      </c>
      <c r="BD37" s="61">
        <v>337853616.73000002</v>
      </c>
      <c r="BE37" s="61">
        <v>45554463.75</v>
      </c>
      <c r="BF37" s="61">
        <v>153301129.19</v>
      </c>
      <c r="BG37" s="61">
        <v>177178672.72</v>
      </c>
      <c r="BH37" s="61">
        <v>11077425.379999999</v>
      </c>
      <c r="BI37" s="61">
        <v>0</v>
      </c>
      <c r="BJ37" s="61">
        <v>-34954968.909999996</v>
      </c>
      <c r="BK37" s="61">
        <v>-107746665.44</v>
      </c>
      <c r="BL37" s="61">
        <v>0</v>
      </c>
      <c r="BM37" s="61">
        <v>0</v>
      </c>
      <c r="BN37" s="61">
        <v>0</v>
      </c>
      <c r="BO37" s="61">
        <v>-8251972.1099999994</v>
      </c>
      <c r="BP37" s="61">
        <v>-8251972.1099999994</v>
      </c>
      <c r="BQ37" s="61">
        <v>0</v>
      </c>
      <c r="BR37" s="61">
        <v>0</v>
      </c>
      <c r="BS37" s="61">
        <v>-73142143.930620566</v>
      </c>
      <c r="BT37" s="61">
        <v>-63656592.430000022</v>
      </c>
      <c r="BU37" s="61">
        <v>-25896839.319016743</v>
      </c>
      <c r="BV37" s="61">
        <v>-1045224.1784133711</v>
      </c>
      <c r="BW37" s="61">
        <v>0</v>
      </c>
      <c r="BX37" s="61">
        <v>-2265842.5339067942</v>
      </c>
      <c r="BY37" s="61">
        <v>-6192684.1384054907</v>
      </c>
      <c r="BZ37" s="61">
        <v>26882046.949999981</v>
      </c>
      <c r="CA37" s="61">
        <v>-967008.28087813512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64028432.576878071</v>
      </c>
    </row>
    <row r="38" spans="1:90" ht="12.75" customHeight="1">
      <c r="A38" s="44" t="s">
        <v>62</v>
      </c>
      <c r="B38" s="59">
        <v>1044</v>
      </c>
      <c r="C38" s="60" t="s">
        <v>373</v>
      </c>
      <c r="D38" s="61">
        <v>15467717.26</v>
      </c>
      <c r="E38" s="61">
        <v>6847352.7499999991</v>
      </c>
      <c r="F38" s="61">
        <v>10749851.109999999</v>
      </c>
      <c r="G38" s="61">
        <v>-3902498.3600000003</v>
      </c>
      <c r="H38" s="61">
        <v>0</v>
      </c>
      <c r="I38" s="61">
        <v>3649008.5</v>
      </c>
      <c r="J38" s="61">
        <v>3649008.5</v>
      </c>
      <c r="K38" s="61">
        <v>-25238269.550000001</v>
      </c>
      <c r="L38" s="61">
        <v>28887278.050000001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4701521.33</v>
      </c>
      <c r="AA38" s="61">
        <v>4366598.0599999996</v>
      </c>
      <c r="AB38" s="61">
        <v>174278</v>
      </c>
      <c r="AC38" s="61">
        <v>233220.68999999994</v>
      </c>
      <c r="AD38" s="61">
        <v>-72575.42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269834.68</v>
      </c>
      <c r="AN38" s="61">
        <v>278199.99</v>
      </c>
      <c r="AO38" s="61">
        <v>0</v>
      </c>
      <c r="AP38" s="61">
        <v>0</v>
      </c>
      <c r="AQ38" s="61">
        <v>0</v>
      </c>
      <c r="AR38" s="61">
        <v>-8365.31</v>
      </c>
      <c r="AS38" s="61">
        <v>-9216525.1000000015</v>
      </c>
      <c r="AT38" s="61">
        <v>-2278193.6799999997</v>
      </c>
      <c r="AU38" s="61">
        <v>-2355604.86</v>
      </c>
      <c r="AV38" s="61">
        <v>77411.180000000008</v>
      </c>
      <c r="AW38" s="61">
        <v>96759.680000000182</v>
      </c>
      <c r="AX38" s="61">
        <v>199189.69000000018</v>
      </c>
      <c r="AY38" s="61">
        <v>-1024004.8299999998</v>
      </c>
      <c r="AZ38" s="61">
        <v>-442999.37</v>
      </c>
      <c r="BA38" s="61">
        <v>-832341.74</v>
      </c>
      <c r="BB38" s="61">
        <v>0</v>
      </c>
      <c r="BC38" s="61">
        <v>251336.28</v>
      </c>
      <c r="BD38" s="61">
        <v>1223194.52</v>
      </c>
      <c r="BE38" s="61">
        <v>-102430.01</v>
      </c>
      <c r="BF38" s="61">
        <v>53925.58</v>
      </c>
      <c r="BG38" s="61">
        <v>67440.070000000007</v>
      </c>
      <c r="BH38" s="61">
        <v>-278.77</v>
      </c>
      <c r="BI38" s="61">
        <v>0</v>
      </c>
      <c r="BJ38" s="61">
        <v>-13235.720000000001</v>
      </c>
      <c r="BK38" s="61">
        <v>-156355.59</v>
      </c>
      <c r="BL38" s="61">
        <v>0</v>
      </c>
      <c r="BM38" s="61">
        <v>0</v>
      </c>
      <c r="BN38" s="61">
        <v>0</v>
      </c>
      <c r="BO38" s="61">
        <v>0</v>
      </c>
      <c r="BP38" s="61">
        <v>0</v>
      </c>
      <c r="BQ38" s="61">
        <v>0</v>
      </c>
      <c r="BR38" s="61">
        <v>0</v>
      </c>
      <c r="BS38" s="61">
        <v>-7035091.1000000015</v>
      </c>
      <c r="BT38" s="61">
        <v>-3393995.75</v>
      </c>
      <c r="BU38" s="61">
        <v>-2272676.31</v>
      </c>
      <c r="BV38" s="61">
        <v>-358586.9</v>
      </c>
      <c r="BW38" s="61">
        <v>0</v>
      </c>
      <c r="BX38" s="61">
        <v>-77338.990000000005</v>
      </c>
      <c r="BY38" s="61">
        <v>-160199.29</v>
      </c>
      <c r="BZ38" s="61">
        <v>0</v>
      </c>
      <c r="CA38" s="61">
        <v>-772293.8600000001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0</v>
      </c>
      <c r="CJ38" s="61">
        <v>0</v>
      </c>
      <c r="CK38" s="61">
        <v>0</v>
      </c>
      <c r="CL38" s="61">
        <v>6251192.1599999983</v>
      </c>
    </row>
    <row r="39" spans="1:90" ht="12.75" customHeight="1">
      <c r="A39" s="44" t="s">
        <v>64</v>
      </c>
      <c r="B39" s="59">
        <v>1045</v>
      </c>
      <c r="C39" s="60" t="s">
        <v>373</v>
      </c>
      <c r="D39" s="61">
        <v>98036502.419999972</v>
      </c>
      <c r="E39" s="61">
        <v>36902628.890000001</v>
      </c>
      <c r="F39" s="61">
        <v>143972838.81999999</v>
      </c>
      <c r="G39" s="61">
        <v>-107070209.92999999</v>
      </c>
      <c r="H39" s="61">
        <v>0</v>
      </c>
      <c r="I39" s="61">
        <v>-12584088.860000014</v>
      </c>
      <c r="J39" s="61">
        <v>-40173823.790000021</v>
      </c>
      <c r="K39" s="61">
        <v>-260008038.69000003</v>
      </c>
      <c r="L39" s="61">
        <v>219834214.90000001</v>
      </c>
      <c r="M39" s="61">
        <v>27589734.930000007</v>
      </c>
      <c r="N39" s="61">
        <v>202908771.76000002</v>
      </c>
      <c r="O39" s="61">
        <v>-175319036.83000001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73717962.389999986</v>
      </c>
      <c r="AA39" s="61">
        <v>38782975.419999994</v>
      </c>
      <c r="AB39" s="61">
        <v>6706939.5100000007</v>
      </c>
      <c r="AC39" s="61">
        <v>27797497.189999998</v>
      </c>
      <c r="AD39" s="61">
        <v>430550.27</v>
      </c>
      <c r="AE39" s="61">
        <v>0</v>
      </c>
      <c r="AF39" s="61">
        <v>0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0</v>
      </c>
      <c r="AN39" s="61">
        <v>73230.86</v>
      </c>
      <c r="AO39" s="61">
        <v>-65814.759999999995</v>
      </c>
      <c r="AP39" s="61">
        <v>0</v>
      </c>
      <c r="AQ39" s="61">
        <v>0</v>
      </c>
      <c r="AR39" s="61">
        <v>-7416.1000000000058</v>
      </c>
      <c r="AS39" s="61">
        <v>-32990741.580000006</v>
      </c>
      <c r="AT39" s="61">
        <v>-9184546.820000004</v>
      </c>
      <c r="AU39" s="61">
        <v>-27166914.600000001</v>
      </c>
      <c r="AV39" s="61">
        <v>17982367.779999997</v>
      </c>
      <c r="AW39" s="61">
        <v>401488.3900000006</v>
      </c>
      <c r="AX39" s="61">
        <v>-11425444.859999999</v>
      </c>
      <c r="AY39" s="61">
        <v>-104816859.52000001</v>
      </c>
      <c r="AZ39" s="61">
        <v>-111328316.09</v>
      </c>
      <c r="BA39" s="61">
        <v>-17388367.810000002</v>
      </c>
      <c r="BB39" s="61">
        <v>0</v>
      </c>
      <c r="BC39" s="61">
        <v>23899824.380000003</v>
      </c>
      <c r="BD39" s="61">
        <v>93391414.660000011</v>
      </c>
      <c r="BE39" s="61">
        <v>11826933.25</v>
      </c>
      <c r="BF39" s="61">
        <v>87492410.289999992</v>
      </c>
      <c r="BG39" s="61">
        <v>92562208.460000008</v>
      </c>
      <c r="BH39" s="61">
        <v>13538524.6</v>
      </c>
      <c r="BI39" s="61">
        <v>0</v>
      </c>
      <c r="BJ39" s="61">
        <v>-18608322.770000003</v>
      </c>
      <c r="BK39" s="61">
        <v>-75665477.039999992</v>
      </c>
      <c r="BL39" s="61">
        <v>0</v>
      </c>
      <c r="BM39" s="61">
        <v>0</v>
      </c>
      <c r="BN39" s="61">
        <v>0</v>
      </c>
      <c r="BO39" s="61">
        <v>-1353439.3900000001</v>
      </c>
      <c r="BP39" s="61">
        <v>-1353439.3900000001</v>
      </c>
      <c r="BQ39" s="61">
        <v>0</v>
      </c>
      <c r="BR39" s="61">
        <v>0</v>
      </c>
      <c r="BS39" s="61">
        <v>-19288362.09</v>
      </c>
      <c r="BT39" s="61">
        <v>-22231519.359999999</v>
      </c>
      <c r="BU39" s="61">
        <v>-2928696.79</v>
      </c>
      <c r="BV39" s="61">
        <v>-4383446.0500000007</v>
      </c>
      <c r="BW39" s="61">
        <v>0</v>
      </c>
      <c r="BX39" s="61">
        <v>-512299.77</v>
      </c>
      <c r="BY39" s="61">
        <v>-1822378.18</v>
      </c>
      <c r="BZ39" s="61">
        <v>12589990.26</v>
      </c>
      <c r="CA39" s="61">
        <v>-12.200000000000001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-3565881.67</v>
      </c>
      <c r="CJ39" s="61">
        <v>-3565881.67</v>
      </c>
      <c r="CK39" s="61">
        <v>0</v>
      </c>
      <c r="CL39" s="61">
        <v>65045760.839999966</v>
      </c>
    </row>
    <row r="40" spans="1:90" ht="12.75" customHeight="1">
      <c r="A40" s="44" t="s">
        <v>66</v>
      </c>
      <c r="B40" s="59">
        <v>1046</v>
      </c>
      <c r="C40" s="60" t="s">
        <v>373</v>
      </c>
      <c r="D40" s="61">
        <v>-1253956.8300000003</v>
      </c>
      <c r="E40" s="61">
        <v>858686.51999999979</v>
      </c>
      <c r="F40" s="61">
        <v>2456242.5</v>
      </c>
      <c r="G40" s="61">
        <v>-1597555.9800000002</v>
      </c>
      <c r="H40" s="61">
        <v>0</v>
      </c>
      <c r="I40" s="61">
        <v>-286552.5</v>
      </c>
      <c r="J40" s="61">
        <v>-251652.75</v>
      </c>
      <c r="K40" s="61">
        <v>-4555199.68</v>
      </c>
      <c r="L40" s="61">
        <v>4303546.93</v>
      </c>
      <c r="M40" s="61">
        <v>-34899.75</v>
      </c>
      <c r="N40" s="61">
        <v>2577345.17</v>
      </c>
      <c r="O40" s="61">
        <v>-2612244.92</v>
      </c>
      <c r="P40" s="61">
        <v>0</v>
      </c>
      <c r="Q40" s="61">
        <v>0</v>
      </c>
      <c r="R40" s="61">
        <v>0</v>
      </c>
      <c r="S40" s="61">
        <v>-1847167.9300000002</v>
      </c>
      <c r="T40" s="61">
        <v>-4205807.04</v>
      </c>
      <c r="U40" s="61">
        <v>-4716029.13</v>
      </c>
      <c r="V40" s="61">
        <v>510222.08999999997</v>
      </c>
      <c r="W40" s="61">
        <v>2358639.11</v>
      </c>
      <c r="X40" s="61">
        <v>2668342.9499999997</v>
      </c>
      <c r="Y40" s="61">
        <v>-309703.83999999997</v>
      </c>
      <c r="Z40" s="61">
        <v>21077.08</v>
      </c>
      <c r="AA40" s="61">
        <v>13396.1</v>
      </c>
      <c r="AB40" s="61">
        <v>0</v>
      </c>
      <c r="AC40" s="61">
        <v>7680.98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0</v>
      </c>
      <c r="AN40" s="61">
        <v>0</v>
      </c>
      <c r="AO40" s="61">
        <v>0</v>
      </c>
      <c r="AP40" s="61">
        <v>0</v>
      </c>
      <c r="AQ40" s="61">
        <v>0</v>
      </c>
      <c r="AR40" s="61">
        <v>0</v>
      </c>
      <c r="AS40" s="61">
        <v>-5577020.6399999959</v>
      </c>
      <c r="AT40" s="61">
        <v>-1548634.88</v>
      </c>
      <c r="AU40" s="61">
        <v>-5366623.91</v>
      </c>
      <c r="AV40" s="61">
        <v>3817989.0300000003</v>
      </c>
      <c r="AW40" s="61">
        <v>-3780976.0399999963</v>
      </c>
      <c r="AX40" s="61">
        <v>-6851368.4899999993</v>
      </c>
      <c r="AY40" s="61">
        <v>-15070321.289999999</v>
      </c>
      <c r="AZ40" s="61">
        <v>-27228065.419999998</v>
      </c>
      <c r="BA40" s="61">
        <v>10877659.399999999</v>
      </c>
      <c r="BB40" s="61">
        <v>0</v>
      </c>
      <c r="BC40" s="61">
        <v>1280084.73</v>
      </c>
      <c r="BD40" s="61">
        <v>8218952.7999999998</v>
      </c>
      <c r="BE40" s="61">
        <v>3070392.450000003</v>
      </c>
      <c r="BF40" s="61">
        <v>8933945.2900000028</v>
      </c>
      <c r="BG40" s="61">
        <v>16241695.870000003</v>
      </c>
      <c r="BH40" s="61">
        <v>-6538320.0199999996</v>
      </c>
      <c r="BI40" s="61">
        <v>0</v>
      </c>
      <c r="BJ40" s="61">
        <v>-769430.56</v>
      </c>
      <c r="BK40" s="61">
        <v>-5863552.8399999999</v>
      </c>
      <c r="BL40" s="61">
        <v>0</v>
      </c>
      <c r="BM40" s="61">
        <v>0</v>
      </c>
      <c r="BN40" s="61">
        <v>0</v>
      </c>
      <c r="BO40" s="61">
        <v>0</v>
      </c>
      <c r="BP40" s="61">
        <v>0</v>
      </c>
      <c r="BQ40" s="61">
        <v>0</v>
      </c>
      <c r="BR40" s="61">
        <v>0</v>
      </c>
      <c r="BS40" s="61">
        <v>-247409.71999999997</v>
      </c>
      <c r="BT40" s="61">
        <v>-417012.56</v>
      </c>
      <c r="BU40" s="61">
        <v>-105034.07</v>
      </c>
      <c r="BV40" s="61">
        <v>-72420.81</v>
      </c>
      <c r="BW40" s="61">
        <v>0</v>
      </c>
      <c r="BX40" s="61">
        <v>-2476.61</v>
      </c>
      <c r="BY40" s="61">
        <v>-7426.81</v>
      </c>
      <c r="BZ40" s="61">
        <v>356961.14</v>
      </c>
      <c r="CA40" s="61">
        <v>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0</v>
      </c>
      <c r="CJ40" s="61">
        <v>0</v>
      </c>
      <c r="CK40" s="61">
        <v>0</v>
      </c>
      <c r="CL40" s="61">
        <v>-6830977.469999996</v>
      </c>
    </row>
    <row r="41" spans="1:90" ht="12.75" customHeight="1">
      <c r="A41" s="44" t="s">
        <v>68</v>
      </c>
      <c r="B41" s="59">
        <v>1048</v>
      </c>
      <c r="C41" s="60" t="s">
        <v>373</v>
      </c>
      <c r="D41" s="61">
        <v>314794542.85400045</v>
      </c>
      <c r="E41" s="61">
        <v>666520688.87000024</v>
      </c>
      <c r="F41" s="61">
        <v>1549874075.6100004</v>
      </c>
      <c r="G41" s="61">
        <v>-883353386.74000013</v>
      </c>
      <c r="H41" s="61">
        <v>0</v>
      </c>
      <c r="I41" s="61">
        <v>-421720837.14999962</v>
      </c>
      <c r="J41" s="61">
        <v>-1017537677.2599999</v>
      </c>
      <c r="K41" s="61">
        <v>-1787561835.0699997</v>
      </c>
      <c r="L41" s="61">
        <v>770024157.80999982</v>
      </c>
      <c r="M41" s="61">
        <v>595816840.11000025</v>
      </c>
      <c r="N41" s="61">
        <v>979056918.53000021</v>
      </c>
      <c r="O41" s="61">
        <v>-383240078.41999996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66265088.183999859</v>
      </c>
      <c r="AA41" s="61">
        <v>66265088.183999859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3729602.95</v>
      </c>
      <c r="AN41" s="61">
        <v>310508.48</v>
      </c>
      <c r="AO41" s="61">
        <v>-124311.13</v>
      </c>
      <c r="AP41" s="61">
        <v>0</v>
      </c>
      <c r="AQ41" s="61">
        <v>0</v>
      </c>
      <c r="AR41" s="61">
        <v>3543405.6</v>
      </c>
      <c r="AS41" s="61">
        <v>-194147635.68999997</v>
      </c>
      <c r="AT41" s="61">
        <v>-32509092.77</v>
      </c>
      <c r="AU41" s="61">
        <v>-39638436.609999999</v>
      </c>
      <c r="AV41" s="61">
        <v>7129343.8399999999</v>
      </c>
      <c r="AW41" s="61">
        <v>-42620499.329999998</v>
      </c>
      <c r="AX41" s="61">
        <v>-50399092.680000007</v>
      </c>
      <c r="AY41" s="61">
        <v>-238897186.97000003</v>
      </c>
      <c r="AZ41" s="61">
        <v>-91444514.310000017</v>
      </c>
      <c r="BA41" s="61">
        <v>-177542598.84999999</v>
      </c>
      <c r="BB41" s="61">
        <v>0</v>
      </c>
      <c r="BC41" s="61">
        <v>30089926.189999994</v>
      </c>
      <c r="BD41" s="61">
        <v>188498094.29000002</v>
      </c>
      <c r="BE41" s="61">
        <v>7778593.3500000089</v>
      </c>
      <c r="BF41" s="61">
        <v>82187081.730000004</v>
      </c>
      <c r="BG41" s="61">
        <v>17674169.390000001</v>
      </c>
      <c r="BH41" s="61">
        <v>75852419.760000005</v>
      </c>
      <c r="BI41" s="61">
        <v>0</v>
      </c>
      <c r="BJ41" s="61">
        <v>-11339507.419999998</v>
      </c>
      <c r="BK41" s="61">
        <v>-74408488.379999995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-119018043.58999997</v>
      </c>
      <c r="BT41" s="61">
        <v>-100239876.31999999</v>
      </c>
      <c r="BU41" s="61">
        <v>-28619643.090000004</v>
      </c>
      <c r="BV41" s="61">
        <v>-9768032.2799999993</v>
      </c>
      <c r="BW41" s="61">
        <v>0</v>
      </c>
      <c r="BX41" s="61">
        <v>-12158295.109999998</v>
      </c>
      <c r="BY41" s="61">
        <v>-3777399.07</v>
      </c>
      <c r="BZ41" s="61">
        <v>35627720.399999999</v>
      </c>
      <c r="CA41" s="61">
        <v>-82518.12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120646907.16400048</v>
      </c>
    </row>
    <row r="42" spans="1:90" ht="12.75" customHeight="1">
      <c r="A42" s="44" t="s">
        <v>70</v>
      </c>
      <c r="B42" s="59">
        <v>1049</v>
      </c>
      <c r="C42" s="60" t="s">
        <v>373</v>
      </c>
      <c r="D42" s="61">
        <v>4207959.7032259665</v>
      </c>
      <c r="E42" s="61">
        <v>1934994.8400000334</v>
      </c>
      <c r="F42" s="61">
        <v>149117158.70000002</v>
      </c>
      <c r="G42" s="61">
        <v>-147182163.85999998</v>
      </c>
      <c r="H42" s="61">
        <v>0</v>
      </c>
      <c r="I42" s="61">
        <v>1470117.9300000072</v>
      </c>
      <c r="J42" s="61">
        <v>-111487187.2899999</v>
      </c>
      <c r="K42" s="61">
        <v>-146629321.37999991</v>
      </c>
      <c r="L42" s="61">
        <v>35142134.090000004</v>
      </c>
      <c r="M42" s="61">
        <v>112957305.21999991</v>
      </c>
      <c r="N42" s="61">
        <v>141382981.7599999</v>
      </c>
      <c r="O42" s="61">
        <v>-28425676.539999999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0</v>
      </c>
      <c r="W42" s="61">
        <v>0</v>
      </c>
      <c r="X42" s="61">
        <v>0</v>
      </c>
      <c r="Y42" s="61">
        <v>0</v>
      </c>
      <c r="Z42" s="61">
        <v>791824.07322592603</v>
      </c>
      <c r="AA42" s="61">
        <v>300575.55047253449</v>
      </c>
      <c r="AB42" s="61">
        <v>328294.16635815823</v>
      </c>
      <c r="AC42" s="61">
        <v>162006.6938823674</v>
      </c>
      <c r="AD42" s="61">
        <v>947.6625128660155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11022.859999999986</v>
      </c>
      <c r="AN42" s="61">
        <v>11022.859999999986</v>
      </c>
      <c r="AO42" s="61">
        <v>0</v>
      </c>
      <c r="AP42" s="61">
        <v>0</v>
      </c>
      <c r="AQ42" s="61">
        <v>0</v>
      </c>
      <c r="AR42" s="61">
        <v>0</v>
      </c>
      <c r="AS42" s="61">
        <v>-5631181.6790330783</v>
      </c>
      <c r="AT42" s="61">
        <v>-1194358.1299999999</v>
      </c>
      <c r="AU42" s="61">
        <v>-1194358.1299999999</v>
      </c>
      <c r="AV42" s="61">
        <v>0</v>
      </c>
      <c r="AW42" s="61">
        <v>-370995.52</v>
      </c>
      <c r="AX42" s="61">
        <v>-370995.52</v>
      </c>
      <c r="AY42" s="61">
        <v>-923048.61999999988</v>
      </c>
      <c r="AZ42" s="61">
        <v>-997300.50999999989</v>
      </c>
      <c r="BA42" s="61">
        <v>-136217.11000000004</v>
      </c>
      <c r="BB42" s="61">
        <v>0</v>
      </c>
      <c r="BC42" s="61">
        <v>210469</v>
      </c>
      <c r="BD42" s="61">
        <v>552053.09999999986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-3933793.9390330785</v>
      </c>
      <c r="BT42" s="61">
        <v>-3655761.6300000078</v>
      </c>
      <c r="BU42" s="61">
        <v>-2038302.8472892591</v>
      </c>
      <c r="BV42" s="61">
        <v>-1494286.9704508381</v>
      </c>
      <c r="BW42" s="61">
        <v>0</v>
      </c>
      <c r="BX42" s="61">
        <v>-167108.576027804</v>
      </c>
      <c r="BY42" s="61">
        <v>-114415.8952651681</v>
      </c>
      <c r="BZ42" s="61">
        <v>3536081.9799999991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-132034.09000000003</v>
      </c>
      <c r="CJ42" s="61">
        <v>-132034.09000000003</v>
      </c>
      <c r="CK42" s="61">
        <v>0</v>
      </c>
      <c r="CL42" s="61">
        <v>-1423221.9758071117</v>
      </c>
    </row>
    <row r="43" spans="1:90" ht="12.75" customHeight="1">
      <c r="A43" s="44" t="s">
        <v>72</v>
      </c>
      <c r="B43" s="59">
        <v>1051</v>
      </c>
      <c r="C43" s="60" t="s">
        <v>373</v>
      </c>
      <c r="D43" s="61">
        <v>6747814.6599999992</v>
      </c>
      <c r="E43" s="61">
        <v>-379049.2</v>
      </c>
      <c r="F43" s="61">
        <v>-379049.2</v>
      </c>
      <c r="G43" s="61">
        <v>0</v>
      </c>
      <c r="H43" s="61">
        <v>0</v>
      </c>
      <c r="I43" s="61">
        <v>6990041.459999999</v>
      </c>
      <c r="J43" s="61">
        <v>8841526.0599999987</v>
      </c>
      <c r="K43" s="61">
        <v>-19852482.969999999</v>
      </c>
      <c r="L43" s="61">
        <v>28694009.029999997</v>
      </c>
      <c r="M43" s="61">
        <v>-1851484.5999999996</v>
      </c>
      <c r="N43" s="61">
        <v>10138481.1</v>
      </c>
      <c r="O43" s="61">
        <v>-11989965.699999999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136822.39999999999</v>
      </c>
      <c r="AN43" s="61">
        <v>136822.39999999999</v>
      </c>
      <c r="AO43" s="61">
        <v>0</v>
      </c>
      <c r="AP43" s="61">
        <v>0</v>
      </c>
      <c r="AQ43" s="61">
        <v>0</v>
      </c>
      <c r="AR43" s="61">
        <v>0</v>
      </c>
      <c r="AS43" s="61">
        <v>-6227584.1966561405</v>
      </c>
      <c r="AT43" s="61">
        <v>-2793088.3900000006</v>
      </c>
      <c r="AU43" s="61">
        <v>-5581633.7200000007</v>
      </c>
      <c r="AV43" s="61">
        <v>2788545.33</v>
      </c>
      <c r="AW43" s="61">
        <v>1632500.4699999951</v>
      </c>
      <c r="AX43" s="61">
        <v>1066973.6899999976</v>
      </c>
      <c r="AY43" s="61">
        <v>-61570768.689999998</v>
      </c>
      <c r="AZ43" s="61">
        <v>-61570768.689999998</v>
      </c>
      <c r="BA43" s="61">
        <v>0</v>
      </c>
      <c r="BB43" s="61">
        <v>0</v>
      </c>
      <c r="BC43" s="61">
        <v>0</v>
      </c>
      <c r="BD43" s="61">
        <v>62637742.379999995</v>
      </c>
      <c r="BE43" s="61">
        <v>565526.77999999747</v>
      </c>
      <c r="BF43" s="61">
        <v>25033844.029999997</v>
      </c>
      <c r="BG43" s="61">
        <v>25033844.029999997</v>
      </c>
      <c r="BH43" s="61">
        <v>0</v>
      </c>
      <c r="BI43" s="61">
        <v>0</v>
      </c>
      <c r="BJ43" s="61">
        <v>0</v>
      </c>
      <c r="BK43" s="61">
        <v>-24468317.25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-5066996.276656135</v>
      </c>
      <c r="BT43" s="61">
        <v>-2053613.81</v>
      </c>
      <c r="BU43" s="61">
        <v>-2013531.2821096741</v>
      </c>
      <c r="BV43" s="61">
        <v>-1034998.1740830546</v>
      </c>
      <c r="BW43" s="61">
        <v>0</v>
      </c>
      <c r="BX43" s="61">
        <v>-9793.3972249869748</v>
      </c>
      <c r="BY43" s="61">
        <v>-88671.423238418953</v>
      </c>
      <c r="BZ43" s="61">
        <v>133611.81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0</v>
      </c>
      <c r="CJ43" s="61">
        <v>0</v>
      </c>
      <c r="CK43" s="61">
        <v>0</v>
      </c>
      <c r="CL43" s="61">
        <v>520230.46334385872</v>
      </c>
    </row>
    <row r="44" spans="1:90" ht="12.75" customHeight="1">
      <c r="A44" s="44" t="s">
        <v>74</v>
      </c>
      <c r="B44" s="59">
        <v>1052</v>
      </c>
      <c r="C44" s="60" t="s">
        <v>373</v>
      </c>
      <c r="D44" s="61">
        <v>-1308534.25675698</v>
      </c>
      <c r="E44" s="61">
        <v>-22429.969999999739</v>
      </c>
      <c r="F44" s="61">
        <v>7425565.9299999997</v>
      </c>
      <c r="G44" s="61">
        <v>-7447995.8999999994</v>
      </c>
      <c r="H44" s="61">
        <v>0</v>
      </c>
      <c r="I44" s="61">
        <v>-5565265.2400000012</v>
      </c>
      <c r="J44" s="61">
        <v>-3632308.3900000006</v>
      </c>
      <c r="K44" s="61">
        <v>-13065894.950000001</v>
      </c>
      <c r="L44" s="61">
        <v>9433586.5600000005</v>
      </c>
      <c r="M44" s="61">
        <v>-1932956.8500000006</v>
      </c>
      <c r="N44" s="61">
        <v>6603153.919999999</v>
      </c>
      <c r="O44" s="61">
        <v>-8536110.7699999996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4279160.9532430209</v>
      </c>
      <c r="AA44" s="61">
        <v>523417.08822287683</v>
      </c>
      <c r="AB44" s="61">
        <v>0</v>
      </c>
      <c r="AC44" s="61">
        <v>0</v>
      </c>
      <c r="AD44" s="61">
        <v>129614.54538452331</v>
      </c>
      <c r="AE44" s="61">
        <v>0</v>
      </c>
      <c r="AF44" s="61">
        <v>0</v>
      </c>
      <c r="AG44" s="61">
        <v>0</v>
      </c>
      <c r="AH44" s="61">
        <v>0</v>
      </c>
      <c r="AI44" s="61">
        <v>3626129.3196356203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-2831794.5356846089</v>
      </c>
      <c r="AT44" s="61">
        <v>-638593.04</v>
      </c>
      <c r="AU44" s="61">
        <v>-805874.4</v>
      </c>
      <c r="AV44" s="61">
        <v>167281.35999999999</v>
      </c>
      <c r="AW44" s="61">
        <v>476806.63594626298</v>
      </c>
      <c r="AX44" s="61">
        <v>923418.7598210047</v>
      </c>
      <c r="AY44" s="61">
        <v>-3153736.8101789956</v>
      </c>
      <c r="AZ44" s="61">
        <v>-1709940.66</v>
      </c>
      <c r="BA44" s="61">
        <v>-2162895.6944508371</v>
      </c>
      <c r="BB44" s="61">
        <v>0</v>
      </c>
      <c r="BC44" s="61">
        <v>719099.54427184118</v>
      </c>
      <c r="BD44" s="61">
        <v>4077155.5700000003</v>
      </c>
      <c r="BE44" s="61">
        <v>-446612.12387474172</v>
      </c>
      <c r="BF44" s="61">
        <v>1041639.1361252583</v>
      </c>
      <c r="BG44" s="61">
        <v>784252.67999999993</v>
      </c>
      <c r="BH44" s="61">
        <v>494895.88483401434</v>
      </c>
      <c r="BI44" s="61">
        <v>0</v>
      </c>
      <c r="BJ44" s="61">
        <v>-237509.42870875599</v>
      </c>
      <c r="BK44" s="61">
        <v>-1488251.26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-2670008.1316308719</v>
      </c>
      <c r="BT44" s="61">
        <v>564992.79</v>
      </c>
      <c r="BU44" s="61">
        <v>-1840709.9601842044</v>
      </c>
      <c r="BV44" s="61">
        <v>-1369704.8607762663</v>
      </c>
      <c r="BW44" s="61">
        <v>0</v>
      </c>
      <c r="BX44" s="61">
        <v>-15827.97636355191</v>
      </c>
      <c r="BY44" s="61">
        <v>-165620.80430684998</v>
      </c>
      <c r="BZ44" s="61">
        <v>156862.68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0</v>
      </c>
      <c r="CJ44" s="61">
        <v>0</v>
      </c>
      <c r="CK44" s="61">
        <v>0</v>
      </c>
      <c r="CL44" s="61">
        <v>-4140328.7924415888</v>
      </c>
    </row>
    <row r="45" spans="1:90" ht="12.75" customHeight="1">
      <c r="A45" s="44" t="s">
        <v>76</v>
      </c>
      <c r="B45" s="59">
        <v>1053</v>
      </c>
      <c r="C45" s="60" t="s">
        <v>373</v>
      </c>
      <c r="D45" s="61">
        <v>2468952.1900000004</v>
      </c>
      <c r="E45" s="61">
        <v>914902.42</v>
      </c>
      <c r="F45" s="61">
        <v>914902.42</v>
      </c>
      <c r="G45" s="61">
        <v>0</v>
      </c>
      <c r="H45" s="61">
        <v>0</v>
      </c>
      <c r="I45" s="61">
        <v>781521.61000000034</v>
      </c>
      <c r="J45" s="61">
        <v>781521.61000000034</v>
      </c>
      <c r="K45" s="61">
        <v>-2632623.25</v>
      </c>
      <c r="L45" s="61">
        <v>3414144.8600000003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654223.66</v>
      </c>
      <c r="AA45" s="61">
        <v>54543.34</v>
      </c>
      <c r="AB45" s="61">
        <v>0</v>
      </c>
      <c r="AC45" s="61">
        <v>553277.97</v>
      </c>
      <c r="AD45" s="61">
        <v>45925.67</v>
      </c>
      <c r="AE45" s="61">
        <v>0</v>
      </c>
      <c r="AF45" s="61">
        <v>0</v>
      </c>
      <c r="AG45" s="61">
        <v>0</v>
      </c>
      <c r="AH45" s="61">
        <v>476.68</v>
      </c>
      <c r="AI45" s="61">
        <v>0</v>
      </c>
      <c r="AJ45" s="61">
        <v>0</v>
      </c>
      <c r="AK45" s="61">
        <v>0</v>
      </c>
      <c r="AL45" s="61">
        <v>0</v>
      </c>
      <c r="AM45" s="61">
        <v>118304.5</v>
      </c>
      <c r="AN45" s="61">
        <v>158567</v>
      </c>
      <c r="AO45" s="61">
        <v>0</v>
      </c>
      <c r="AP45" s="61">
        <v>0</v>
      </c>
      <c r="AQ45" s="61">
        <v>0</v>
      </c>
      <c r="AR45" s="61">
        <v>-40262.5</v>
      </c>
      <c r="AS45" s="61">
        <v>-307649.38147905376</v>
      </c>
      <c r="AT45" s="61">
        <v>-1092634.8</v>
      </c>
      <c r="AU45" s="61">
        <v>-1092634.8</v>
      </c>
      <c r="AV45" s="61">
        <v>0</v>
      </c>
      <c r="AW45" s="61">
        <v>1383594.52</v>
      </c>
      <c r="AX45" s="61">
        <v>1383594.52</v>
      </c>
      <c r="AY45" s="61">
        <v>-1790388.3900000001</v>
      </c>
      <c r="AZ45" s="61">
        <v>-690593.42</v>
      </c>
      <c r="BA45" s="61">
        <v>-1236764.95</v>
      </c>
      <c r="BB45" s="61">
        <v>0</v>
      </c>
      <c r="BC45" s="61">
        <v>136969.97999999998</v>
      </c>
      <c r="BD45" s="61">
        <v>3173982.91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-598609.10147905373</v>
      </c>
      <c r="BT45" s="61">
        <v>-313096.17</v>
      </c>
      <c r="BU45" s="61">
        <v>-125112.77275053019</v>
      </c>
      <c r="BV45" s="61">
        <v>-11999.788479764711</v>
      </c>
      <c r="BW45" s="61">
        <v>0</v>
      </c>
      <c r="BX45" s="61">
        <v>-37866.552078490808</v>
      </c>
      <c r="BY45" s="61">
        <v>-83869.732759595165</v>
      </c>
      <c r="BZ45" s="61">
        <v>0</v>
      </c>
      <c r="CA45" s="61">
        <v>-26664.085410672844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0</v>
      </c>
      <c r="CJ45" s="61">
        <v>0</v>
      </c>
      <c r="CK45" s="61">
        <v>0</v>
      </c>
      <c r="CL45" s="61">
        <v>2161302.8085209467</v>
      </c>
    </row>
    <row r="46" spans="1:90" ht="12.75" customHeight="1">
      <c r="A46" s="44" t="s">
        <v>78</v>
      </c>
      <c r="B46" s="59">
        <v>1054</v>
      </c>
      <c r="C46" s="60" t="s">
        <v>373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</row>
    <row r="47" spans="1:90" ht="12.75" customHeight="1">
      <c r="A47" s="44" t="s">
        <v>80</v>
      </c>
      <c r="B47" s="59">
        <v>1055</v>
      </c>
      <c r="C47" s="60" t="s">
        <v>373</v>
      </c>
      <c r="D47" s="61">
        <v>2827273.9099999978</v>
      </c>
      <c r="E47" s="61">
        <v>-55455.759999999995</v>
      </c>
      <c r="F47" s="61">
        <v>6922.3600000000024</v>
      </c>
      <c r="G47" s="61">
        <v>-62378.119999999995</v>
      </c>
      <c r="H47" s="61">
        <v>0</v>
      </c>
      <c r="I47" s="61">
        <v>2788387.7199999974</v>
      </c>
      <c r="J47" s="61">
        <v>3109708.7199999974</v>
      </c>
      <c r="K47" s="61">
        <v>-2527164.0100000002</v>
      </c>
      <c r="L47" s="61">
        <v>5636872.7299999977</v>
      </c>
      <c r="M47" s="61">
        <v>-321321</v>
      </c>
      <c r="N47" s="61">
        <v>40171.67</v>
      </c>
      <c r="O47" s="61">
        <v>-361492.67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94341.950000000012</v>
      </c>
      <c r="AN47" s="61">
        <v>388.77999999999884</v>
      </c>
      <c r="AO47" s="61">
        <v>236533.29</v>
      </c>
      <c r="AP47" s="61">
        <v>0</v>
      </c>
      <c r="AQ47" s="61">
        <v>0</v>
      </c>
      <c r="AR47" s="61">
        <v>-142580.12</v>
      </c>
      <c r="AS47" s="61">
        <v>-3863569.8299999963</v>
      </c>
      <c r="AT47" s="61">
        <v>0</v>
      </c>
      <c r="AU47" s="61">
        <v>0</v>
      </c>
      <c r="AV47" s="61">
        <v>0</v>
      </c>
      <c r="AW47" s="61">
        <v>-1502931.8799999959</v>
      </c>
      <c r="AX47" s="61">
        <v>-1200057.7699999958</v>
      </c>
      <c r="AY47" s="61">
        <v>-27117965.449999996</v>
      </c>
      <c r="AZ47" s="61">
        <v>-4964398.38</v>
      </c>
      <c r="BA47" s="61">
        <v>-28310418.539999999</v>
      </c>
      <c r="BB47" s="61">
        <v>0</v>
      </c>
      <c r="BC47" s="61">
        <v>6156851.4700000007</v>
      </c>
      <c r="BD47" s="61">
        <v>25917907.68</v>
      </c>
      <c r="BE47" s="61">
        <v>-302874.11000000004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-302874.11000000004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-2360637.9500000002</v>
      </c>
      <c r="BT47" s="61">
        <v>-855472.95999999985</v>
      </c>
      <c r="BU47" s="61">
        <v>-906249.43000000017</v>
      </c>
      <c r="BV47" s="61">
        <v>-576259.83000000007</v>
      </c>
      <c r="BW47" s="61">
        <v>0</v>
      </c>
      <c r="BX47" s="61">
        <v>13076.45</v>
      </c>
      <c r="BY47" s="61">
        <v>-139864.85</v>
      </c>
      <c r="BZ47" s="61">
        <v>104132.67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-1036295.9199999985</v>
      </c>
    </row>
    <row r="48" spans="1:90" ht="12.75" customHeight="1">
      <c r="A48" s="44" t="s">
        <v>82</v>
      </c>
      <c r="B48" s="59">
        <v>1056</v>
      </c>
      <c r="C48" s="60" t="s">
        <v>373</v>
      </c>
      <c r="D48" s="61">
        <v>464766.05</v>
      </c>
      <c r="E48" s="61">
        <v>-363389.49000000005</v>
      </c>
      <c r="F48" s="61">
        <v>5134.3500000000004</v>
      </c>
      <c r="G48" s="61">
        <v>-368523.84</v>
      </c>
      <c r="H48" s="61">
        <v>0</v>
      </c>
      <c r="I48" s="61">
        <v>828155.54</v>
      </c>
      <c r="J48" s="61">
        <v>1011261.54</v>
      </c>
      <c r="K48" s="61">
        <v>-1316971.48</v>
      </c>
      <c r="L48" s="61">
        <v>2328233.02</v>
      </c>
      <c r="M48" s="61">
        <v>-183106</v>
      </c>
      <c r="N48" s="61">
        <v>479485</v>
      </c>
      <c r="O48" s="61">
        <v>-662591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61">
        <v>0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0</v>
      </c>
      <c r="AN48" s="61">
        <v>0</v>
      </c>
      <c r="AO48" s="61">
        <v>0</v>
      </c>
      <c r="AP48" s="61">
        <v>0</v>
      </c>
      <c r="AQ48" s="61">
        <v>0</v>
      </c>
      <c r="AR48" s="61">
        <v>0</v>
      </c>
      <c r="AS48" s="61">
        <v>-1356270.31</v>
      </c>
      <c r="AT48" s="61">
        <v>-1800</v>
      </c>
      <c r="AU48" s="61">
        <v>-1800</v>
      </c>
      <c r="AV48" s="61">
        <v>0</v>
      </c>
      <c r="AW48" s="61">
        <v>-241697.37999999989</v>
      </c>
      <c r="AX48" s="61">
        <v>-241697.37999999989</v>
      </c>
      <c r="AY48" s="61">
        <v>-1777116.55</v>
      </c>
      <c r="AZ48" s="61">
        <v>-12189.55</v>
      </c>
      <c r="BA48" s="61">
        <v>-1984182</v>
      </c>
      <c r="BB48" s="61">
        <v>0</v>
      </c>
      <c r="BC48" s="61">
        <v>219255</v>
      </c>
      <c r="BD48" s="61">
        <v>1535419.1700000002</v>
      </c>
      <c r="BE48" s="61">
        <v>0</v>
      </c>
      <c r="BF48" s="61">
        <v>1600</v>
      </c>
      <c r="BG48" s="61">
        <v>1600</v>
      </c>
      <c r="BH48" s="61">
        <v>0</v>
      </c>
      <c r="BI48" s="61">
        <v>0</v>
      </c>
      <c r="BJ48" s="61">
        <v>0</v>
      </c>
      <c r="BK48" s="61">
        <v>-1600</v>
      </c>
      <c r="BL48" s="61">
        <v>0</v>
      </c>
      <c r="BM48" s="61">
        <v>0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-1112772.9300000002</v>
      </c>
      <c r="BT48" s="61">
        <v>-221837.41999999998</v>
      </c>
      <c r="BU48" s="61">
        <v>-267915.34999999998</v>
      </c>
      <c r="BV48" s="61">
        <v>-359690.34</v>
      </c>
      <c r="BW48" s="61">
        <v>0</v>
      </c>
      <c r="BX48" s="61">
        <v>-889.89</v>
      </c>
      <c r="BY48" s="61">
        <v>-118593.93000000001</v>
      </c>
      <c r="BZ48" s="61">
        <v>-143846</v>
      </c>
      <c r="CA48" s="61">
        <v>0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-891504.26</v>
      </c>
    </row>
    <row r="49" spans="1:90" ht="12.75" customHeight="1">
      <c r="A49" s="44" t="s">
        <v>84</v>
      </c>
      <c r="B49" s="59">
        <v>1057</v>
      </c>
      <c r="C49" s="60" t="s">
        <v>373</v>
      </c>
      <c r="D49" s="61">
        <v>73307217.800000012</v>
      </c>
      <c r="E49" s="61">
        <v>50646530.809999995</v>
      </c>
      <c r="F49" s="61">
        <v>57896390.379999995</v>
      </c>
      <c r="G49" s="61">
        <v>-7249859.5699999994</v>
      </c>
      <c r="H49" s="61">
        <v>0</v>
      </c>
      <c r="I49" s="61">
        <v>-4174003.7599999746</v>
      </c>
      <c r="J49" s="61">
        <v>-3815543.869999975</v>
      </c>
      <c r="K49" s="61">
        <v>-165118754.95999998</v>
      </c>
      <c r="L49" s="61">
        <v>161303211.09</v>
      </c>
      <c r="M49" s="61">
        <v>-358459.8899999999</v>
      </c>
      <c r="N49" s="61">
        <v>869378.34000000008</v>
      </c>
      <c r="O49" s="61">
        <v>-1227838.23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26834690.75</v>
      </c>
      <c r="AA49" s="61">
        <v>25926827.199999999</v>
      </c>
      <c r="AB49" s="61">
        <v>0</v>
      </c>
      <c r="AC49" s="61">
        <v>0</v>
      </c>
      <c r="AD49" s="61">
        <v>907863.55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-28859797.210000001</v>
      </c>
      <c r="AT49" s="61">
        <v>-4864044.5299999993</v>
      </c>
      <c r="AU49" s="61">
        <v>-4866070.01</v>
      </c>
      <c r="AV49" s="61">
        <v>2025.48</v>
      </c>
      <c r="AW49" s="61">
        <v>9619262.3499999996</v>
      </c>
      <c r="AX49" s="61">
        <v>10596347.109999999</v>
      </c>
      <c r="AY49" s="61">
        <v>-27791088.280000001</v>
      </c>
      <c r="AZ49" s="61">
        <v>-16333460.539999999</v>
      </c>
      <c r="BA49" s="61">
        <v>-11457627.74</v>
      </c>
      <c r="BB49" s="61">
        <v>0</v>
      </c>
      <c r="BC49" s="61">
        <v>0</v>
      </c>
      <c r="BD49" s="61">
        <v>38387435.390000001</v>
      </c>
      <c r="BE49" s="61">
        <v>-977084.76</v>
      </c>
      <c r="BF49" s="61">
        <v>396219.98</v>
      </c>
      <c r="BG49" s="61">
        <v>33513.620000000003</v>
      </c>
      <c r="BH49" s="61">
        <v>362706.36</v>
      </c>
      <c r="BI49" s="61">
        <v>0</v>
      </c>
      <c r="BJ49" s="61">
        <v>0</v>
      </c>
      <c r="BK49" s="61">
        <v>-1373304.74</v>
      </c>
      <c r="BL49" s="61">
        <v>0</v>
      </c>
      <c r="BM49" s="61">
        <v>0</v>
      </c>
      <c r="BN49" s="61">
        <v>0</v>
      </c>
      <c r="BO49" s="61">
        <v>-2134310.0699999998</v>
      </c>
      <c r="BP49" s="61">
        <v>-2134310.0699999998</v>
      </c>
      <c r="BQ49" s="61">
        <v>0</v>
      </c>
      <c r="BR49" s="61">
        <v>0</v>
      </c>
      <c r="BS49" s="61">
        <v>-31238686.940000001</v>
      </c>
      <c r="BT49" s="61">
        <v>-24762462.82</v>
      </c>
      <c r="BU49" s="61">
        <v>-5086673.08</v>
      </c>
      <c r="BV49" s="61">
        <v>-49732.12</v>
      </c>
      <c r="BW49" s="61">
        <v>0</v>
      </c>
      <c r="BX49" s="61">
        <v>-183.60000000000002</v>
      </c>
      <c r="BY49" s="61">
        <v>-1289097.25</v>
      </c>
      <c r="BZ49" s="61">
        <v>139642.39000000001</v>
      </c>
      <c r="CA49" s="61">
        <v>-190180.45999999996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-242018.02</v>
      </c>
      <c r="CJ49" s="61">
        <v>-242018.02</v>
      </c>
      <c r="CK49" s="61">
        <v>0</v>
      </c>
      <c r="CL49" s="61">
        <v>44447420.590000011</v>
      </c>
    </row>
    <row r="50" spans="1:90" ht="12.75" customHeight="1">
      <c r="A50" s="44" t="s">
        <v>86</v>
      </c>
      <c r="B50" s="59">
        <v>1058</v>
      </c>
      <c r="C50" s="60" t="s">
        <v>373</v>
      </c>
      <c r="D50" s="61">
        <v>228476993.3000001</v>
      </c>
      <c r="E50" s="61">
        <v>224402518.34999999</v>
      </c>
      <c r="F50" s="61">
        <v>242268588.44</v>
      </c>
      <c r="G50" s="61">
        <v>-17866070.090000004</v>
      </c>
      <c r="H50" s="61">
        <v>0</v>
      </c>
      <c r="I50" s="61">
        <v>-41044131.289999902</v>
      </c>
      <c r="J50" s="61">
        <v>-17246444.629999876</v>
      </c>
      <c r="K50" s="61">
        <v>-558386503.01999998</v>
      </c>
      <c r="L50" s="61">
        <v>541140058.3900001</v>
      </c>
      <c r="M50" s="61">
        <v>-23797686.660000026</v>
      </c>
      <c r="N50" s="61">
        <v>106679134.11999997</v>
      </c>
      <c r="O50" s="61">
        <v>-130476820.78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45118606.240000002</v>
      </c>
      <c r="AA50" s="61">
        <v>34967173.120000005</v>
      </c>
      <c r="AB50" s="61">
        <v>0</v>
      </c>
      <c r="AC50" s="61">
        <v>0</v>
      </c>
      <c r="AD50" s="61">
        <v>10151433.119999999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-135570926.56999996</v>
      </c>
      <c r="AT50" s="61">
        <v>-3306394.1099999994</v>
      </c>
      <c r="AU50" s="61">
        <v>-24268341.48</v>
      </c>
      <c r="AV50" s="61">
        <v>20961947.370000001</v>
      </c>
      <c r="AW50" s="61">
        <v>-17993326.269999996</v>
      </c>
      <c r="AX50" s="61">
        <v>-40481169.169999987</v>
      </c>
      <c r="AY50" s="61">
        <v>-162238298.69999999</v>
      </c>
      <c r="AZ50" s="61">
        <v>-44415794.359999999</v>
      </c>
      <c r="BA50" s="61">
        <v>-154815282.65000001</v>
      </c>
      <c r="BB50" s="61">
        <v>0</v>
      </c>
      <c r="BC50" s="61">
        <v>36992778.310000002</v>
      </c>
      <c r="BD50" s="61">
        <v>121757129.53</v>
      </c>
      <c r="BE50" s="61">
        <v>22487842.899999991</v>
      </c>
      <c r="BF50" s="61">
        <v>101314878.83999999</v>
      </c>
      <c r="BG50" s="61">
        <v>35766711.199999996</v>
      </c>
      <c r="BH50" s="61">
        <v>88649487.629999995</v>
      </c>
      <c r="BI50" s="61">
        <v>0</v>
      </c>
      <c r="BJ50" s="61">
        <v>-23101319.989999998</v>
      </c>
      <c r="BK50" s="61">
        <v>-78827035.939999998</v>
      </c>
      <c r="BL50" s="61">
        <v>0</v>
      </c>
      <c r="BM50" s="61">
        <v>0</v>
      </c>
      <c r="BN50" s="61">
        <v>0</v>
      </c>
      <c r="BO50" s="61">
        <v>-7177.3899999999721</v>
      </c>
      <c r="BP50" s="61">
        <v>-7177.3899999999721</v>
      </c>
      <c r="BQ50" s="61">
        <v>0</v>
      </c>
      <c r="BR50" s="61">
        <v>0</v>
      </c>
      <c r="BS50" s="61">
        <v>-114090947.76999998</v>
      </c>
      <c r="BT50" s="61">
        <v>-47803420.689999998</v>
      </c>
      <c r="BU50" s="61">
        <v>-25586992.250000004</v>
      </c>
      <c r="BV50" s="61">
        <v>-17238683.43</v>
      </c>
      <c r="BW50" s="61">
        <v>0</v>
      </c>
      <c r="BX50" s="61">
        <v>-38055892.699999996</v>
      </c>
      <c r="BY50" s="61">
        <v>-2230696.96</v>
      </c>
      <c r="BZ50" s="61">
        <v>16824738.260000002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-173081.03</v>
      </c>
      <c r="CJ50" s="61">
        <v>-173081.03</v>
      </c>
      <c r="CK50" s="61">
        <v>0</v>
      </c>
      <c r="CL50" s="61">
        <v>92906066.730000138</v>
      </c>
    </row>
    <row r="51" spans="1:90" ht="12.75" customHeight="1">
      <c r="A51" s="44" t="s">
        <v>88</v>
      </c>
      <c r="B51" s="59">
        <v>1059</v>
      </c>
      <c r="C51" s="60" t="s">
        <v>373</v>
      </c>
      <c r="D51" s="61">
        <v>194472220.00349081</v>
      </c>
      <c r="E51" s="61">
        <v>218130797.91999999</v>
      </c>
      <c r="F51" s="61">
        <v>218130797.91999999</v>
      </c>
      <c r="G51" s="61">
        <v>0</v>
      </c>
      <c r="H51" s="61">
        <v>0</v>
      </c>
      <c r="I51" s="61">
        <v>-63063290.050000072</v>
      </c>
      <c r="J51" s="61">
        <v>-63063290.050000072</v>
      </c>
      <c r="K51" s="61">
        <v>-708486704.94000006</v>
      </c>
      <c r="L51" s="61">
        <v>645423414.88999999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39403740.073490888</v>
      </c>
      <c r="AA51" s="61">
        <v>39392261.250206158</v>
      </c>
      <c r="AB51" s="61">
        <v>0</v>
      </c>
      <c r="AC51" s="61">
        <v>0</v>
      </c>
      <c r="AD51" s="61">
        <v>11478.823284729937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972.06</v>
      </c>
      <c r="AN51" s="61">
        <v>0</v>
      </c>
      <c r="AO51" s="61">
        <v>0</v>
      </c>
      <c r="AP51" s="61">
        <v>972.06</v>
      </c>
      <c r="AQ51" s="61">
        <v>0</v>
      </c>
      <c r="AR51" s="61">
        <v>0</v>
      </c>
      <c r="AS51" s="61">
        <v>-125863564.18478714</v>
      </c>
      <c r="AT51" s="61">
        <v>-7006935.7699999996</v>
      </c>
      <c r="AU51" s="61">
        <v>-7006935.7699999996</v>
      </c>
      <c r="AV51" s="61">
        <v>0</v>
      </c>
      <c r="AW51" s="61">
        <v>-13633325.48</v>
      </c>
      <c r="AX51" s="61">
        <v>-13633325.48</v>
      </c>
      <c r="AY51" s="61">
        <v>-34369201.530000001</v>
      </c>
      <c r="AZ51" s="61">
        <v>-7507308.5299999993</v>
      </c>
      <c r="BA51" s="61">
        <v>-34698367</v>
      </c>
      <c r="BB51" s="61">
        <v>0</v>
      </c>
      <c r="BC51" s="61">
        <v>7836474</v>
      </c>
      <c r="BD51" s="61">
        <v>20735876.050000001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-105223302.93478714</v>
      </c>
      <c r="BT51" s="61">
        <v>-36056189.60241197</v>
      </c>
      <c r="BU51" s="61">
        <v>-36761655.63130299</v>
      </c>
      <c r="BV51" s="61">
        <v>-4556982.4198795184</v>
      </c>
      <c r="BW51" s="61">
        <v>0</v>
      </c>
      <c r="BX51" s="61">
        <v>-26100559.936337665</v>
      </c>
      <c r="BY51" s="61">
        <v>-1006942.7644797507</v>
      </c>
      <c r="BZ51" s="61">
        <v>0</v>
      </c>
      <c r="CA51" s="61">
        <v>-740972.58037522319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68608655.818703666</v>
      </c>
    </row>
    <row r="52" spans="1:90" ht="12.75" customHeight="1">
      <c r="A52" s="44" t="s">
        <v>90</v>
      </c>
      <c r="B52" s="59">
        <v>1060</v>
      </c>
      <c r="C52" s="60" t="s">
        <v>373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</row>
    <row r="53" spans="1:90" ht="12.75" customHeight="1">
      <c r="A53" s="44" t="s">
        <v>92</v>
      </c>
      <c r="B53" s="59">
        <v>1061</v>
      </c>
      <c r="C53" s="60" t="s">
        <v>373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</row>
    <row r="54" spans="1:90" ht="12.75" customHeight="1">
      <c r="A54" s="44" t="s">
        <v>94</v>
      </c>
      <c r="B54" s="59">
        <v>2001</v>
      </c>
      <c r="C54" s="60" t="s">
        <v>373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</row>
    <row r="55" spans="1:90" ht="12.75" customHeight="1">
      <c r="A55" s="44" t="s">
        <v>96</v>
      </c>
      <c r="B55" s="59">
        <v>2002</v>
      </c>
      <c r="C55" s="60" t="s">
        <v>374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0</v>
      </c>
      <c r="BX55" s="61">
        <v>0</v>
      </c>
      <c r="BY55" s="61">
        <v>0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</row>
    <row r="56" spans="1:90" ht="12.75" customHeight="1">
      <c r="A56" s="44" t="s">
        <v>98</v>
      </c>
      <c r="B56" s="59">
        <v>2005</v>
      </c>
      <c r="C56" s="60" t="s">
        <v>374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0</v>
      </c>
      <c r="BP56" s="61">
        <v>0</v>
      </c>
      <c r="BQ56" s="61">
        <v>0</v>
      </c>
      <c r="BR56" s="61">
        <v>0</v>
      </c>
      <c r="BS56" s="61">
        <v>0</v>
      </c>
      <c r="BT56" s="61">
        <v>0</v>
      </c>
      <c r="BU56" s="61">
        <v>0</v>
      </c>
      <c r="BV56" s="61">
        <v>0</v>
      </c>
      <c r="BW56" s="61">
        <v>0</v>
      </c>
      <c r="BX56" s="61">
        <v>0</v>
      </c>
      <c r="BY56" s="61">
        <v>0</v>
      </c>
      <c r="BZ56" s="61">
        <v>0</v>
      </c>
      <c r="CA56" s="61">
        <v>0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0</v>
      </c>
      <c r="CJ56" s="61">
        <v>0</v>
      </c>
      <c r="CK56" s="61">
        <v>0</v>
      </c>
      <c r="CL56" s="61">
        <v>0</v>
      </c>
    </row>
    <row r="57" spans="1:90" ht="12.75" customHeight="1">
      <c r="A57" s="44" t="s">
        <v>100</v>
      </c>
      <c r="B57" s="59">
        <v>2006</v>
      </c>
      <c r="C57" s="60" t="s">
        <v>375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61">
        <v>0</v>
      </c>
      <c r="BJ57" s="61">
        <v>0</v>
      </c>
      <c r="BK57" s="61">
        <v>0</v>
      </c>
      <c r="BL57" s="61">
        <v>0</v>
      </c>
      <c r="BM57" s="61">
        <v>0</v>
      </c>
      <c r="BN57" s="61">
        <v>0</v>
      </c>
      <c r="BO57" s="61">
        <v>0</v>
      </c>
      <c r="BP57" s="61">
        <v>0</v>
      </c>
      <c r="BQ57" s="61">
        <v>0</v>
      </c>
      <c r="BR57" s="61">
        <v>0</v>
      </c>
      <c r="BS57" s="61">
        <v>0</v>
      </c>
      <c r="BT57" s="61">
        <v>0</v>
      </c>
      <c r="BU57" s="61">
        <v>0</v>
      </c>
      <c r="BV57" s="61">
        <v>0</v>
      </c>
      <c r="BW57" s="61">
        <v>0</v>
      </c>
      <c r="BX57" s="61">
        <v>0</v>
      </c>
      <c r="BY57" s="61">
        <v>0</v>
      </c>
      <c r="BZ57" s="61">
        <v>0</v>
      </c>
      <c r="CA57" s="61">
        <v>0</v>
      </c>
      <c r="CB57" s="61">
        <v>0</v>
      </c>
      <c r="CC57" s="61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</row>
    <row r="58" spans="1:90" ht="12.75" customHeight="1">
      <c r="A58" s="44" t="s">
        <v>102</v>
      </c>
      <c r="B58" s="59">
        <v>2007</v>
      </c>
      <c r="C58" s="60" t="s">
        <v>374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0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</row>
    <row r="59" spans="1:90" ht="12.75" customHeight="1">
      <c r="A59" s="44" t="s">
        <v>104</v>
      </c>
      <c r="B59" s="59">
        <v>2008</v>
      </c>
      <c r="C59" s="60" t="s">
        <v>374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</row>
    <row r="60" spans="1:90" ht="12.75" customHeight="1">
      <c r="A60" s="44" t="s">
        <v>106</v>
      </c>
      <c r="B60" s="59">
        <v>3001</v>
      </c>
      <c r="C60" s="60" t="s">
        <v>375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61">
        <v>0</v>
      </c>
      <c r="CA60" s="61">
        <v>0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0</v>
      </c>
    </row>
    <row r="61" spans="1:90" ht="12.75" customHeight="1">
      <c r="A61" s="44" t="s">
        <v>108</v>
      </c>
      <c r="B61" s="59">
        <v>3002</v>
      </c>
      <c r="C61" s="60" t="s">
        <v>375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0</v>
      </c>
      <c r="BH61" s="61">
        <v>0</v>
      </c>
      <c r="BI61" s="61">
        <v>0</v>
      </c>
      <c r="BJ61" s="61">
        <v>0</v>
      </c>
      <c r="BK61" s="61">
        <v>0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0</v>
      </c>
    </row>
    <row r="62" spans="1:90" ht="12.75" customHeight="1">
      <c r="A62" s="44" t="s">
        <v>110</v>
      </c>
      <c r="B62" s="59">
        <v>3003</v>
      </c>
      <c r="C62" s="60" t="s">
        <v>375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0</v>
      </c>
      <c r="BY62" s="61">
        <v>0</v>
      </c>
      <c r="BZ62" s="61">
        <v>0</v>
      </c>
      <c r="CA62" s="61">
        <v>0</v>
      </c>
      <c r="CB62" s="61">
        <v>0</v>
      </c>
      <c r="CC62" s="61">
        <v>0</v>
      </c>
      <c r="CD62" s="61">
        <v>0</v>
      </c>
      <c r="CE62" s="61">
        <v>0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0</v>
      </c>
    </row>
    <row r="63" spans="1:90" ht="12.75" customHeight="1">
      <c r="A63" s="44" t="s">
        <v>112</v>
      </c>
      <c r="B63" s="59">
        <v>3004</v>
      </c>
      <c r="C63" s="60" t="s">
        <v>375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0</v>
      </c>
      <c r="BF63" s="61">
        <v>0</v>
      </c>
      <c r="BG63" s="61">
        <v>0</v>
      </c>
      <c r="BH63" s="61">
        <v>0</v>
      </c>
      <c r="BI63" s="61">
        <v>0</v>
      </c>
      <c r="BJ63" s="61">
        <v>0</v>
      </c>
      <c r="BK63" s="61">
        <v>0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0</v>
      </c>
      <c r="BY63" s="61">
        <v>0</v>
      </c>
      <c r="BZ63" s="61">
        <v>0</v>
      </c>
      <c r="CA63" s="61">
        <v>0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</row>
    <row r="64" spans="1:90" ht="12.75" customHeight="1">
      <c r="A64" s="44" t="s">
        <v>114</v>
      </c>
      <c r="B64" s="59">
        <v>3005</v>
      </c>
      <c r="C64" s="60" t="s">
        <v>375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</row>
    <row r="65" spans="1:90" ht="12.75" customHeight="1">
      <c r="A65" s="44" t="s">
        <v>115</v>
      </c>
      <c r="B65" s="59">
        <v>3006</v>
      </c>
      <c r="C65" s="60" t="s">
        <v>375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61">
        <v>0</v>
      </c>
      <c r="BE65" s="61">
        <v>0</v>
      </c>
      <c r="BF65" s="61">
        <v>0</v>
      </c>
      <c r="BG65" s="61">
        <v>0</v>
      </c>
      <c r="BH65" s="61">
        <v>0</v>
      </c>
      <c r="BI65" s="61">
        <v>0</v>
      </c>
      <c r="BJ65" s="61">
        <v>0</v>
      </c>
      <c r="BK65" s="61">
        <v>0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0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61">
        <v>0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0</v>
      </c>
      <c r="CJ65" s="61">
        <v>0</v>
      </c>
      <c r="CK65" s="61">
        <v>0</v>
      </c>
      <c r="CL65" s="61">
        <v>0</v>
      </c>
    </row>
    <row r="66" spans="1:90" ht="12.75" customHeight="1">
      <c r="A66" s="44" t="s">
        <v>116</v>
      </c>
      <c r="B66" s="59">
        <v>3007</v>
      </c>
      <c r="C66" s="60" t="s">
        <v>375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0</v>
      </c>
    </row>
    <row r="67" spans="1:90" ht="12.75" customHeight="1">
      <c r="A67" s="44" t="s">
        <v>117</v>
      </c>
      <c r="B67" s="59">
        <v>3008</v>
      </c>
      <c r="C67" s="60" t="s">
        <v>375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0</v>
      </c>
      <c r="BH67" s="61">
        <v>0</v>
      </c>
      <c r="BI67" s="61">
        <v>0</v>
      </c>
      <c r="BJ67" s="61">
        <v>0</v>
      </c>
      <c r="BK67" s="61">
        <v>0</v>
      </c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0</v>
      </c>
      <c r="BW67" s="61">
        <v>0</v>
      </c>
      <c r="BX67" s="61">
        <v>0</v>
      </c>
      <c r="BY67" s="61">
        <v>0</v>
      </c>
      <c r="BZ67" s="61">
        <v>0</v>
      </c>
      <c r="CA67" s="61">
        <v>0</v>
      </c>
      <c r="CB67" s="61">
        <v>0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0</v>
      </c>
    </row>
    <row r="68" spans="1:90" ht="12.75" customHeight="1">
      <c r="A68" s="44" t="s">
        <v>118</v>
      </c>
      <c r="B68" s="59">
        <v>3009</v>
      </c>
      <c r="C68" s="60" t="s">
        <v>375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61">
        <v>0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0</v>
      </c>
      <c r="BR68" s="61">
        <v>0</v>
      </c>
      <c r="BS68" s="61">
        <v>0</v>
      </c>
      <c r="BT68" s="61">
        <v>0</v>
      </c>
      <c r="BU68" s="61">
        <v>0</v>
      </c>
      <c r="BV68" s="61">
        <v>0</v>
      </c>
      <c r="BW68" s="61">
        <v>0</v>
      </c>
      <c r="BX68" s="61">
        <v>0</v>
      </c>
      <c r="BY68" s="61">
        <v>0</v>
      </c>
      <c r="BZ68" s="61">
        <v>0</v>
      </c>
      <c r="CA68" s="61">
        <v>0</v>
      </c>
      <c r="CB68" s="61">
        <v>0</v>
      </c>
      <c r="CC68" s="61">
        <v>0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</row>
    <row r="69" spans="1:90" ht="12.75" customHeight="1">
      <c r="A69" s="44" t="s">
        <v>119</v>
      </c>
      <c r="B69" s="59">
        <v>3011</v>
      </c>
      <c r="C69" s="60" t="s">
        <v>375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61">
        <v>0</v>
      </c>
      <c r="BE69" s="61">
        <v>0</v>
      </c>
      <c r="BF69" s="61">
        <v>0</v>
      </c>
      <c r="BG69" s="61">
        <v>0</v>
      </c>
      <c r="BH69" s="61">
        <v>0</v>
      </c>
      <c r="BI69" s="61">
        <v>0</v>
      </c>
      <c r="BJ69" s="61">
        <v>0</v>
      </c>
      <c r="BK69" s="61">
        <v>0</v>
      </c>
      <c r="BL69" s="61">
        <v>0</v>
      </c>
      <c r="BM69" s="61">
        <v>0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0</v>
      </c>
      <c r="BT69" s="61">
        <v>0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0</v>
      </c>
      <c r="CA69" s="61">
        <v>0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</row>
    <row r="70" spans="1:90" ht="12.75" customHeight="1">
      <c r="A70" s="44" t="s">
        <v>120</v>
      </c>
      <c r="B70" s="59">
        <v>3012</v>
      </c>
      <c r="C70" s="60" t="s">
        <v>375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0</v>
      </c>
      <c r="AT70" s="61">
        <v>0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61">
        <v>0</v>
      </c>
      <c r="BE70" s="61">
        <v>0</v>
      </c>
      <c r="BF70" s="61">
        <v>0</v>
      </c>
      <c r="BG70" s="61">
        <v>0</v>
      </c>
      <c r="BH70" s="61">
        <v>0</v>
      </c>
      <c r="BI70" s="61">
        <v>0</v>
      </c>
      <c r="BJ70" s="61">
        <v>0</v>
      </c>
      <c r="BK70" s="61">
        <v>0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0</v>
      </c>
      <c r="BT70" s="61">
        <v>0</v>
      </c>
      <c r="BU70" s="61">
        <v>0</v>
      </c>
      <c r="BV70" s="61">
        <v>0</v>
      </c>
      <c r="BW70" s="61">
        <v>0</v>
      </c>
      <c r="BX70" s="61">
        <v>0</v>
      </c>
      <c r="BY70" s="61">
        <v>0</v>
      </c>
      <c r="BZ70" s="61">
        <v>0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</row>
    <row r="71" spans="1:90" ht="12.75" customHeight="1">
      <c r="A71" s="44" t="s">
        <v>121</v>
      </c>
      <c r="B71" s="59">
        <v>3016</v>
      </c>
      <c r="C71" s="60" t="s">
        <v>375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61">
        <v>0</v>
      </c>
      <c r="AV71" s="61">
        <v>0</v>
      </c>
      <c r="AW71" s="61">
        <v>0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61">
        <v>0</v>
      </c>
      <c r="BE71" s="61">
        <v>0</v>
      </c>
      <c r="BF71" s="61">
        <v>0</v>
      </c>
      <c r="BG71" s="61">
        <v>0</v>
      </c>
      <c r="BH71" s="61">
        <v>0</v>
      </c>
      <c r="BI71" s="61">
        <v>0</v>
      </c>
      <c r="BJ71" s="61">
        <v>0</v>
      </c>
      <c r="BK71" s="61">
        <v>0</v>
      </c>
      <c r="BL71" s="61">
        <v>0</v>
      </c>
      <c r="BM71" s="61">
        <v>0</v>
      </c>
      <c r="BN71" s="61">
        <v>0</v>
      </c>
      <c r="BO71" s="61">
        <v>0</v>
      </c>
      <c r="BP71" s="61">
        <v>0</v>
      </c>
      <c r="BQ71" s="61">
        <v>0</v>
      </c>
      <c r="BR71" s="61">
        <v>0</v>
      </c>
      <c r="BS71" s="61">
        <v>0</v>
      </c>
      <c r="BT71" s="61">
        <v>0</v>
      </c>
      <c r="BU71" s="61">
        <v>0</v>
      </c>
      <c r="BV71" s="61">
        <v>0</v>
      </c>
      <c r="BW71" s="61">
        <v>0</v>
      </c>
      <c r="BX71" s="61">
        <v>0</v>
      </c>
      <c r="BY71" s="61">
        <v>0</v>
      </c>
      <c r="BZ71" s="61">
        <v>0</v>
      </c>
      <c r="CA71" s="61">
        <v>0</v>
      </c>
      <c r="CB71" s="61">
        <v>0</v>
      </c>
      <c r="CC71" s="61">
        <v>0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</row>
    <row r="72" spans="1:90" ht="12.75" customHeight="1">
      <c r="A72" s="44" t="s">
        <v>122</v>
      </c>
      <c r="B72" s="59">
        <v>3017</v>
      </c>
      <c r="C72" s="60" t="s">
        <v>375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0</v>
      </c>
      <c r="BY72" s="61">
        <v>0</v>
      </c>
      <c r="BZ72" s="61">
        <v>0</v>
      </c>
      <c r="CA72" s="61">
        <v>0</v>
      </c>
      <c r="CB72" s="61">
        <v>0</v>
      </c>
      <c r="CC72" s="61">
        <v>0</v>
      </c>
      <c r="CD72" s="61">
        <v>0</v>
      </c>
      <c r="CE72" s="61">
        <v>0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</row>
    <row r="73" spans="1:90" ht="12.75" customHeight="1">
      <c r="A73" s="44" t="s">
        <v>123</v>
      </c>
      <c r="B73" s="59">
        <v>3018</v>
      </c>
      <c r="C73" s="60" t="s">
        <v>375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61">
        <v>0</v>
      </c>
      <c r="BE73" s="61">
        <v>0</v>
      </c>
      <c r="BF73" s="61">
        <v>0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0</v>
      </c>
      <c r="BY73" s="61">
        <v>0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0</v>
      </c>
    </row>
    <row r="74" spans="1:90" ht="13.5" customHeight="1">
      <c r="A74" s="44" t="s">
        <v>124</v>
      </c>
      <c r="B74" s="59">
        <v>4002</v>
      </c>
      <c r="C74" s="60" t="s">
        <v>376</v>
      </c>
      <c r="D74" s="61">
        <v>961958025.19999981</v>
      </c>
      <c r="E74" s="61">
        <v>1263736529.78</v>
      </c>
      <c r="F74" s="61">
        <v>1263795590.99</v>
      </c>
      <c r="G74" s="61">
        <v>-59061.21</v>
      </c>
      <c r="H74" s="61">
        <v>0</v>
      </c>
      <c r="I74" s="61">
        <v>-469608947.53000015</v>
      </c>
      <c r="J74" s="61">
        <v>-469273738.09000015</v>
      </c>
      <c r="K74" s="61">
        <v>-2050313286.3499999</v>
      </c>
      <c r="L74" s="61">
        <v>1581039548.2599998</v>
      </c>
      <c r="M74" s="61">
        <v>-335209.44000000006</v>
      </c>
      <c r="N74" s="61">
        <v>611563.55000000005</v>
      </c>
      <c r="O74" s="61">
        <v>-946772.99000000011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149818149.34999999</v>
      </c>
      <c r="AA74" s="61">
        <v>86120908.580000013</v>
      </c>
      <c r="AB74" s="61">
        <v>21455509.59</v>
      </c>
      <c r="AC74" s="61">
        <v>24170140.310000002</v>
      </c>
      <c r="AD74" s="61">
        <v>11405853.389999999</v>
      </c>
      <c r="AE74" s="61">
        <v>0</v>
      </c>
      <c r="AF74" s="61">
        <v>0</v>
      </c>
      <c r="AG74" s="61">
        <v>0</v>
      </c>
      <c r="AH74" s="61">
        <v>6665737.4799999986</v>
      </c>
      <c r="AI74" s="61">
        <v>0</v>
      </c>
      <c r="AJ74" s="61">
        <v>18012293.600000001</v>
      </c>
      <c r="AK74" s="61">
        <v>18012230.810000002</v>
      </c>
      <c r="AL74" s="61">
        <v>62.79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-748897343.67999911</v>
      </c>
      <c r="AT74" s="61">
        <v>-962544297.50000012</v>
      </c>
      <c r="AU74" s="61">
        <v>-963612673.29000008</v>
      </c>
      <c r="AV74" s="61">
        <v>1068375.79</v>
      </c>
      <c r="AW74" s="61">
        <v>450035009.950001</v>
      </c>
      <c r="AX74" s="61">
        <v>441497278.19000101</v>
      </c>
      <c r="AY74" s="61">
        <v>-3764299692.9199996</v>
      </c>
      <c r="AZ74" s="61">
        <v>-2269355484.2299995</v>
      </c>
      <c r="BA74" s="61">
        <v>-1494944208.6900001</v>
      </c>
      <c r="BB74" s="61">
        <v>0</v>
      </c>
      <c r="BC74" s="61">
        <v>0</v>
      </c>
      <c r="BD74" s="61">
        <v>4205796971.1100006</v>
      </c>
      <c r="BE74" s="61">
        <v>8537731.7599999998</v>
      </c>
      <c r="BF74" s="61">
        <v>21023054.370000001</v>
      </c>
      <c r="BG74" s="61">
        <v>19523542.27</v>
      </c>
      <c r="BH74" s="61">
        <v>1499512.0999999999</v>
      </c>
      <c r="BI74" s="61">
        <v>0</v>
      </c>
      <c r="BJ74" s="61">
        <v>0</v>
      </c>
      <c r="BK74" s="61">
        <v>-12485322.610000001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-236388056.13000003</v>
      </c>
      <c r="BT74" s="61">
        <v>-167667915.93000001</v>
      </c>
      <c r="BU74" s="61">
        <v>-47397292.899999999</v>
      </c>
      <c r="BV74" s="61">
        <v>-12545971.960000001</v>
      </c>
      <c r="BW74" s="61">
        <v>0</v>
      </c>
      <c r="BX74" s="61">
        <v>0</v>
      </c>
      <c r="BY74" s="61">
        <v>-3183318.8400000003</v>
      </c>
      <c r="BZ74" s="61">
        <v>146639.04999999999</v>
      </c>
      <c r="CA74" s="61">
        <v>-5740195.549999998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213060681.5200007</v>
      </c>
    </row>
    <row r="75" spans="1:90" ht="13.5" customHeight="1">
      <c r="A75" s="46" t="s">
        <v>125</v>
      </c>
      <c r="B75" s="62">
        <v>4003</v>
      </c>
      <c r="C75" s="60" t="s">
        <v>376</v>
      </c>
      <c r="D75" s="61">
        <v>37507539.258940816</v>
      </c>
      <c r="E75" s="61">
        <v>-47194311.069999993</v>
      </c>
      <c r="F75" s="61">
        <v>165673205.34999999</v>
      </c>
      <c r="G75" s="61">
        <v>-212867516.41999999</v>
      </c>
      <c r="H75" s="61">
        <v>0</v>
      </c>
      <c r="I75" s="61">
        <v>84597004.710000038</v>
      </c>
      <c r="J75" s="61">
        <v>-38283360.25999999</v>
      </c>
      <c r="K75" s="61">
        <v>-373208435.03999996</v>
      </c>
      <c r="L75" s="61">
        <v>334925074.77999997</v>
      </c>
      <c r="M75" s="61">
        <v>122880364.97000003</v>
      </c>
      <c r="N75" s="61">
        <v>213259548.43000004</v>
      </c>
      <c r="O75" s="61">
        <v>-90379183.460000008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104845.61894077278</v>
      </c>
      <c r="AA75" s="61">
        <v>104845.61894077278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-57744546.685466543</v>
      </c>
      <c r="AT75" s="61">
        <v>-21090150.43</v>
      </c>
      <c r="AU75" s="61">
        <v>-50369615.840000004</v>
      </c>
      <c r="AV75" s="61">
        <v>29279465.410000004</v>
      </c>
      <c r="AW75" s="61">
        <v>-18047424.409999967</v>
      </c>
      <c r="AX75" s="61">
        <v>-38019642.119999886</v>
      </c>
      <c r="AY75" s="61">
        <v>-614089994.55999994</v>
      </c>
      <c r="AZ75" s="61">
        <v>-419240141.21999997</v>
      </c>
      <c r="BA75" s="61">
        <v>-194849853.34000003</v>
      </c>
      <c r="BB75" s="61">
        <v>0</v>
      </c>
      <c r="BC75" s="61">
        <v>0</v>
      </c>
      <c r="BD75" s="61">
        <v>576070352.44000006</v>
      </c>
      <c r="BE75" s="61">
        <v>19972217.709999919</v>
      </c>
      <c r="BF75" s="61">
        <v>462070636.45999998</v>
      </c>
      <c r="BG75" s="61">
        <v>315995096.38999999</v>
      </c>
      <c r="BH75" s="61">
        <v>146075540.06999999</v>
      </c>
      <c r="BI75" s="61">
        <v>0</v>
      </c>
      <c r="BJ75" s="61">
        <v>0</v>
      </c>
      <c r="BK75" s="61">
        <v>-442098418.75000006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-18606971.845466573</v>
      </c>
      <c r="BT75" s="61">
        <v>-25561383.080000006</v>
      </c>
      <c r="BU75" s="61">
        <v>-7973245.2307880297</v>
      </c>
      <c r="BV75" s="61">
        <v>-5062951.9427314065</v>
      </c>
      <c r="BW75" s="61">
        <v>0</v>
      </c>
      <c r="BX75" s="61">
        <v>0</v>
      </c>
      <c r="BY75" s="61">
        <v>-11368.403275304436</v>
      </c>
      <c r="BZ75" s="61">
        <v>20005253.409999996</v>
      </c>
      <c r="CA75" s="61">
        <v>-3276.5986718218592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-20237007.426525727</v>
      </c>
    </row>
    <row r="76" spans="1:90" ht="12.75" customHeight="1">
      <c r="A76" s="46" t="s">
        <v>126</v>
      </c>
      <c r="B76" s="62">
        <v>4004</v>
      </c>
      <c r="C76" s="60" t="s">
        <v>376</v>
      </c>
      <c r="D76" s="61">
        <v>4580240687.0700016</v>
      </c>
      <c r="E76" s="61">
        <v>7146760981.5100021</v>
      </c>
      <c r="F76" s="61">
        <v>7462803946.6200018</v>
      </c>
      <c r="G76" s="61">
        <v>-316042965.11000001</v>
      </c>
      <c r="H76" s="61">
        <v>0</v>
      </c>
      <c r="I76" s="61">
        <v>-3588516842.4500012</v>
      </c>
      <c r="J76" s="61">
        <v>-3588630401.7600012</v>
      </c>
      <c r="K76" s="61">
        <v>-9982778030.7300014</v>
      </c>
      <c r="L76" s="61">
        <v>6394147628.9700003</v>
      </c>
      <c r="M76" s="61">
        <v>113559.31000000006</v>
      </c>
      <c r="N76" s="61">
        <v>807926.18</v>
      </c>
      <c r="O76" s="61">
        <v>-694366.87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1021876839.5</v>
      </c>
      <c r="AA76" s="61">
        <v>771521263.29999995</v>
      </c>
      <c r="AB76" s="61">
        <v>91310256.090000004</v>
      </c>
      <c r="AC76" s="61">
        <v>145728550.76999998</v>
      </c>
      <c r="AD76" s="61">
        <v>13316769.34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119708.51</v>
      </c>
      <c r="AK76" s="61">
        <v>119708.51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-3738947324.5900002</v>
      </c>
      <c r="AT76" s="61">
        <v>-1729094258.5700002</v>
      </c>
      <c r="AU76" s="61">
        <v>-800678223.10000002</v>
      </c>
      <c r="AV76" s="61">
        <v>-928416035.47000003</v>
      </c>
      <c r="AW76" s="61">
        <v>-464779672.73000014</v>
      </c>
      <c r="AX76" s="61">
        <v>-444426592.63000011</v>
      </c>
      <c r="AY76" s="61">
        <v>-1874496977.8000002</v>
      </c>
      <c r="AZ76" s="61">
        <v>-1650364412.03</v>
      </c>
      <c r="BA76" s="61">
        <v>-651546140.05999994</v>
      </c>
      <c r="BB76" s="61">
        <v>0</v>
      </c>
      <c r="BC76" s="61">
        <v>427413574.29000008</v>
      </c>
      <c r="BD76" s="61">
        <v>1430070385.1700001</v>
      </c>
      <c r="BE76" s="61">
        <v>-20353080.100000001</v>
      </c>
      <c r="BF76" s="61">
        <v>63954321.830000006</v>
      </c>
      <c r="BG76" s="61">
        <v>68516046.510000005</v>
      </c>
      <c r="BH76" s="61">
        <v>10020825</v>
      </c>
      <c r="BI76" s="61">
        <v>0</v>
      </c>
      <c r="BJ76" s="61">
        <v>-14582549.68</v>
      </c>
      <c r="BK76" s="61">
        <v>-84307401.930000007</v>
      </c>
      <c r="BL76" s="61">
        <v>0</v>
      </c>
      <c r="BM76" s="61">
        <v>0</v>
      </c>
      <c r="BN76" s="61">
        <v>0</v>
      </c>
      <c r="BO76" s="61">
        <v>-10440615.91</v>
      </c>
      <c r="BP76" s="61">
        <v>-10440615.91</v>
      </c>
      <c r="BQ76" s="61">
        <v>0</v>
      </c>
      <c r="BR76" s="61">
        <v>0</v>
      </c>
      <c r="BS76" s="61">
        <v>-1336669384.1900001</v>
      </c>
      <c r="BT76" s="61">
        <v>-1112316563.9600003</v>
      </c>
      <c r="BU76" s="61">
        <v>-131983963.63</v>
      </c>
      <c r="BV76" s="61">
        <v>-30273753.850000001</v>
      </c>
      <c r="BW76" s="61">
        <v>0</v>
      </c>
      <c r="BX76" s="61">
        <v>0</v>
      </c>
      <c r="BY76" s="61">
        <v>-62125680.019999996</v>
      </c>
      <c r="BZ76" s="61">
        <v>30577.270000000004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-197963393.19</v>
      </c>
      <c r="CJ76" s="61">
        <v>-197963393.19</v>
      </c>
      <c r="CK76" s="61">
        <v>0</v>
      </c>
      <c r="CL76" s="61">
        <v>841293362.48000145</v>
      </c>
    </row>
    <row r="77" spans="1:90" ht="12.75" customHeight="1">
      <c r="A77" s="46" t="s">
        <v>127</v>
      </c>
      <c r="B77" s="62">
        <v>4005</v>
      </c>
      <c r="C77" s="60" t="s">
        <v>376</v>
      </c>
      <c r="D77" s="61">
        <v>849025246.44999969</v>
      </c>
      <c r="E77" s="61">
        <v>1436151554.05</v>
      </c>
      <c r="F77" s="61">
        <v>1496207745.8499999</v>
      </c>
      <c r="G77" s="61">
        <v>-60056191.799999997</v>
      </c>
      <c r="H77" s="61">
        <v>0</v>
      </c>
      <c r="I77" s="61">
        <v>-738206565.27000022</v>
      </c>
      <c r="J77" s="61">
        <v>-738206565.27000022</v>
      </c>
      <c r="K77" s="61">
        <v>-1987525326.1400001</v>
      </c>
      <c r="L77" s="61">
        <v>1249318760.8699999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151080257.66999999</v>
      </c>
      <c r="AA77" s="61">
        <v>97625723.75</v>
      </c>
      <c r="AB77" s="61">
        <v>0</v>
      </c>
      <c r="AC77" s="61">
        <v>28107653.580000002</v>
      </c>
      <c r="AD77" s="61">
        <v>25346880.339999996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-729723879.98000002</v>
      </c>
      <c r="AT77" s="61">
        <v>-344997572.91000003</v>
      </c>
      <c r="AU77" s="61">
        <v>-145906622.30000001</v>
      </c>
      <c r="AV77" s="61">
        <v>-199090950.61000001</v>
      </c>
      <c r="AW77" s="61">
        <v>-107820396.63000003</v>
      </c>
      <c r="AX77" s="61">
        <v>-97669701.030000031</v>
      </c>
      <c r="AY77" s="61">
        <v>-369644245.85000002</v>
      </c>
      <c r="AZ77" s="61">
        <v>-269949813.09000003</v>
      </c>
      <c r="BA77" s="61">
        <v>-183978894.24999997</v>
      </c>
      <c r="BB77" s="61">
        <v>0</v>
      </c>
      <c r="BC77" s="61">
        <v>84284461.489999995</v>
      </c>
      <c r="BD77" s="61">
        <v>271974544.81999999</v>
      </c>
      <c r="BE77" s="61">
        <v>-10150695.600000001</v>
      </c>
      <c r="BF77" s="61">
        <v>49409335.319999993</v>
      </c>
      <c r="BG77" s="61">
        <v>13748504.01</v>
      </c>
      <c r="BH77" s="61">
        <v>46926904.75</v>
      </c>
      <c r="BI77" s="61">
        <v>0</v>
      </c>
      <c r="BJ77" s="61">
        <v>-11266073.440000001</v>
      </c>
      <c r="BK77" s="61">
        <v>-59560030.919999994</v>
      </c>
      <c r="BL77" s="61">
        <v>0</v>
      </c>
      <c r="BM77" s="61">
        <v>0</v>
      </c>
      <c r="BN77" s="61">
        <v>0</v>
      </c>
      <c r="BO77" s="61">
        <v>-1029184.56</v>
      </c>
      <c r="BP77" s="61">
        <v>-1029184.56</v>
      </c>
      <c r="BQ77" s="61">
        <v>0</v>
      </c>
      <c r="BR77" s="61">
        <v>0</v>
      </c>
      <c r="BS77" s="61">
        <v>-234386260.71000001</v>
      </c>
      <c r="BT77" s="61">
        <v>-214350927.81</v>
      </c>
      <c r="BU77" s="61">
        <v>-10167345.15</v>
      </c>
      <c r="BV77" s="61">
        <v>-2177292.98</v>
      </c>
      <c r="BW77" s="61">
        <v>0</v>
      </c>
      <c r="BX77" s="61">
        <v>0</v>
      </c>
      <c r="BY77" s="61">
        <v>-7690694.7700000005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-41490465.169999994</v>
      </c>
      <c r="CJ77" s="61">
        <v>-41490465.169999994</v>
      </c>
      <c r="CK77" s="61">
        <v>0</v>
      </c>
      <c r="CL77" s="61">
        <v>119301366.46999967</v>
      </c>
    </row>
    <row r="78" spans="1:90" ht="12.75" customHeight="1">
      <c r="A78" s="47" t="s">
        <v>128</v>
      </c>
      <c r="B78" s="63">
        <v>9000</v>
      </c>
      <c r="C78" s="60" t="s">
        <v>377</v>
      </c>
      <c r="D78" s="64">
        <v>15102036224.691</v>
      </c>
      <c r="E78" s="64">
        <v>16312702999.120003</v>
      </c>
      <c r="F78" s="64">
        <v>53939988722.619995</v>
      </c>
      <c r="G78" s="64">
        <v>-37627285723.5</v>
      </c>
      <c r="H78" s="64">
        <v>0</v>
      </c>
      <c r="I78" s="64">
        <v>-6739285110.2899942</v>
      </c>
      <c r="J78" s="64">
        <v>-26053173328.609989</v>
      </c>
      <c r="K78" s="64">
        <v>-102658707212.24998</v>
      </c>
      <c r="L78" s="64">
        <v>76605533883.639984</v>
      </c>
      <c r="M78" s="64">
        <v>19313888218.320007</v>
      </c>
      <c r="N78" s="64">
        <v>63705205525.12999</v>
      </c>
      <c r="O78" s="64">
        <v>-44391317306.810013</v>
      </c>
      <c r="P78" s="64">
        <v>0</v>
      </c>
      <c r="Q78" s="64">
        <v>0</v>
      </c>
      <c r="R78" s="64">
        <v>0</v>
      </c>
      <c r="S78" s="64">
        <v>87937369.400000006</v>
      </c>
      <c r="T78" s="64">
        <v>120682579.73999999</v>
      </c>
      <c r="U78" s="64">
        <v>-4722815.57</v>
      </c>
      <c r="V78" s="64">
        <v>125405395.31</v>
      </c>
      <c r="W78" s="64">
        <v>-32745210.339999996</v>
      </c>
      <c r="X78" s="64">
        <v>2668342.9499999997</v>
      </c>
      <c r="Y78" s="64">
        <v>-35413553.289999999</v>
      </c>
      <c r="Z78" s="64">
        <v>5378741052.3009911</v>
      </c>
      <c r="AA78" s="64">
        <v>3658812595.0438924</v>
      </c>
      <c r="AB78" s="64">
        <v>313232422.17708611</v>
      </c>
      <c r="AC78" s="64">
        <v>1054018709.9682239</v>
      </c>
      <c r="AD78" s="64">
        <v>247002746.22997487</v>
      </c>
      <c r="AE78" s="64">
        <v>77328247.249582797</v>
      </c>
      <c r="AF78" s="64">
        <v>6651127.5100600682</v>
      </c>
      <c r="AG78" s="64">
        <v>13992922.499070715</v>
      </c>
      <c r="AH78" s="64">
        <v>4166608.25</v>
      </c>
      <c r="AI78" s="64">
        <v>3535673.3730982165</v>
      </c>
      <c r="AJ78" s="64">
        <v>13934468.089999998</v>
      </c>
      <c r="AK78" s="64">
        <v>16638364.089999998</v>
      </c>
      <c r="AL78" s="64">
        <v>-2703896.0000000005</v>
      </c>
      <c r="AM78" s="64">
        <v>48005446.06999997</v>
      </c>
      <c r="AN78" s="64">
        <v>9621919.3099999893</v>
      </c>
      <c r="AO78" s="64">
        <v>53403674.980000004</v>
      </c>
      <c r="AP78" s="64">
        <v>764114.92</v>
      </c>
      <c r="AQ78" s="64">
        <v>0</v>
      </c>
      <c r="AR78" s="64">
        <v>-15784263.140000008</v>
      </c>
      <c r="AS78" s="64">
        <v>-8607432425.4803619</v>
      </c>
      <c r="AT78" s="64">
        <v>-2806247250.6130338</v>
      </c>
      <c r="AU78" s="64">
        <v>-5119978440.9199972</v>
      </c>
      <c r="AV78" s="64">
        <v>2313731190.3069668</v>
      </c>
      <c r="AW78" s="64">
        <v>-1073430596.167784</v>
      </c>
      <c r="AX78" s="64">
        <v>-343506199.89917874</v>
      </c>
      <c r="AY78" s="64">
        <v>-20829888723.879185</v>
      </c>
      <c r="AZ78" s="64">
        <v>-18440358342.260311</v>
      </c>
      <c r="BA78" s="64">
        <v>-4895955526.6131353</v>
      </c>
      <c r="BB78" s="64">
        <v>0</v>
      </c>
      <c r="BC78" s="64">
        <v>2506425144.9942722</v>
      </c>
      <c r="BD78" s="64">
        <v>20486382523.979988</v>
      </c>
      <c r="BE78" s="64">
        <v>-729924396.26860511</v>
      </c>
      <c r="BF78" s="64">
        <v>13959123388.841394</v>
      </c>
      <c r="BG78" s="64">
        <v>12604502787.680004</v>
      </c>
      <c r="BH78" s="64">
        <v>3106540617.4200993</v>
      </c>
      <c r="BI78" s="64">
        <v>0</v>
      </c>
      <c r="BJ78" s="64">
        <v>-1751920016.258709</v>
      </c>
      <c r="BK78" s="64">
        <v>-14689047785.110001</v>
      </c>
      <c r="BL78" s="64">
        <v>-0.2</v>
      </c>
      <c r="BM78" s="64">
        <v>0</v>
      </c>
      <c r="BN78" s="64">
        <v>-0.2</v>
      </c>
      <c r="BO78" s="64">
        <v>-144751349.99999994</v>
      </c>
      <c r="BP78" s="64">
        <v>-144751349.99999994</v>
      </c>
      <c r="BQ78" s="64">
        <v>0</v>
      </c>
      <c r="BR78" s="64">
        <v>0</v>
      </c>
      <c r="BS78" s="64">
        <v>-4162540197.4095435</v>
      </c>
      <c r="BT78" s="64">
        <v>-4131547976.2050548</v>
      </c>
      <c r="BU78" s="64">
        <v>-1155628057.6451943</v>
      </c>
      <c r="BV78" s="64">
        <v>-258922676.82246158</v>
      </c>
      <c r="BW78" s="64">
        <v>-58364.259999999995</v>
      </c>
      <c r="BX78" s="64">
        <v>-150764494.55222851</v>
      </c>
      <c r="BY78" s="64">
        <v>-617967620.14863205</v>
      </c>
      <c r="BZ78" s="64">
        <v>2318890138.7200003</v>
      </c>
      <c r="CA78" s="64">
        <v>-166541146.49597287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-420463031.08999997</v>
      </c>
      <c r="CJ78" s="64">
        <v>-420463031.08999997</v>
      </c>
      <c r="CK78" s="64">
        <v>0</v>
      </c>
      <c r="CL78" s="64">
        <v>6494603799.2106361</v>
      </c>
    </row>
    <row r="79" spans="1:90" ht="12.75" customHeight="1">
      <c r="A79" s="47" t="s">
        <v>129</v>
      </c>
      <c r="B79" s="63">
        <v>9001</v>
      </c>
      <c r="C79" s="60" t="s">
        <v>378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</v>
      </c>
      <c r="BI79" s="64">
        <v>0</v>
      </c>
      <c r="BJ79" s="64">
        <v>0</v>
      </c>
      <c r="BK79" s="64">
        <v>0</v>
      </c>
      <c r="BL79" s="64">
        <v>0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0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</row>
    <row r="80" spans="1:90" ht="12.75" customHeight="1">
      <c r="A80" s="47" t="s">
        <v>131</v>
      </c>
      <c r="B80" s="63">
        <v>9002</v>
      </c>
      <c r="C80" s="60" t="s">
        <v>379</v>
      </c>
      <c r="D80" s="64">
        <v>6428731497.9789419</v>
      </c>
      <c r="E80" s="64">
        <v>9799454754.2700024</v>
      </c>
      <c r="F80" s="64">
        <v>10388480488.810001</v>
      </c>
      <c r="G80" s="64">
        <v>-589025734.53999996</v>
      </c>
      <c r="H80" s="64">
        <v>0</v>
      </c>
      <c r="I80" s="64">
        <v>-4711735350.5400019</v>
      </c>
      <c r="J80" s="64">
        <v>-4834394065.380002</v>
      </c>
      <c r="K80" s="64">
        <v>-14393825078.26</v>
      </c>
      <c r="L80" s="64">
        <v>9559431012.8800011</v>
      </c>
      <c r="M80" s="64">
        <v>122658714.84000003</v>
      </c>
      <c r="N80" s="64">
        <v>214679038.16000006</v>
      </c>
      <c r="O80" s="64">
        <v>-92020323.320000008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1322880092.1389408</v>
      </c>
      <c r="AA80" s="64">
        <v>955372741.24894071</v>
      </c>
      <c r="AB80" s="64">
        <v>112765765.68000001</v>
      </c>
      <c r="AC80" s="64">
        <v>198006344.66</v>
      </c>
      <c r="AD80" s="64">
        <v>50069503.069999993</v>
      </c>
      <c r="AE80" s="64">
        <v>0</v>
      </c>
      <c r="AF80" s="64">
        <v>0</v>
      </c>
      <c r="AG80" s="64">
        <v>0</v>
      </c>
      <c r="AH80" s="64">
        <v>6665737.4799999986</v>
      </c>
      <c r="AI80" s="64">
        <v>0</v>
      </c>
      <c r="AJ80" s="64">
        <v>18132002.110000003</v>
      </c>
      <c r="AK80" s="64">
        <v>18131939.320000004</v>
      </c>
      <c r="AL80" s="64">
        <v>62.79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-5275313094.9354649</v>
      </c>
      <c r="AT80" s="64">
        <v>-3057726279.4099998</v>
      </c>
      <c r="AU80" s="64">
        <v>-1960567134.53</v>
      </c>
      <c r="AV80" s="64">
        <v>-1097159144.8800001</v>
      </c>
      <c r="AW80" s="64">
        <v>-140612483.81999913</v>
      </c>
      <c r="AX80" s="64">
        <v>-138618657.58999902</v>
      </c>
      <c r="AY80" s="64">
        <v>-6622530911.1300001</v>
      </c>
      <c r="AZ80" s="64">
        <v>-4608909850.5699997</v>
      </c>
      <c r="BA80" s="64">
        <v>-2525319096.3400002</v>
      </c>
      <c r="BB80" s="64">
        <v>0</v>
      </c>
      <c r="BC80" s="64">
        <v>511698035.78000009</v>
      </c>
      <c r="BD80" s="64">
        <v>6483912253.5400009</v>
      </c>
      <c r="BE80" s="64">
        <v>-1993826.2300000861</v>
      </c>
      <c r="BF80" s="64">
        <v>596457347.98000002</v>
      </c>
      <c r="BG80" s="64">
        <v>417783189.17999995</v>
      </c>
      <c r="BH80" s="64">
        <v>204522781.91999999</v>
      </c>
      <c r="BI80" s="64">
        <v>0</v>
      </c>
      <c r="BJ80" s="64">
        <v>-25848623.120000001</v>
      </c>
      <c r="BK80" s="64">
        <v>-598451174.21000004</v>
      </c>
      <c r="BL80" s="64">
        <v>0</v>
      </c>
      <c r="BM80" s="64">
        <v>0</v>
      </c>
      <c r="BN80" s="64">
        <v>0</v>
      </c>
      <c r="BO80" s="64">
        <v>-11469800.470000001</v>
      </c>
      <c r="BP80" s="64">
        <v>-11469800.470000001</v>
      </c>
      <c r="BQ80" s="64">
        <v>0</v>
      </c>
      <c r="BR80" s="64">
        <v>0</v>
      </c>
      <c r="BS80" s="64">
        <v>-1826050672.8754668</v>
      </c>
      <c r="BT80" s="64">
        <v>-1519896790.7800002</v>
      </c>
      <c r="BU80" s="64">
        <v>-197521846.91078803</v>
      </c>
      <c r="BV80" s="64">
        <v>-50059970.732731409</v>
      </c>
      <c r="BW80" s="64">
        <v>0</v>
      </c>
      <c r="BX80" s="64">
        <v>0</v>
      </c>
      <c r="BY80" s="64">
        <v>-73011062.033275306</v>
      </c>
      <c r="BZ80" s="64">
        <v>20182469.729999997</v>
      </c>
      <c r="CA80" s="64">
        <v>-5743472.1486718198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-239453858.35999998</v>
      </c>
      <c r="CJ80" s="64">
        <v>-239453858.35999998</v>
      </c>
      <c r="CK80" s="64">
        <v>0</v>
      </c>
      <c r="CL80" s="64">
        <v>1153418403.0434761</v>
      </c>
    </row>
    <row r="81" spans="1:90">
      <c r="A81" s="47" t="s">
        <v>133</v>
      </c>
      <c r="B81" s="63">
        <v>9003</v>
      </c>
      <c r="C81" s="60" t="s">
        <v>380</v>
      </c>
      <c r="D81" s="64">
        <v>15102036224.691</v>
      </c>
      <c r="E81" s="64">
        <v>16312702999.120003</v>
      </c>
      <c r="F81" s="64">
        <v>53939988722.619995</v>
      </c>
      <c r="G81" s="64">
        <v>-37627285723.5</v>
      </c>
      <c r="H81" s="64">
        <v>0</v>
      </c>
      <c r="I81" s="64">
        <v>-6739285110.2899942</v>
      </c>
      <c r="J81" s="64">
        <v>-26053173328.609989</v>
      </c>
      <c r="K81" s="64">
        <v>-102658707212.24998</v>
      </c>
      <c r="L81" s="64">
        <v>76605533883.639984</v>
      </c>
      <c r="M81" s="64">
        <v>19313888218.320007</v>
      </c>
      <c r="N81" s="64">
        <v>63705205525.12999</v>
      </c>
      <c r="O81" s="64">
        <v>-44391317306.810013</v>
      </c>
      <c r="P81" s="64">
        <v>0</v>
      </c>
      <c r="Q81" s="64">
        <v>0</v>
      </c>
      <c r="R81" s="64">
        <v>0</v>
      </c>
      <c r="S81" s="64">
        <v>87937369.400000006</v>
      </c>
      <c r="T81" s="64">
        <v>120682579.73999999</v>
      </c>
      <c r="U81" s="64">
        <v>-4722815.57</v>
      </c>
      <c r="V81" s="64">
        <v>125405395.31</v>
      </c>
      <c r="W81" s="64">
        <v>-32745210.339999996</v>
      </c>
      <c r="X81" s="64">
        <v>2668342.9499999997</v>
      </c>
      <c r="Y81" s="64">
        <v>-35413553.289999999</v>
      </c>
      <c r="Z81" s="64">
        <v>5378741052.3009911</v>
      </c>
      <c r="AA81" s="64">
        <v>3658812595.0438924</v>
      </c>
      <c r="AB81" s="64">
        <v>313232422.17708611</v>
      </c>
      <c r="AC81" s="64">
        <v>1054018709.9682239</v>
      </c>
      <c r="AD81" s="64">
        <v>247002746.22997487</v>
      </c>
      <c r="AE81" s="64">
        <v>77328247.249582797</v>
      </c>
      <c r="AF81" s="64">
        <v>6651127.5100600682</v>
      </c>
      <c r="AG81" s="64">
        <v>13992922.499070715</v>
      </c>
      <c r="AH81" s="64">
        <v>4166608.25</v>
      </c>
      <c r="AI81" s="64">
        <v>3535673.3730982165</v>
      </c>
      <c r="AJ81" s="64">
        <v>13934468.089999998</v>
      </c>
      <c r="AK81" s="64">
        <v>16638364.089999998</v>
      </c>
      <c r="AL81" s="64">
        <v>-2703896.0000000005</v>
      </c>
      <c r="AM81" s="64">
        <v>48005446.06999997</v>
      </c>
      <c r="AN81" s="64">
        <v>9621919.3099999893</v>
      </c>
      <c r="AO81" s="64">
        <v>53403674.980000004</v>
      </c>
      <c r="AP81" s="64">
        <v>764114.92</v>
      </c>
      <c r="AQ81" s="64">
        <v>0</v>
      </c>
      <c r="AR81" s="64">
        <v>-15784263.140000008</v>
      </c>
      <c r="AS81" s="64">
        <v>-8607432425.4803619</v>
      </c>
      <c r="AT81" s="64">
        <v>-2806247250.6130338</v>
      </c>
      <c r="AU81" s="64">
        <v>-5119978440.9199972</v>
      </c>
      <c r="AV81" s="64">
        <v>2313731190.3069668</v>
      </c>
      <c r="AW81" s="64">
        <v>-1073430596.167784</v>
      </c>
      <c r="AX81" s="64">
        <v>-343506199.89917874</v>
      </c>
      <c r="AY81" s="64">
        <v>-20829888723.879185</v>
      </c>
      <c r="AZ81" s="64">
        <v>-18440358342.260311</v>
      </c>
      <c r="BA81" s="64">
        <v>-4895955526.6131353</v>
      </c>
      <c r="BB81" s="64">
        <v>0</v>
      </c>
      <c r="BC81" s="64">
        <v>2506425144.9942722</v>
      </c>
      <c r="BD81" s="64">
        <v>20486382523.979988</v>
      </c>
      <c r="BE81" s="64">
        <v>-729924396.26860511</v>
      </c>
      <c r="BF81" s="64">
        <v>13959123388.841394</v>
      </c>
      <c r="BG81" s="64">
        <v>12604502787.680004</v>
      </c>
      <c r="BH81" s="64">
        <v>3106540617.4200993</v>
      </c>
      <c r="BI81" s="64">
        <v>0</v>
      </c>
      <c r="BJ81" s="64">
        <v>-1751920016.258709</v>
      </c>
      <c r="BK81" s="64">
        <v>-14689047785.110001</v>
      </c>
      <c r="BL81" s="64">
        <v>-0.2</v>
      </c>
      <c r="BM81" s="64">
        <v>0</v>
      </c>
      <c r="BN81" s="64">
        <v>-0.2</v>
      </c>
      <c r="BO81" s="64">
        <v>-144751349.99999994</v>
      </c>
      <c r="BP81" s="64">
        <v>-144751349.99999994</v>
      </c>
      <c r="BQ81" s="64">
        <v>0</v>
      </c>
      <c r="BR81" s="64">
        <v>0</v>
      </c>
      <c r="BS81" s="64">
        <v>-4162540197.4095435</v>
      </c>
      <c r="BT81" s="64">
        <v>-4131547976.2050548</v>
      </c>
      <c r="BU81" s="64">
        <v>-1155628057.6451943</v>
      </c>
      <c r="BV81" s="64">
        <v>-258922676.82246158</v>
      </c>
      <c r="BW81" s="64">
        <v>-58364.259999999995</v>
      </c>
      <c r="BX81" s="64">
        <v>-150764494.55222851</v>
      </c>
      <c r="BY81" s="64">
        <v>-617967620.14863205</v>
      </c>
      <c r="BZ81" s="64">
        <v>2318890138.7200003</v>
      </c>
      <c r="CA81" s="64">
        <v>-166541146.49597287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-420463031.08999997</v>
      </c>
      <c r="CJ81" s="64">
        <v>-420463031.08999997</v>
      </c>
      <c r="CK81" s="64">
        <v>0</v>
      </c>
      <c r="CL81" s="64">
        <v>6494603799.2106361</v>
      </c>
    </row>
    <row r="82" spans="1:90" ht="12.75" customHeight="1">
      <c r="A82" s="48" t="s">
        <v>135</v>
      </c>
      <c r="B82" s="65"/>
      <c r="C82" s="60" t="s">
        <v>381</v>
      </c>
      <c r="D82" s="64">
        <v>21530767722.669941</v>
      </c>
      <c r="E82" s="64">
        <v>26112157753.390007</v>
      </c>
      <c r="F82" s="64">
        <v>64328469211.429993</v>
      </c>
      <c r="G82" s="64">
        <v>-38216311458.040001</v>
      </c>
      <c r="H82" s="64">
        <v>0</v>
      </c>
      <c r="I82" s="64">
        <v>-11451020460.829996</v>
      </c>
      <c r="J82" s="64">
        <v>-30887567393.98999</v>
      </c>
      <c r="K82" s="64">
        <v>-117052532290.50998</v>
      </c>
      <c r="L82" s="64">
        <v>86164964896.519989</v>
      </c>
      <c r="M82" s="64">
        <v>19436546933.160007</v>
      </c>
      <c r="N82" s="64">
        <v>63919884563.289993</v>
      </c>
      <c r="O82" s="64">
        <v>-44483337630.130013</v>
      </c>
      <c r="P82" s="64">
        <v>0</v>
      </c>
      <c r="Q82" s="64">
        <v>0</v>
      </c>
      <c r="R82" s="64">
        <v>0</v>
      </c>
      <c r="S82" s="64">
        <v>87937369.400000006</v>
      </c>
      <c r="T82" s="64">
        <v>120682579.73999999</v>
      </c>
      <c r="U82" s="64">
        <v>-4722815.57</v>
      </c>
      <c r="V82" s="64">
        <v>125405395.31</v>
      </c>
      <c r="W82" s="64">
        <v>-32745210.339999996</v>
      </c>
      <c r="X82" s="64">
        <v>2668342.9499999997</v>
      </c>
      <c r="Y82" s="64">
        <v>-35413553.289999999</v>
      </c>
      <c r="Z82" s="64">
        <v>6701621144.4399319</v>
      </c>
      <c r="AA82" s="64">
        <v>4614185336.2928333</v>
      </c>
      <c r="AB82" s="64">
        <v>425998187.85708612</v>
      </c>
      <c r="AC82" s="64">
        <v>1252025054.6282239</v>
      </c>
      <c r="AD82" s="64">
        <v>297072249.29997486</v>
      </c>
      <c r="AE82" s="64">
        <v>77328247.249582797</v>
      </c>
      <c r="AF82" s="64">
        <v>6651127.5100600682</v>
      </c>
      <c r="AG82" s="64">
        <v>13992922.499070715</v>
      </c>
      <c r="AH82" s="64">
        <v>10832345.729999999</v>
      </c>
      <c r="AI82" s="64">
        <v>3535673.3730982165</v>
      </c>
      <c r="AJ82" s="64">
        <v>32066470.200000003</v>
      </c>
      <c r="AK82" s="64">
        <v>34770303.410000004</v>
      </c>
      <c r="AL82" s="64">
        <v>-2703833.2100000004</v>
      </c>
      <c r="AM82" s="64">
        <v>48005446.06999997</v>
      </c>
      <c r="AN82" s="64">
        <v>9621919.3099999893</v>
      </c>
      <c r="AO82" s="64">
        <v>53403674.980000004</v>
      </c>
      <c r="AP82" s="64">
        <v>764114.92</v>
      </c>
      <c r="AQ82" s="64">
        <v>0</v>
      </c>
      <c r="AR82" s="64">
        <v>-15784263.140000008</v>
      </c>
      <c r="AS82" s="64">
        <v>-13882745520.415827</v>
      </c>
      <c r="AT82" s="64">
        <v>-5863973530.0230331</v>
      </c>
      <c r="AU82" s="64">
        <v>-7080545575.4499969</v>
      </c>
      <c r="AV82" s="64">
        <v>1216572045.4269667</v>
      </c>
      <c r="AW82" s="64">
        <v>-1214043079.9877832</v>
      </c>
      <c r="AX82" s="64">
        <v>-482124857.48917776</v>
      </c>
      <c r="AY82" s="64">
        <v>-27452419635.009186</v>
      </c>
      <c r="AZ82" s="64">
        <v>-23049268192.830311</v>
      </c>
      <c r="BA82" s="64">
        <v>-7421274622.9531355</v>
      </c>
      <c r="BB82" s="64">
        <v>0</v>
      </c>
      <c r="BC82" s="64">
        <v>3018123180.7742724</v>
      </c>
      <c r="BD82" s="64">
        <v>26970294777.519989</v>
      </c>
      <c r="BE82" s="64">
        <v>-731918222.49860525</v>
      </c>
      <c r="BF82" s="64">
        <v>14555580736.821394</v>
      </c>
      <c r="BG82" s="64">
        <v>13022285976.860004</v>
      </c>
      <c r="BH82" s="64">
        <v>3311063399.3400993</v>
      </c>
      <c r="BI82" s="64">
        <v>0</v>
      </c>
      <c r="BJ82" s="64">
        <v>-1777768639.3787088</v>
      </c>
      <c r="BK82" s="64">
        <v>-15287498959.32</v>
      </c>
      <c r="BL82" s="64">
        <v>-0.2</v>
      </c>
      <c r="BM82" s="64">
        <v>0</v>
      </c>
      <c r="BN82" s="64">
        <v>-0.2</v>
      </c>
      <c r="BO82" s="64">
        <v>-156221150.46999994</v>
      </c>
      <c r="BP82" s="64">
        <v>-156221150.46999994</v>
      </c>
      <c r="BQ82" s="64">
        <v>0</v>
      </c>
      <c r="BR82" s="64">
        <v>0</v>
      </c>
      <c r="BS82" s="64">
        <v>-5988590870.2850103</v>
      </c>
      <c r="BT82" s="64">
        <v>-5651444766.985055</v>
      </c>
      <c r="BU82" s="64">
        <v>-1353149904.5559824</v>
      </c>
      <c r="BV82" s="64">
        <v>-308982647.55519301</v>
      </c>
      <c r="BW82" s="64">
        <v>-58364.259999999995</v>
      </c>
      <c r="BX82" s="64">
        <v>-150764494.55222851</v>
      </c>
      <c r="BY82" s="64">
        <v>-690978682.18190742</v>
      </c>
      <c r="BZ82" s="64">
        <v>2339072608.4500003</v>
      </c>
      <c r="CA82" s="64">
        <v>-172284618.64464468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-659916889.44999993</v>
      </c>
      <c r="CJ82" s="64">
        <v>-659916889.44999993</v>
      </c>
      <c r="CK82" s="64">
        <v>0</v>
      </c>
      <c r="CL82" s="64">
        <v>7648022202.2541122</v>
      </c>
    </row>
    <row r="83" spans="1:90" ht="12.75" customHeight="1"/>
  </sheetData>
  <pageMargins left="0.75" right="0.75" top="1" bottom="1" header="0.5" footer="0.5"/>
  <pageSetup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6ADFD-B9EC-4C68-BEFC-35C99965D044}">
  <sheetPr>
    <tabColor rgb="FFFF0000"/>
  </sheetPr>
  <dimension ref="A1:CL83"/>
  <sheetViews>
    <sheetView showGridLines="0" zoomScale="80" zoomScaleNormal="80" workbookViewId="0">
      <pane xSplit="3" ySplit="6" topLeftCell="D7" activePane="bottomRight" state="frozen"/>
      <selection activeCell="D7" sqref="D7"/>
      <selection pane="topRight" activeCell="D7" sqref="D7"/>
      <selection pane="bottomLeft" activeCell="D7" sqref="D7"/>
      <selection pane="bottomRight" activeCell="D7" sqref="D7"/>
    </sheetView>
  </sheetViews>
  <sheetFormatPr defaultColWidth="9.140625" defaultRowHeight="12.75"/>
  <cols>
    <col min="1" max="1" width="58.7109375" style="5" customWidth="1"/>
    <col min="2" max="10" width="15.7109375" style="5" customWidth="1"/>
    <col min="11" max="11" width="16.42578125" style="5" bestFit="1" customWidth="1"/>
    <col min="12" max="44" width="15.7109375" style="5" customWidth="1"/>
    <col min="45" max="45" width="16.42578125" style="5" bestFit="1" customWidth="1"/>
    <col min="46" max="50" width="15.7109375" style="5" customWidth="1"/>
    <col min="51" max="51" width="16.42578125" style="5" bestFit="1" customWidth="1"/>
    <col min="52" max="52" width="15.7109375" style="5" customWidth="1"/>
    <col min="53" max="53" width="16.42578125" style="5" bestFit="1" customWidth="1"/>
    <col min="54" max="90" width="15.7109375" style="5" customWidth="1"/>
    <col min="91" max="16384" width="9.140625" style="5"/>
  </cols>
  <sheetData>
    <row r="1" spans="1:90" s="78" customFormat="1" ht="15" customHeight="1">
      <c r="A1" s="49" t="s">
        <v>284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</row>
    <row r="2" spans="1:90" s="78" customFormat="1" ht="15" customHeight="1">
      <c r="A2" s="49" t="s">
        <v>249</v>
      </c>
      <c r="B2" s="76">
        <v>714</v>
      </c>
      <c r="C2" s="76">
        <v>715</v>
      </c>
      <c r="D2" s="76">
        <v>716</v>
      </c>
      <c r="E2" s="76"/>
      <c r="F2" s="76"/>
      <c r="G2" s="76"/>
      <c r="H2" s="76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</row>
    <row r="3" spans="1:90" s="78" customFormat="1" ht="15" customHeight="1">
      <c r="A3" s="49" t="s">
        <v>528</v>
      </c>
      <c r="B3" s="76" t="s">
        <v>285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</row>
    <row r="4" spans="1:90" ht="15" customHeight="1"/>
    <row r="5" spans="1:90" ht="22.5" customHeight="1">
      <c r="D5" s="1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1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1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79" t="s">
        <v>251</v>
      </c>
    </row>
    <row r="6" spans="1:90" ht="80.099999999999994" customHeight="1">
      <c r="A6" s="57" t="s">
        <v>287</v>
      </c>
      <c r="B6" s="57" t="s">
        <v>288</v>
      </c>
      <c r="C6" s="57" t="s">
        <v>289</v>
      </c>
      <c r="D6" s="1" t="s">
        <v>290</v>
      </c>
      <c r="E6" s="53" t="s">
        <v>291</v>
      </c>
      <c r="F6" s="54" t="s">
        <v>292</v>
      </c>
      <c r="G6" s="54" t="s">
        <v>293</v>
      </c>
      <c r="H6" s="54" t="s">
        <v>294</v>
      </c>
      <c r="I6" s="53" t="s">
        <v>295</v>
      </c>
      <c r="J6" s="54" t="s">
        <v>296</v>
      </c>
      <c r="K6" s="55" t="s">
        <v>297</v>
      </c>
      <c r="L6" s="55" t="s">
        <v>298</v>
      </c>
      <c r="M6" s="54" t="s">
        <v>299</v>
      </c>
      <c r="N6" s="55" t="s">
        <v>300</v>
      </c>
      <c r="O6" s="55" t="s">
        <v>301</v>
      </c>
      <c r="P6" s="54" t="s">
        <v>302</v>
      </c>
      <c r="Q6" s="55" t="s">
        <v>303</v>
      </c>
      <c r="R6" s="55" t="s">
        <v>304</v>
      </c>
      <c r="S6" s="53" t="s">
        <v>305</v>
      </c>
      <c r="T6" s="54" t="s">
        <v>306</v>
      </c>
      <c r="U6" s="55" t="s">
        <v>307</v>
      </c>
      <c r="V6" s="55" t="s">
        <v>308</v>
      </c>
      <c r="W6" s="54" t="s">
        <v>309</v>
      </c>
      <c r="X6" s="55" t="s">
        <v>310</v>
      </c>
      <c r="Y6" s="55" t="s">
        <v>311</v>
      </c>
      <c r="Z6" s="53" t="s">
        <v>312</v>
      </c>
      <c r="AA6" s="54" t="s">
        <v>313</v>
      </c>
      <c r="AB6" s="54" t="s">
        <v>314</v>
      </c>
      <c r="AC6" s="54" t="s">
        <v>315</v>
      </c>
      <c r="AD6" s="54" t="s">
        <v>316</v>
      </c>
      <c r="AE6" s="54" t="s">
        <v>317</v>
      </c>
      <c r="AF6" s="54" t="s">
        <v>318</v>
      </c>
      <c r="AG6" s="54" t="s">
        <v>319</v>
      </c>
      <c r="AH6" s="54" t="s">
        <v>320</v>
      </c>
      <c r="AI6" s="54" t="s">
        <v>321</v>
      </c>
      <c r="AJ6" s="53" t="s">
        <v>322</v>
      </c>
      <c r="AK6" s="54" t="s">
        <v>323</v>
      </c>
      <c r="AL6" s="54" t="s">
        <v>324</v>
      </c>
      <c r="AM6" s="53" t="s">
        <v>325</v>
      </c>
      <c r="AN6" s="54" t="s">
        <v>326</v>
      </c>
      <c r="AO6" s="54" t="s">
        <v>327</v>
      </c>
      <c r="AP6" s="54" t="s">
        <v>328</v>
      </c>
      <c r="AQ6" s="54" t="s">
        <v>329</v>
      </c>
      <c r="AR6" s="54" t="s">
        <v>330</v>
      </c>
      <c r="AS6" s="1" t="s">
        <v>331</v>
      </c>
      <c r="AT6" s="53" t="s">
        <v>332</v>
      </c>
      <c r="AU6" s="54" t="s">
        <v>333</v>
      </c>
      <c r="AV6" s="54" t="s">
        <v>334</v>
      </c>
      <c r="AW6" s="53" t="s">
        <v>335</v>
      </c>
      <c r="AX6" s="54" t="s">
        <v>336</v>
      </c>
      <c r="AY6" s="55" t="s">
        <v>337</v>
      </c>
      <c r="AZ6" s="56" t="s">
        <v>338</v>
      </c>
      <c r="BA6" s="56" t="s">
        <v>339</v>
      </c>
      <c r="BB6" s="56" t="s">
        <v>340</v>
      </c>
      <c r="BC6" s="56" t="s">
        <v>341</v>
      </c>
      <c r="BD6" s="55" t="s">
        <v>342</v>
      </c>
      <c r="BE6" s="54" t="s">
        <v>343</v>
      </c>
      <c r="BF6" s="55" t="s">
        <v>344</v>
      </c>
      <c r="BG6" s="56" t="s">
        <v>338</v>
      </c>
      <c r="BH6" s="56" t="s">
        <v>339</v>
      </c>
      <c r="BI6" s="56" t="s">
        <v>340</v>
      </c>
      <c r="BJ6" s="56" t="s">
        <v>345</v>
      </c>
      <c r="BK6" s="55" t="s">
        <v>346</v>
      </c>
      <c r="BL6" s="53" t="s">
        <v>347</v>
      </c>
      <c r="BM6" s="54" t="s">
        <v>348</v>
      </c>
      <c r="BN6" s="54" t="s">
        <v>349</v>
      </c>
      <c r="BO6" s="53" t="s">
        <v>350</v>
      </c>
      <c r="BP6" s="54" t="s">
        <v>351</v>
      </c>
      <c r="BQ6" s="54" t="s">
        <v>352</v>
      </c>
      <c r="BR6" s="54" t="s">
        <v>353</v>
      </c>
      <c r="BS6" s="53" t="s">
        <v>354</v>
      </c>
      <c r="BT6" s="54" t="s">
        <v>355</v>
      </c>
      <c r="BU6" s="54" t="s">
        <v>356</v>
      </c>
      <c r="BV6" s="54" t="s">
        <v>357</v>
      </c>
      <c r="BW6" s="54" t="s">
        <v>358</v>
      </c>
      <c r="BX6" s="54" t="s">
        <v>359</v>
      </c>
      <c r="BY6" s="54" t="s">
        <v>360</v>
      </c>
      <c r="BZ6" s="54" t="s">
        <v>361</v>
      </c>
      <c r="CA6" s="54" t="s">
        <v>362</v>
      </c>
      <c r="CB6" s="53" t="s">
        <v>363</v>
      </c>
      <c r="CC6" s="54" t="s">
        <v>364</v>
      </c>
      <c r="CD6" s="55" t="s">
        <v>365</v>
      </c>
      <c r="CE6" s="55" t="s">
        <v>366</v>
      </c>
      <c r="CF6" s="54" t="s">
        <v>367</v>
      </c>
      <c r="CG6" s="1" t="s">
        <v>368</v>
      </c>
      <c r="CH6" s="55" t="s">
        <v>369</v>
      </c>
      <c r="CI6" s="53" t="s">
        <v>370</v>
      </c>
      <c r="CJ6" s="54" t="s">
        <v>371</v>
      </c>
      <c r="CK6" s="54" t="s">
        <v>372</v>
      </c>
      <c r="CL6" s="57" t="s">
        <v>250</v>
      </c>
    </row>
    <row r="7" spans="1:90" ht="12.75" customHeight="1">
      <c r="A7" s="44" t="s">
        <v>2</v>
      </c>
      <c r="B7" s="59">
        <v>1001</v>
      </c>
      <c r="C7" s="60" t="s">
        <v>373</v>
      </c>
      <c r="D7" s="61">
        <v>0</v>
      </c>
      <c r="E7" s="61">
        <v>0</v>
      </c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  <c r="M7" s="61">
        <v>0</v>
      </c>
      <c r="N7" s="61">
        <v>0</v>
      </c>
      <c r="O7" s="61">
        <v>0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0</v>
      </c>
      <c r="AA7" s="61">
        <v>0</v>
      </c>
      <c r="AB7" s="61">
        <v>0</v>
      </c>
      <c r="AC7" s="61">
        <v>0</v>
      </c>
      <c r="AD7" s="61">
        <v>0</v>
      </c>
      <c r="AE7" s="61">
        <v>0</v>
      </c>
      <c r="AF7" s="61">
        <v>0</v>
      </c>
      <c r="AG7" s="61">
        <v>0</v>
      </c>
      <c r="AH7" s="61">
        <v>0</v>
      </c>
      <c r="AI7" s="61">
        <v>0</v>
      </c>
      <c r="AJ7" s="61">
        <v>0</v>
      </c>
      <c r="AK7" s="61">
        <v>0</v>
      </c>
      <c r="AL7" s="61">
        <v>0</v>
      </c>
      <c r="AM7" s="61">
        <v>0</v>
      </c>
      <c r="AN7" s="61">
        <v>0</v>
      </c>
      <c r="AO7" s="61">
        <v>0</v>
      </c>
      <c r="AP7" s="61">
        <v>0</v>
      </c>
      <c r="AQ7" s="61">
        <v>0</v>
      </c>
      <c r="AR7" s="61">
        <v>0</v>
      </c>
      <c r="AS7" s="61">
        <v>0</v>
      </c>
      <c r="AT7" s="61">
        <v>0</v>
      </c>
      <c r="AU7" s="61">
        <v>0</v>
      </c>
      <c r="AV7" s="61">
        <v>0</v>
      </c>
      <c r="AW7" s="61">
        <v>0</v>
      </c>
      <c r="AX7" s="61">
        <v>0</v>
      </c>
      <c r="AY7" s="61">
        <v>0</v>
      </c>
      <c r="AZ7" s="61">
        <v>0</v>
      </c>
      <c r="BA7" s="61">
        <v>0</v>
      </c>
      <c r="BB7" s="61">
        <v>0</v>
      </c>
      <c r="BC7" s="61">
        <v>0</v>
      </c>
      <c r="BD7" s="61">
        <v>0</v>
      </c>
      <c r="BE7" s="61">
        <v>0</v>
      </c>
      <c r="BF7" s="61">
        <v>0</v>
      </c>
      <c r="BG7" s="61">
        <v>0</v>
      </c>
      <c r="BH7" s="61">
        <v>0</v>
      </c>
      <c r="BI7" s="61">
        <v>0</v>
      </c>
      <c r="BJ7" s="61">
        <v>0</v>
      </c>
      <c r="BK7" s="61">
        <v>0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0</v>
      </c>
      <c r="BT7" s="61">
        <v>0</v>
      </c>
      <c r="BU7" s="61">
        <v>0</v>
      </c>
      <c r="BV7" s="61">
        <v>0</v>
      </c>
      <c r="BW7" s="61">
        <v>0</v>
      </c>
      <c r="BX7" s="61">
        <v>0</v>
      </c>
      <c r="BY7" s="61">
        <v>0</v>
      </c>
      <c r="BZ7" s="61">
        <v>0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0</v>
      </c>
    </row>
    <row r="8" spans="1:90" ht="12.75" customHeight="1">
      <c r="A8" s="44" t="s">
        <v>3</v>
      </c>
      <c r="B8" s="59">
        <v>1003</v>
      </c>
      <c r="C8" s="60" t="s">
        <v>373</v>
      </c>
      <c r="D8" s="61">
        <v>1621742784.9300003</v>
      </c>
      <c r="E8" s="61">
        <v>1857905858.6100001</v>
      </c>
      <c r="F8" s="61">
        <v>2026259293.01</v>
      </c>
      <c r="G8" s="61">
        <v>-8391039.0199999996</v>
      </c>
      <c r="H8" s="61">
        <v>-159962395.38</v>
      </c>
      <c r="I8" s="61">
        <v>-497924743.92999971</v>
      </c>
      <c r="J8" s="61">
        <v>-950736147.58999968</v>
      </c>
      <c r="K8" s="61">
        <v>-3489816105.27</v>
      </c>
      <c r="L8" s="61">
        <v>2539079957.6800003</v>
      </c>
      <c r="M8" s="61">
        <v>-41364420.199999988</v>
      </c>
      <c r="N8" s="61">
        <v>88887228.510000005</v>
      </c>
      <c r="O8" s="61">
        <v>-130251648.70999999</v>
      </c>
      <c r="P8" s="61">
        <v>494175823.86000001</v>
      </c>
      <c r="Q8" s="61">
        <v>265775757.63</v>
      </c>
      <c r="R8" s="61">
        <v>228400066.22999999</v>
      </c>
      <c r="S8" s="61">
        <v>-118086328.04000002</v>
      </c>
      <c r="T8" s="61">
        <v>-3012046.4700000286</v>
      </c>
      <c r="U8" s="61">
        <v>-1165912670.03</v>
      </c>
      <c r="V8" s="61">
        <v>1162900623.5599999</v>
      </c>
      <c r="W8" s="61">
        <v>-115074281.56999999</v>
      </c>
      <c r="X8" s="61">
        <v>72882348.900000006</v>
      </c>
      <c r="Y8" s="61">
        <v>-187956630.47</v>
      </c>
      <c r="Z8" s="61">
        <v>368542129.94</v>
      </c>
      <c r="AA8" s="61">
        <v>175690208.74000001</v>
      </c>
      <c r="AB8" s="61">
        <v>6476167.29</v>
      </c>
      <c r="AC8" s="61">
        <v>161653875.28999999</v>
      </c>
      <c r="AD8" s="61">
        <v>24721878.620000001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11305868.349999992</v>
      </c>
      <c r="AN8" s="61">
        <v>32823531.789999999</v>
      </c>
      <c r="AO8" s="61">
        <v>-9432244.7799999993</v>
      </c>
      <c r="AP8" s="61">
        <v>0</v>
      </c>
      <c r="AQ8" s="61">
        <v>0</v>
      </c>
      <c r="AR8" s="61">
        <v>-12085418.660000006</v>
      </c>
      <c r="AS8" s="61">
        <v>-2091855243.2000027</v>
      </c>
      <c r="AT8" s="61">
        <v>-950194422.77999997</v>
      </c>
      <c r="AU8" s="61">
        <v>-1433868974.4199998</v>
      </c>
      <c r="AV8" s="61">
        <v>483674551.63999993</v>
      </c>
      <c r="AW8" s="61">
        <v>-759763647.25000286</v>
      </c>
      <c r="AX8" s="61">
        <v>-805296634.73000145</v>
      </c>
      <c r="AY8" s="61">
        <v>-10002406214.16</v>
      </c>
      <c r="AZ8" s="61">
        <v>-3667182470.6699991</v>
      </c>
      <c r="BA8" s="61">
        <v>-14239325737.719999</v>
      </c>
      <c r="BB8" s="61">
        <v>0</v>
      </c>
      <c r="BC8" s="61">
        <v>7904101994.2299995</v>
      </c>
      <c r="BD8" s="61">
        <v>9197109579.4299984</v>
      </c>
      <c r="BE8" s="61">
        <v>45532987.479998589</v>
      </c>
      <c r="BF8" s="61">
        <v>3455090594.1999993</v>
      </c>
      <c r="BG8" s="61">
        <v>1065230355.7799999</v>
      </c>
      <c r="BH8" s="61">
        <v>5023978156.54</v>
      </c>
      <c r="BI8" s="61">
        <v>0</v>
      </c>
      <c r="BJ8" s="61">
        <v>-2634117918.1200004</v>
      </c>
      <c r="BK8" s="61">
        <v>-3409557606.7200007</v>
      </c>
      <c r="BL8" s="61">
        <v>0</v>
      </c>
      <c r="BM8" s="61">
        <v>0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-381897173.1699999</v>
      </c>
      <c r="BT8" s="61">
        <v>-127918172.49999994</v>
      </c>
      <c r="BU8" s="61">
        <v>-183478416.72</v>
      </c>
      <c r="BV8" s="61">
        <v>-36601325.699999996</v>
      </c>
      <c r="BW8" s="61">
        <v>0</v>
      </c>
      <c r="BX8" s="61">
        <v>0</v>
      </c>
      <c r="BY8" s="61">
        <v>0</v>
      </c>
      <c r="BZ8" s="61">
        <v>11289948.139999999</v>
      </c>
      <c r="CA8" s="61">
        <v>-45189206.390000001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-470112458.27000237</v>
      </c>
    </row>
    <row r="9" spans="1:90" ht="12.75" customHeight="1">
      <c r="A9" s="44" t="s">
        <v>4</v>
      </c>
      <c r="B9" s="59">
        <v>1004</v>
      </c>
      <c r="C9" s="60" t="s">
        <v>373</v>
      </c>
      <c r="D9" s="61">
        <v>4045834334.2400012</v>
      </c>
      <c r="E9" s="61">
        <v>4118301788.1400008</v>
      </c>
      <c r="F9" s="61">
        <v>4740599113.7300005</v>
      </c>
      <c r="G9" s="61">
        <v>-236909536.62</v>
      </c>
      <c r="H9" s="61">
        <v>-385387788.96999997</v>
      </c>
      <c r="I9" s="61">
        <v>-714795482.06999993</v>
      </c>
      <c r="J9" s="61">
        <v>-884126241</v>
      </c>
      <c r="K9" s="61">
        <v>-9550274338.7700005</v>
      </c>
      <c r="L9" s="61">
        <v>8666148097.7700005</v>
      </c>
      <c r="M9" s="61">
        <v>74519368.390000045</v>
      </c>
      <c r="N9" s="61">
        <v>370701411.37</v>
      </c>
      <c r="O9" s="61">
        <v>-296182042.97999996</v>
      </c>
      <c r="P9" s="61">
        <v>94811390.539999962</v>
      </c>
      <c r="Q9" s="61">
        <v>762424369.77999997</v>
      </c>
      <c r="R9" s="61">
        <v>-667612979.24000001</v>
      </c>
      <c r="S9" s="61">
        <v>31075513.950000167</v>
      </c>
      <c r="T9" s="61">
        <v>-3585124.9499998093</v>
      </c>
      <c r="U9" s="61">
        <v>-4608359360.79</v>
      </c>
      <c r="V9" s="61">
        <v>4604774235.8400002</v>
      </c>
      <c r="W9" s="61">
        <v>34660638.899999976</v>
      </c>
      <c r="X9" s="61">
        <v>546774952.76999998</v>
      </c>
      <c r="Y9" s="61">
        <v>-512114313.87</v>
      </c>
      <c r="Z9" s="61">
        <v>575947933.60000002</v>
      </c>
      <c r="AA9" s="61">
        <v>545736503.98000002</v>
      </c>
      <c r="AB9" s="61">
        <v>0</v>
      </c>
      <c r="AC9" s="61">
        <v>-14175729.52</v>
      </c>
      <c r="AD9" s="61">
        <v>16213792.379999999</v>
      </c>
      <c r="AE9" s="61">
        <v>0</v>
      </c>
      <c r="AF9" s="61">
        <v>31048593.619999997</v>
      </c>
      <c r="AG9" s="61">
        <v>-2875226.86</v>
      </c>
      <c r="AH9" s="61">
        <v>0</v>
      </c>
      <c r="AI9" s="61">
        <v>0</v>
      </c>
      <c r="AJ9" s="61">
        <v>2178516.2599999998</v>
      </c>
      <c r="AK9" s="61">
        <v>2178516.2599999998</v>
      </c>
      <c r="AL9" s="61">
        <v>0</v>
      </c>
      <c r="AM9" s="61">
        <v>33126064.359999999</v>
      </c>
      <c r="AN9" s="61">
        <v>24113402.769999996</v>
      </c>
      <c r="AO9" s="61">
        <v>-6332023.4599999981</v>
      </c>
      <c r="AP9" s="61">
        <v>0</v>
      </c>
      <c r="AQ9" s="61">
        <v>0</v>
      </c>
      <c r="AR9" s="61">
        <v>15344685.050000001</v>
      </c>
      <c r="AS9" s="61">
        <v>-5657234175.4599962</v>
      </c>
      <c r="AT9" s="61">
        <v>-2338577583.1400003</v>
      </c>
      <c r="AU9" s="61">
        <v>-2683285534.0100002</v>
      </c>
      <c r="AV9" s="61">
        <v>344707950.87</v>
      </c>
      <c r="AW9" s="61">
        <v>-2601720926.5699959</v>
      </c>
      <c r="AX9" s="61">
        <v>-2622271428.1899948</v>
      </c>
      <c r="AY9" s="61">
        <v>-29301862186.069996</v>
      </c>
      <c r="AZ9" s="61">
        <v>-8284542725.460001</v>
      </c>
      <c r="BA9" s="61">
        <v>-47186793026.809998</v>
      </c>
      <c r="BB9" s="61">
        <v>0</v>
      </c>
      <c r="BC9" s="61">
        <v>26169473566.200001</v>
      </c>
      <c r="BD9" s="61">
        <v>26679590757.880001</v>
      </c>
      <c r="BE9" s="61">
        <v>20550501.619998932</v>
      </c>
      <c r="BF9" s="61">
        <v>4609244514.1699982</v>
      </c>
      <c r="BG9" s="61">
        <v>1710536639.8900001</v>
      </c>
      <c r="BH9" s="61">
        <v>6988589009.9799995</v>
      </c>
      <c r="BI9" s="61">
        <v>0</v>
      </c>
      <c r="BJ9" s="61">
        <v>-4089881135.7000003</v>
      </c>
      <c r="BK9" s="61">
        <v>-4588694012.5499992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-711540084.93000031</v>
      </c>
      <c r="BT9" s="61">
        <v>-403748702.83000028</v>
      </c>
      <c r="BU9" s="61">
        <v>-205472588.19</v>
      </c>
      <c r="BV9" s="61">
        <v>-67142517.950000003</v>
      </c>
      <c r="BW9" s="61">
        <v>0</v>
      </c>
      <c r="BX9" s="61">
        <v>-18373733.139999997</v>
      </c>
      <c r="BY9" s="61">
        <v>-13477785.24</v>
      </c>
      <c r="BZ9" s="61">
        <v>40618940</v>
      </c>
      <c r="CA9" s="61">
        <v>-43943697.579999998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-5395580.8200000003</v>
      </c>
      <c r="CJ9" s="61">
        <v>-5395580.8200000003</v>
      </c>
      <c r="CK9" s="61">
        <v>0</v>
      </c>
      <c r="CL9" s="61">
        <v>-1611399841.219995</v>
      </c>
    </row>
    <row r="10" spans="1:90" ht="12.75" customHeight="1">
      <c r="A10" s="44" t="s">
        <v>6</v>
      </c>
      <c r="B10" s="59">
        <v>1005</v>
      </c>
      <c r="C10" s="60" t="s">
        <v>373</v>
      </c>
      <c r="D10" s="61">
        <v>4470475726.8399992</v>
      </c>
      <c r="E10" s="61">
        <v>2819266258.7000003</v>
      </c>
      <c r="F10" s="61">
        <v>3599444024.3800001</v>
      </c>
      <c r="G10" s="61">
        <v>-531290412.03999996</v>
      </c>
      <c r="H10" s="61">
        <v>-248887353.63999999</v>
      </c>
      <c r="I10" s="61">
        <v>1180416569.3099995</v>
      </c>
      <c r="J10" s="61">
        <v>1178733746.3899994</v>
      </c>
      <c r="K10" s="61">
        <v>-9536685907.3600006</v>
      </c>
      <c r="L10" s="61">
        <v>10715419653.75</v>
      </c>
      <c r="M10" s="61">
        <v>95462475.559999943</v>
      </c>
      <c r="N10" s="61">
        <v>1002272288.4</v>
      </c>
      <c r="O10" s="61">
        <v>-906809812.84000003</v>
      </c>
      <c r="P10" s="61">
        <v>-93779652.639999986</v>
      </c>
      <c r="Q10" s="61">
        <v>694898739.34000003</v>
      </c>
      <c r="R10" s="61">
        <v>-788678391.98000002</v>
      </c>
      <c r="S10" s="61">
        <v>226682559.25</v>
      </c>
      <c r="T10" s="61">
        <v>226682559.25</v>
      </c>
      <c r="U10" s="61">
        <v>-1268768636.46</v>
      </c>
      <c r="V10" s="61">
        <v>1495451195.71</v>
      </c>
      <c r="W10" s="61">
        <v>0</v>
      </c>
      <c r="X10" s="61">
        <v>0</v>
      </c>
      <c r="Y10" s="61">
        <v>0</v>
      </c>
      <c r="Z10" s="61">
        <v>235254456.22</v>
      </c>
      <c r="AA10" s="61">
        <v>72553826.140000001</v>
      </c>
      <c r="AB10" s="61">
        <v>23386852.670000002</v>
      </c>
      <c r="AC10" s="61">
        <v>104499843.08000001</v>
      </c>
      <c r="AD10" s="61">
        <v>12276401.49</v>
      </c>
      <c r="AE10" s="61">
        <v>21684654.170000002</v>
      </c>
      <c r="AF10" s="61">
        <v>0</v>
      </c>
      <c r="AG10" s="61">
        <v>0</v>
      </c>
      <c r="AH10" s="61">
        <v>852878.67</v>
      </c>
      <c r="AI10" s="61">
        <v>0</v>
      </c>
      <c r="AJ10" s="61">
        <v>750572.24</v>
      </c>
      <c r="AK10" s="61">
        <v>750572.24</v>
      </c>
      <c r="AL10" s="61">
        <v>0</v>
      </c>
      <c r="AM10" s="61">
        <v>8105311.1199999992</v>
      </c>
      <c r="AN10" s="61">
        <v>-21147053.34</v>
      </c>
      <c r="AO10" s="61">
        <v>10879789.880000001</v>
      </c>
      <c r="AP10" s="61">
        <v>0</v>
      </c>
      <c r="AQ10" s="61">
        <v>0</v>
      </c>
      <c r="AR10" s="61">
        <v>18372574.579999998</v>
      </c>
      <c r="AS10" s="61">
        <v>-6141158890.2200012</v>
      </c>
      <c r="AT10" s="61">
        <v>-3181676546.1500001</v>
      </c>
      <c r="AU10" s="61">
        <v>-3555552961.25</v>
      </c>
      <c r="AV10" s="61">
        <v>373876415.10000002</v>
      </c>
      <c r="AW10" s="61">
        <v>-1674267743.8900013</v>
      </c>
      <c r="AX10" s="61">
        <v>-1626272226.8100014</v>
      </c>
      <c r="AY10" s="61">
        <v>-20497083836.390003</v>
      </c>
      <c r="AZ10" s="61">
        <v>-8428288841.0500002</v>
      </c>
      <c r="BA10" s="61">
        <v>-30708488499.220001</v>
      </c>
      <c r="BB10" s="61">
        <v>0</v>
      </c>
      <c r="BC10" s="61">
        <v>18639693503.880001</v>
      </c>
      <c r="BD10" s="61">
        <v>18870811609.580002</v>
      </c>
      <c r="BE10" s="61">
        <v>-47995517.079999924</v>
      </c>
      <c r="BF10" s="61">
        <v>2603919616.3300004</v>
      </c>
      <c r="BG10" s="61">
        <v>1168637196.5600002</v>
      </c>
      <c r="BH10" s="61">
        <v>3602554700.79</v>
      </c>
      <c r="BI10" s="61">
        <v>0</v>
      </c>
      <c r="BJ10" s="61">
        <v>-2167272281.02</v>
      </c>
      <c r="BK10" s="61">
        <v>-2651915133.4100003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-1172038948.1699998</v>
      </c>
      <c r="BT10" s="61">
        <v>-473965266.36000001</v>
      </c>
      <c r="BU10" s="61">
        <v>-525421524.90999997</v>
      </c>
      <c r="BV10" s="61">
        <v>-148358118.35000002</v>
      </c>
      <c r="BW10" s="61">
        <v>0</v>
      </c>
      <c r="BX10" s="61">
        <v>-18705183.68</v>
      </c>
      <c r="BY10" s="61">
        <v>-17412211.279999997</v>
      </c>
      <c r="BZ10" s="61">
        <v>11823356.410000004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-113175652.01000001</v>
      </c>
      <c r="CJ10" s="61">
        <v>-117058749.7</v>
      </c>
      <c r="CK10" s="61">
        <v>3883097.69</v>
      </c>
      <c r="CL10" s="61">
        <v>-1670683163.380002</v>
      </c>
    </row>
    <row r="11" spans="1:90" ht="12.75" customHeight="1">
      <c r="A11" s="44" t="s">
        <v>8</v>
      </c>
      <c r="B11" s="59">
        <v>1006</v>
      </c>
      <c r="C11" s="60" t="s">
        <v>373</v>
      </c>
      <c r="D11" s="61">
        <v>2372397571.2199998</v>
      </c>
      <c r="E11" s="61">
        <v>2805474579.6400003</v>
      </c>
      <c r="F11" s="61">
        <v>3143466754.9500008</v>
      </c>
      <c r="G11" s="61">
        <v>-88233180.549999997</v>
      </c>
      <c r="H11" s="61">
        <v>-249758994.75999999</v>
      </c>
      <c r="I11" s="61">
        <v>-773003166.73000038</v>
      </c>
      <c r="J11" s="61">
        <v>-680692336.10000038</v>
      </c>
      <c r="K11" s="61">
        <v>-5717467215.6700001</v>
      </c>
      <c r="L11" s="61">
        <v>5036774879.5699997</v>
      </c>
      <c r="M11" s="61">
        <v>-132370840.75999999</v>
      </c>
      <c r="N11" s="61">
        <v>384713288.92000002</v>
      </c>
      <c r="O11" s="61">
        <v>-517084129.68000001</v>
      </c>
      <c r="P11" s="61">
        <v>40060010.129999995</v>
      </c>
      <c r="Q11" s="61">
        <v>461021513.63999999</v>
      </c>
      <c r="R11" s="61">
        <v>-420961503.50999999</v>
      </c>
      <c r="S11" s="61">
        <v>-43443216.750000119</v>
      </c>
      <c r="T11" s="61">
        <v>24083514.159999847</v>
      </c>
      <c r="U11" s="61">
        <v>-1645212602.25</v>
      </c>
      <c r="V11" s="61">
        <v>1669296116.4099998</v>
      </c>
      <c r="W11" s="61">
        <v>-67526730.909999967</v>
      </c>
      <c r="X11" s="61">
        <v>243361877.37</v>
      </c>
      <c r="Y11" s="61">
        <v>-310888608.27999997</v>
      </c>
      <c r="Z11" s="61">
        <v>340736104.87</v>
      </c>
      <c r="AA11" s="61">
        <v>135971367.72999999</v>
      </c>
      <c r="AB11" s="61">
        <v>0</v>
      </c>
      <c r="AC11" s="61">
        <v>34068506.049999997</v>
      </c>
      <c r="AD11" s="61">
        <v>146347637.59999999</v>
      </c>
      <c r="AE11" s="61">
        <v>0</v>
      </c>
      <c r="AF11" s="61">
        <v>0</v>
      </c>
      <c r="AG11" s="61">
        <v>451001.89</v>
      </c>
      <c r="AH11" s="61">
        <v>23897591.600000001</v>
      </c>
      <c r="AI11" s="61">
        <v>0</v>
      </c>
      <c r="AJ11" s="61">
        <v>188.56</v>
      </c>
      <c r="AK11" s="61">
        <v>188.56</v>
      </c>
      <c r="AL11" s="61">
        <v>0</v>
      </c>
      <c r="AM11" s="61">
        <v>42633081.629999995</v>
      </c>
      <c r="AN11" s="61">
        <v>44147073.599999994</v>
      </c>
      <c r="AO11" s="61">
        <v>0</v>
      </c>
      <c r="AP11" s="61">
        <v>0</v>
      </c>
      <c r="AQ11" s="61">
        <v>0</v>
      </c>
      <c r="AR11" s="61">
        <v>-1513991.9699999988</v>
      </c>
      <c r="AS11" s="61">
        <v>-2663852027.3499994</v>
      </c>
      <c r="AT11" s="61">
        <v>-1615118465.3199997</v>
      </c>
      <c r="AU11" s="61">
        <v>-1724036534.5099998</v>
      </c>
      <c r="AV11" s="61">
        <v>108918069.19</v>
      </c>
      <c r="AW11" s="61">
        <v>-646586328.3499999</v>
      </c>
      <c r="AX11" s="61">
        <v>-782004006.73999977</v>
      </c>
      <c r="AY11" s="61">
        <v>-8424900934.3899994</v>
      </c>
      <c r="AZ11" s="61">
        <v>-3961346875.1999998</v>
      </c>
      <c r="BA11" s="61">
        <v>-9719472065.9399986</v>
      </c>
      <c r="BB11" s="61">
        <v>0</v>
      </c>
      <c r="BC11" s="61">
        <v>5255918006.75</v>
      </c>
      <c r="BD11" s="61">
        <v>7642896927.6499996</v>
      </c>
      <c r="BE11" s="61">
        <v>135417678.38999993</v>
      </c>
      <c r="BF11" s="61">
        <v>668486091.30999994</v>
      </c>
      <c r="BG11" s="61">
        <v>282034690.91000003</v>
      </c>
      <c r="BH11" s="61">
        <v>796640950.39999998</v>
      </c>
      <c r="BI11" s="61">
        <v>0</v>
      </c>
      <c r="BJ11" s="61">
        <v>-410189550</v>
      </c>
      <c r="BK11" s="61">
        <v>-533068412.92000002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-353792710.64000005</v>
      </c>
      <c r="BT11" s="61">
        <v>-236826581.34</v>
      </c>
      <c r="BU11" s="61">
        <v>-92929836.129999995</v>
      </c>
      <c r="BV11" s="61">
        <v>-49350646.850000001</v>
      </c>
      <c r="BW11" s="61">
        <v>-445400.93999999994</v>
      </c>
      <c r="BX11" s="61">
        <v>-1597444.4100000001</v>
      </c>
      <c r="BY11" s="61">
        <v>-9605613.8900000006</v>
      </c>
      <c r="BZ11" s="61">
        <v>36962812.920000002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-48354523.039999999</v>
      </c>
      <c r="CJ11" s="61">
        <v>-49203164.609999999</v>
      </c>
      <c r="CK11" s="61">
        <v>848641.57</v>
      </c>
      <c r="CL11" s="61">
        <v>-291454456.12999964</v>
      </c>
    </row>
    <row r="12" spans="1:90" ht="12.75" customHeight="1">
      <c r="A12" s="44" t="s">
        <v>10</v>
      </c>
      <c r="B12" s="59">
        <v>1007</v>
      </c>
      <c r="C12" s="60" t="s">
        <v>373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</row>
    <row r="13" spans="1:90" ht="12.75" customHeight="1">
      <c r="A13" s="44" t="s">
        <v>12</v>
      </c>
      <c r="B13" s="59">
        <v>1008</v>
      </c>
      <c r="C13" s="60" t="s">
        <v>373</v>
      </c>
      <c r="D13" s="61">
        <v>4380050985.674098</v>
      </c>
      <c r="E13" s="61">
        <v>3314255000.3200002</v>
      </c>
      <c r="F13" s="61">
        <v>3989942785.8400002</v>
      </c>
      <c r="G13" s="61">
        <v>-314471511.13</v>
      </c>
      <c r="H13" s="61">
        <v>-361216274.38999999</v>
      </c>
      <c r="I13" s="61">
        <v>-498391424.84000015</v>
      </c>
      <c r="J13" s="61">
        <v>-496112972.09000015</v>
      </c>
      <c r="K13" s="61">
        <v>-8789465931.7399998</v>
      </c>
      <c r="L13" s="61">
        <v>8293352959.6499996</v>
      </c>
      <c r="M13" s="61">
        <v>-48803050.200000048</v>
      </c>
      <c r="N13" s="61">
        <v>844683260.79999995</v>
      </c>
      <c r="O13" s="61">
        <v>-893486311</v>
      </c>
      <c r="P13" s="61">
        <v>46524597.450000048</v>
      </c>
      <c r="Q13" s="61">
        <v>801128863.96000004</v>
      </c>
      <c r="R13" s="61">
        <v>-754604266.50999999</v>
      </c>
      <c r="S13" s="61">
        <v>220816178</v>
      </c>
      <c r="T13" s="61">
        <v>220816178</v>
      </c>
      <c r="U13" s="61">
        <v>0</v>
      </c>
      <c r="V13" s="61">
        <v>220816178</v>
      </c>
      <c r="W13" s="61">
        <v>0</v>
      </c>
      <c r="X13" s="61">
        <v>0</v>
      </c>
      <c r="Y13" s="61">
        <v>0</v>
      </c>
      <c r="Z13" s="61">
        <v>1225280204.5040987</v>
      </c>
      <c r="AA13" s="61">
        <v>757111062.43324864</v>
      </c>
      <c r="AB13" s="61">
        <v>51424688.713638499</v>
      </c>
      <c r="AC13" s="61">
        <v>142437797.15822071</v>
      </c>
      <c r="AD13" s="61">
        <v>1207542.7340740648</v>
      </c>
      <c r="AE13" s="61">
        <v>0</v>
      </c>
      <c r="AF13" s="61">
        <v>3587516.8525892268</v>
      </c>
      <c r="AG13" s="61">
        <v>269511596.6123274</v>
      </c>
      <c r="AH13" s="61">
        <v>0</v>
      </c>
      <c r="AI13" s="61">
        <v>0</v>
      </c>
      <c r="AJ13" s="61">
        <v>1662713.79</v>
      </c>
      <c r="AK13" s="61">
        <v>1662713.79</v>
      </c>
      <c r="AL13" s="61">
        <v>0</v>
      </c>
      <c r="AM13" s="61">
        <v>116428313.90000004</v>
      </c>
      <c r="AN13" s="61">
        <v>99826154.89000003</v>
      </c>
      <c r="AO13" s="61">
        <v>4598.3999999999069</v>
      </c>
      <c r="AP13" s="61">
        <v>0</v>
      </c>
      <c r="AQ13" s="61">
        <v>0</v>
      </c>
      <c r="AR13" s="61">
        <v>16597560.610000001</v>
      </c>
      <c r="AS13" s="61">
        <v>-3912459856.0060496</v>
      </c>
      <c r="AT13" s="61">
        <v>-2135617302.6399999</v>
      </c>
      <c r="AU13" s="61">
        <v>-2396444031.7199998</v>
      </c>
      <c r="AV13" s="61">
        <v>260826729.08000001</v>
      </c>
      <c r="AW13" s="61">
        <v>-981806906.1600014</v>
      </c>
      <c r="AX13" s="61">
        <v>-1092273002.3100014</v>
      </c>
      <c r="AY13" s="61">
        <v>-9454595356.0600014</v>
      </c>
      <c r="AZ13" s="61">
        <v>-4420476101.3400011</v>
      </c>
      <c r="BA13" s="61">
        <v>-11838403010.199999</v>
      </c>
      <c r="BB13" s="61">
        <v>0</v>
      </c>
      <c r="BC13" s="61">
        <v>6804283755.4800005</v>
      </c>
      <c r="BD13" s="61">
        <v>8362322353.75</v>
      </c>
      <c r="BE13" s="61">
        <v>110466096.14999998</v>
      </c>
      <c r="BF13" s="61">
        <v>536866086.87</v>
      </c>
      <c r="BG13" s="61">
        <v>502549277.22999996</v>
      </c>
      <c r="BH13" s="61">
        <v>283202.36</v>
      </c>
      <c r="BI13" s="61">
        <v>0</v>
      </c>
      <c r="BJ13" s="61">
        <v>34033607.280000001</v>
      </c>
      <c r="BK13" s="61">
        <v>-426399990.72000003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-761826933.3360486</v>
      </c>
      <c r="BT13" s="61">
        <v>-345457960</v>
      </c>
      <c r="BU13" s="61">
        <v>-154262658.70799512</v>
      </c>
      <c r="BV13" s="61">
        <v>-122471659.96310921</v>
      </c>
      <c r="BW13" s="61">
        <v>0</v>
      </c>
      <c r="BX13" s="61">
        <v>-19691562.360325623</v>
      </c>
      <c r="BY13" s="61">
        <v>-19320831.091204505</v>
      </c>
      <c r="BZ13" s="61">
        <v>60719127.210000001</v>
      </c>
      <c r="CA13" s="61">
        <v>-161341388.42341426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-33208713.870000001</v>
      </c>
      <c r="CJ13" s="61">
        <v>-33208713.870000001</v>
      </c>
      <c r="CK13" s="61">
        <v>0</v>
      </c>
      <c r="CL13" s="61">
        <v>467591129.66804838</v>
      </c>
    </row>
    <row r="14" spans="1:90" ht="12.75" customHeight="1">
      <c r="A14" s="44" t="s">
        <v>14</v>
      </c>
      <c r="B14" s="59">
        <v>1009</v>
      </c>
      <c r="C14" s="60" t="s">
        <v>373</v>
      </c>
      <c r="D14" s="61">
        <v>5587615043.4843674</v>
      </c>
      <c r="E14" s="61">
        <v>4274953520.9899998</v>
      </c>
      <c r="F14" s="61">
        <v>5030362800.2600002</v>
      </c>
      <c r="G14" s="61">
        <v>-345046164.01999998</v>
      </c>
      <c r="H14" s="61">
        <v>-410363115.25</v>
      </c>
      <c r="I14" s="61">
        <v>396912700.549999</v>
      </c>
      <c r="J14" s="61">
        <v>337866961.78999901</v>
      </c>
      <c r="K14" s="61">
        <v>-11898193948.469999</v>
      </c>
      <c r="L14" s="61">
        <v>12236060910.259998</v>
      </c>
      <c r="M14" s="61">
        <v>62837582.75999999</v>
      </c>
      <c r="N14" s="61">
        <v>676245694.63999999</v>
      </c>
      <c r="O14" s="61">
        <v>-613408111.88</v>
      </c>
      <c r="P14" s="61">
        <v>-3791844</v>
      </c>
      <c r="Q14" s="61">
        <v>952365994.03999996</v>
      </c>
      <c r="R14" s="61">
        <v>-956157838.03999996</v>
      </c>
      <c r="S14" s="61">
        <v>169631703.26000002</v>
      </c>
      <c r="T14" s="61">
        <v>175224356.48000002</v>
      </c>
      <c r="U14" s="61">
        <v>-1759869406.2</v>
      </c>
      <c r="V14" s="61">
        <v>1935093762.6800001</v>
      </c>
      <c r="W14" s="61">
        <v>-5592653.2199999988</v>
      </c>
      <c r="X14" s="61">
        <v>47411585.920000002</v>
      </c>
      <c r="Y14" s="61">
        <v>-53004239.140000001</v>
      </c>
      <c r="Z14" s="61">
        <v>707357046.27436793</v>
      </c>
      <c r="AA14" s="61">
        <v>621766313.49414396</v>
      </c>
      <c r="AB14" s="61">
        <v>-6904677.216864001</v>
      </c>
      <c r="AC14" s="61">
        <v>21981866.478432</v>
      </c>
      <c r="AD14" s="61">
        <v>68284889.380959988</v>
      </c>
      <c r="AE14" s="61">
        <v>172008.3456</v>
      </c>
      <c r="AF14" s="61">
        <v>1081026.2933120001</v>
      </c>
      <c r="AG14" s="61">
        <v>702213.58099200006</v>
      </c>
      <c r="AH14" s="61">
        <v>0</v>
      </c>
      <c r="AI14" s="61">
        <v>273405.91779199999</v>
      </c>
      <c r="AJ14" s="61">
        <v>5260456.88</v>
      </c>
      <c r="AK14" s="61">
        <v>5260456.88</v>
      </c>
      <c r="AL14" s="61">
        <v>0</v>
      </c>
      <c r="AM14" s="61">
        <v>33499615.529999997</v>
      </c>
      <c r="AN14" s="61">
        <v>32373831.889999997</v>
      </c>
      <c r="AO14" s="61">
        <v>-2971042.04</v>
      </c>
      <c r="AP14" s="61">
        <v>-10</v>
      </c>
      <c r="AQ14" s="61">
        <v>0</v>
      </c>
      <c r="AR14" s="61">
        <v>4096835.68</v>
      </c>
      <c r="AS14" s="61">
        <v>-5571260122.0200005</v>
      </c>
      <c r="AT14" s="61">
        <v>-3084415989.75</v>
      </c>
      <c r="AU14" s="61">
        <v>-3308079243.9299998</v>
      </c>
      <c r="AV14" s="61">
        <v>223663254.18000001</v>
      </c>
      <c r="AW14" s="61">
        <v>-1517549355.5800009</v>
      </c>
      <c r="AX14" s="61">
        <v>-1571466010.2900009</v>
      </c>
      <c r="AY14" s="61">
        <v>-22211297668.280003</v>
      </c>
      <c r="AZ14" s="61">
        <v>-10305217487.1</v>
      </c>
      <c r="BA14" s="61">
        <v>-24845538894.549999</v>
      </c>
      <c r="BB14" s="61">
        <v>0</v>
      </c>
      <c r="BC14" s="61">
        <v>12939458713.369999</v>
      </c>
      <c r="BD14" s="61">
        <v>20639831657.990002</v>
      </c>
      <c r="BE14" s="61">
        <v>53916654.710000038</v>
      </c>
      <c r="BF14" s="61">
        <v>2620487960.6700001</v>
      </c>
      <c r="BG14" s="61">
        <v>1268494930.4899998</v>
      </c>
      <c r="BH14" s="61">
        <v>2875222671.54</v>
      </c>
      <c r="BI14" s="61">
        <v>0</v>
      </c>
      <c r="BJ14" s="61">
        <v>-1523229641.3599999</v>
      </c>
      <c r="BK14" s="61">
        <v>-2566571305.96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-889618607.51999998</v>
      </c>
      <c r="BT14" s="61">
        <v>-585656076.82000005</v>
      </c>
      <c r="BU14" s="61">
        <v>-223565626.19</v>
      </c>
      <c r="BV14" s="61">
        <v>-89232942.899999991</v>
      </c>
      <c r="BW14" s="61">
        <v>0</v>
      </c>
      <c r="BX14" s="61">
        <v>-15082549.75</v>
      </c>
      <c r="BY14" s="61">
        <v>-27129.87</v>
      </c>
      <c r="BZ14" s="61">
        <v>39461200.310000002</v>
      </c>
      <c r="CA14" s="61">
        <v>-15515482.300000001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-79676169.170000002</v>
      </c>
      <c r="CJ14" s="61">
        <v>-79676169.170000002</v>
      </c>
      <c r="CK14" s="61">
        <v>0</v>
      </c>
      <c r="CL14" s="61">
        <v>16354921.464366913</v>
      </c>
    </row>
    <row r="15" spans="1:90" ht="12.75" customHeight="1">
      <c r="A15" s="44" t="s">
        <v>16</v>
      </c>
      <c r="B15" s="59">
        <v>1010</v>
      </c>
      <c r="C15" s="60" t="s">
        <v>373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</row>
    <row r="16" spans="1:90" ht="12.75" customHeight="1">
      <c r="A16" s="44" t="s">
        <v>18</v>
      </c>
      <c r="B16" s="59">
        <v>1011</v>
      </c>
      <c r="C16" s="60" t="s">
        <v>373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</row>
    <row r="17" spans="1:90" ht="12.75" customHeight="1">
      <c r="A17" s="44" t="s">
        <v>20</v>
      </c>
      <c r="B17" s="59">
        <v>1012</v>
      </c>
      <c r="C17" s="60" t="s">
        <v>373</v>
      </c>
      <c r="D17" s="61">
        <v>1721458855.7941687</v>
      </c>
      <c r="E17" s="61">
        <v>1814338745.6900001</v>
      </c>
      <c r="F17" s="61">
        <v>2289814643.1700001</v>
      </c>
      <c r="G17" s="61">
        <v>-267650724.69</v>
      </c>
      <c r="H17" s="61">
        <v>-207825172.78999999</v>
      </c>
      <c r="I17" s="61">
        <v>-870870812.37000036</v>
      </c>
      <c r="J17" s="61">
        <v>-1147196179.2200003</v>
      </c>
      <c r="K17" s="61">
        <v>-3347496714.4700003</v>
      </c>
      <c r="L17" s="61">
        <v>2200300535.25</v>
      </c>
      <c r="M17" s="61">
        <v>163696298.5</v>
      </c>
      <c r="N17" s="61">
        <v>331611460.80000001</v>
      </c>
      <c r="O17" s="61">
        <v>-167915162.30000001</v>
      </c>
      <c r="P17" s="61">
        <v>112629068.34999996</v>
      </c>
      <c r="Q17" s="61">
        <v>297718739.77999997</v>
      </c>
      <c r="R17" s="61">
        <v>-185089671.43000001</v>
      </c>
      <c r="S17" s="61">
        <v>6703807.3099999996</v>
      </c>
      <c r="T17" s="61">
        <v>6703807.3099999996</v>
      </c>
      <c r="U17" s="61">
        <v>0</v>
      </c>
      <c r="V17" s="61">
        <v>6703807.3099999996</v>
      </c>
      <c r="W17" s="61">
        <v>0</v>
      </c>
      <c r="X17" s="61">
        <v>0</v>
      </c>
      <c r="Y17" s="61">
        <v>0</v>
      </c>
      <c r="Z17" s="61">
        <v>694020139.00416899</v>
      </c>
      <c r="AA17" s="61">
        <v>314323270.39893597</v>
      </c>
      <c r="AB17" s="61">
        <v>5617323.4749840004</v>
      </c>
      <c r="AC17" s="61">
        <v>374079545.13024896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40645</v>
      </c>
      <c r="AK17" s="61">
        <v>40645</v>
      </c>
      <c r="AL17" s="61">
        <v>0</v>
      </c>
      <c r="AM17" s="61">
        <v>77226331.159999996</v>
      </c>
      <c r="AN17" s="61">
        <v>110441269.67</v>
      </c>
      <c r="AO17" s="61">
        <v>-21437109.510000002</v>
      </c>
      <c r="AP17" s="61">
        <v>0</v>
      </c>
      <c r="AQ17" s="61">
        <v>0</v>
      </c>
      <c r="AR17" s="61">
        <v>-11777829</v>
      </c>
      <c r="AS17" s="61">
        <v>-1447073683.1950774</v>
      </c>
      <c r="AT17" s="61">
        <v>-661702884.43999994</v>
      </c>
      <c r="AU17" s="61">
        <v>-776723880.53999996</v>
      </c>
      <c r="AV17" s="61">
        <v>115020996.09999999</v>
      </c>
      <c r="AW17" s="61">
        <v>-556390742.90000069</v>
      </c>
      <c r="AX17" s="61">
        <v>-585985026.03000069</v>
      </c>
      <c r="AY17" s="61">
        <v>-6513587726.2600002</v>
      </c>
      <c r="AZ17" s="61">
        <v>-2862826088.2600002</v>
      </c>
      <c r="BA17" s="61">
        <v>-9803273195.8199997</v>
      </c>
      <c r="BB17" s="61">
        <v>0</v>
      </c>
      <c r="BC17" s="61">
        <v>6152511557.8199997</v>
      </c>
      <c r="BD17" s="61">
        <v>5927602700.2299995</v>
      </c>
      <c r="BE17" s="61">
        <v>29594283.129999995</v>
      </c>
      <c r="BF17" s="61">
        <v>972089975.90999997</v>
      </c>
      <c r="BG17" s="61">
        <v>396497570.24000001</v>
      </c>
      <c r="BH17" s="61">
        <v>1607268955.8399999</v>
      </c>
      <c r="BI17" s="61">
        <v>0</v>
      </c>
      <c r="BJ17" s="61">
        <v>-1031676550.17</v>
      </c>
      <c r="BK17" s="61">
        <v>-942495692.77999997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-228980055.85507676</v>
      </c>
      <c r="BT17" s="61">
        <v>-118484860.10999978</v>
      </c>
      <c r="BU17" s="61">
        <v>-42918368.925175995</v>
      </c>
      <c r="BV17" s="61">
        <v>-40570602.591021992</v>
      </c>
      <c r="BW17" s="61">
        <v>0</v>
      </c>
      <c r="BX17" s="61">
        <v>-729027.01183899981</v>
      </c>
      <c r="BY17" s="61">
        <v>-13469863.277039995</v>
      </c>
      <c r="BZ17" s="61">
        <v>17649070.149999991</v>
      </c>
      <c r="CA17" s="61">
        <v>-30456404.09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274385172.59909129</v>
      </c>
    </row>
    <row r="18" spans="1:90" ht="12.75" customHeight="1">
      <c r="A18" s="44" t="s">
        <v>22</v>
      </c>
      <c r="B18" s="59">
        <v>1013</v>
      </c>
      <c r="C18" s="60" t="s">
        <v>373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22706.5</v>
      </c>
      <c r="AL18" s="61">
        <v>-22706.5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-2439312.7699999991</v>
      </c>
      <c r="AT18" s="61">
        <v>-955419.53</v>
      </c>
      <c r="AU18" s="61">
        <v>-950076.14</v>
      </c>
      <c r="AV18" s="61">
        <v>-5343.390000000014</v>
      </c>
      <c r="AW18" s="61">
        <v>-1474833.4599999995</v>
      </c>
      <c r="AX18" s="61">
        <v>-524757.48000000045</v>
      </c>
      <c r="AY18" s="61">
        <v>-16709133.550000001</v>
      </c>
      <c r="AZ18" s="61">
        <v>-16709133.550000001</v>
      </c>
      <c r="BA18" s="61">
        <v>0</v>
      </c>
      <c r="BB18" s="61">
        <v>0</v>
      </c>
      <c r="BC18" s="61">
        <v>0</v>
      </c>
      <c r="BD18" s="61">
        <v>16184376.07</v>
      </c>
      <c r="BE18" s="61">
        <v>-950075.97999999905</v>
      </c>
      <c r="BF18" s="61">
        <v>-906301.70999999903</v>
      </c>
      <c r="BG18" s="61">
        <v>-906301.70999999903</v>
      </c>
      <c r="BH18" s="61">
        <v>0</v>
      </c>
      <c r="BI18" s="61">
        <v>0</v>
      </c>
      <c r="BJ18" s="61">
        <v>0</v>
      </c>
      <c r="BK18" s="61">
        <v>-43774.27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-9059.7800000000007</v>
      </c>
      <c r="BT18" s="61">
        <v>0</v>
      </c>
      <c r="BU18" s="61">
        <v>-5727</v>
      </c>
      <c r="BV18" s="61">
        <v>-1334.68</v>
      </c>
      <c r="BW18" s="61">
        <v>0</v>
      </c>
      <c r="BX18" s="61">
        <v>-142.93</v>
      </c>
      <c r="BY18" s="61">
        <v>-1855.17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-2439312.7699999991</v>
      </c>
    </row>
    <row r="19" spans="1:90" ht="12.75" customHeight="1">
      <c r="A19" s="44" t="s">
        <v>24</v>
      </c>
      <c r="B19" s="59">
        <v>1016</v>
      </c>
      <c r="C19" s="60" t="s">
        <v>373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</row>
    <row r="20" spans="1:90" ht="12.75" customHeight="1">
      <c r="A20" s="44" t="s">
        <v>26</v>
      </c>
      <c r="B20" s="59">
        <v>1017</v>
      </c>
      <c r="C20" s="60" t="s">
        <v>373</v>
      </c>
      <c r="D20" s="61">
        <v>1212768932.5</v>
      </c>
      <c r="E20" s="61">
        <v>345076813.36000001</v>
      </c>
      <c r="F20" s="61">
        <v>394792659.35000002</v>
      </c>
      <c r="G20" s="61">
        <v>-25916790.109999999</v>
      </c>
      <c r="H20" s="61">
        <v>-23799055.879999999</v>
      </c>
      <c r="I20" s="61">
        <v>749479659.0999999</v>
      </c>
      <c r="J20" s="61">
        <v>838472836.28999996</v>
      </c>
      <c r="K20" s="61">
        <v>-2227706834.23</v>
      </c>
      <c r="L20" s="61">
        <v>3066179670.52</v>
      </c>
      <c r="M20" s="61">
        <v>-18279474.75999999</v>
      </c>
      <c r="N20" s="61">
        <v>85496559.010000005</v>
      </c>
      <c r="O20" s="61">
        <v>-103776033.77</v>
      </c>
      <c r="P20" s="61">
        <v>-70713702.430000007</v>
      </c>
      <c r="Q20" s="61">
        <v>166656819.06999999</v>
      </c>
      <c r="R20" s="61">
        <v>-237370521.5</v>
      </c>
      <c r="S20" s="61">
        <v>61909083</v>
      </c>
      <c r="T20" s="61">
        <v>61909083</v>
      </c>
      <c r="U20" s="61">
        <v>-187707351</v>
      </c>
      <c r="V20" s="61">
        <v>249616434</v>
      </c>
      <c r="W20" s="61">
        <v>0</v>
      </c>
      <c r="X20" s="61">
        <v>0</v>
      </c>
      <c r="Y20" s="61">
        <v>0</v>
      </c>
      <c r="Z20" s="61">
        <v>49509050.509999998</v>
      </c>
      <c r="AA20" s="61">
        <v>25489220.920000002</v>
      </c>
      <c r="AB20" s="61">
        <v>0</v>
      </c>
      <c r="AC20" s="61">
        <v>24019829.589999996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1600.53</v>
      </c>
      <c r="AK20" s="61">
        <v>1600.53</v>
      </c>
      <c r="AL20" s="61">
        <v>0</v>
      </c>
      <c r="AM20" s="61">
        <v>6792726</v>
      </c>
      <c r="AN20" s="61">
        <v>6295255</v>
      </c>
      <c r="AO20" s="61">
        <v>494167</v>
      </c>
      <c r="AP20" s="61">
        <v>0</v>
      </c>
      <c r="AQ20" s="61">
        <v>0</v>
      </c>
      <c r="AR20" s="61">
        <v>3304</v>
      </c>
      <c r="AS20" s="61">
        <v>-1391855777.6399994</v>
      </c>
      <c r="AT20" s="61">
        <v>-800589692.75000012</v>
      </c>
      <c r="AU20" s="61">
        <v>-846206929.0200001</v>
      </c>
      <c r="AV20" s="61">
        <v>45617236.270000003</v>
      </c>
      <c r="AW20" s="61">
        <v>-290809213.64999932</v>
      </c>
      <c r="AX20" s="61">
        <v>-316276914.71999931</v>
      </c>
      <c r="AY20" s="61">
        <v>-4429727668.8899994</v>
      </c>
      <c r="AZ20" s="61">
        <v>-1841513945.9100001</v>
      </c>
      <c r="BA20" s="61">
        <v>-5752354700.3499994</v>
      </c>
      <c r="BB20" s="61">
        <v>0</v>
      </c>
      <c r="BC20" s="61">
        <v>3164140977.3699999</v>
      </c>
      <c r="BD20" s="61">
        <v>4113450754.1700001</v>
      </c>
      <c r="BE20" s="61">
        <v>25467701.069999993</v>
      </c>
      <c r="BF20" s="61">
        <v>380832646.75999999</v>
      </c>
      <c r="BG20" s="61">
        <v>100679492.97</v>
      </c>
      <c r="BH20" s="61">
        <v>550834346.40999997</v>
      </c>
      <c r="BI20" s="61">
        <v>0</v>
      </c>
      <c r="BJ20" s="61">
        <v>-270681192.62</v>
      </c>
      <c r="BK20" s="61">
        <v>-355364945.69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-282797246.80000001</v>
      </c>
      <c r="BT20" s="61">
        <v>-135058675.91</v>
      </c>
      <c r="BU20" s="61">
        <v>-106955949.73</v>
      </c>
      <c r="BV20" s="61">
        <v>-11233344.51</v>
      </c>
      <c r="BW20" s="61">
        <v>-66646.28</v>
      </c>
      <c r="BX20" s="61">
        <v>-8233003.8300000001</v>
      </c>
      <c r="BY20" s="61">
        <v>-28535643.859999999</v>
      </c>
      <c r="BZ20" s="61">
        <v>7343272.8799999999</v>
      </c>
      <c r="CA20" s="61">
        <v>-57255.560000000005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-17659624.440000001</v>
      </c>
      <c r="CJ20" s="61">
        <v>-17659624.440000001</v>
      </c>
      <c r="CK20" s="61">
        <v>0</v>
      </c>
      <c r="CL20" s="61">
        <v>-179086845.13999939</v>
      </c>
    </row>
    <row r="21" spans="1:90" ht="12.75" customHeight="1">
      <c r="A21" s="44" t="s">
        <v>28</v>
      </c>
      <c r="B21" s="59">
        <v>1018</v>
      </c>
      <c r="C21" s="60" t="s">
        <v>373</v>
      </c>
      <c r="D21" s="61">
        <v>1595818785.7900002</v>
      </c>
      <c r="E21" s="61">
        <v>1184719471.5899999</v>
      </c>
      <c r="F21" s="61">
        <v>1314623927.9399998</v>
      </c>
      <c r="G21" s="61">
        <v>-9036507.5500000007</v>
      </c>
      <c r="H21" s="61">
        <v>-120867948.8</v>
      </c>
      <c r="I21" s="61">
        <v>32960352.600000061</v>
      </c>
      <c r="J21" s="61">
        <v>12593236.670000076</v>
      </c>
      <c r="K21" s="61">
        <v>-3545037198.0299997</v>
      </c>
      <c r="L21" s="61">
        <v>3557630434.6999998</v>
      </c>
      <c r="M21" s="61">
        <v>6779823.5999999996</v>
      </c>
      <c r="N21" s="61">
        <v>8155453.4199999999</v>
      </c>
      <c r="O21" s="61">
        <v>-1375629.82</v>
      </c>
      <c r="P21" s="61">
        <v>13587292.329999983</v>
      </c>
      <c r="Q21" s="61">
        <v>302879368.88</v>
      </c>
      <c r="R21" s="61">
        <v>-289292076.55000001</v>
      </c>
      <c r="S21" s="61">
        <v>12175836.289999999</v>
      </c>
      <c r="T21" s="61">
        <v>12175836.289999999</v>
      </c>
      <c r="U21" s="61">
        <v>0</v>
      </c>
      <c r="V21" s="61">
        <v>12175836.289999999</v>
      </c>
      <c r="W21" s="61">
        <v>0</v>
      </c>
      <c r="X21" s="61">
        <v>0</v>
      </c>
      <c r="Y21" s="61">
        <v>0</v>
      </c>
      <c r="Z21" s="61">
        <v>363410732.14000005</v>
      </c>
      <c r="AA21" s="61">
        <v>241106370.46000001</v>
      </c>
      <c r="AB21" s="61">
        <v>0</v>
      </c>
      <c r="AC21" s="61">
        <v>117181952.12</v>
      </c>
      <c r="AD21" s="61">
        <v>5122409.5600000005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2552393.17</v>
      </c>
      <c r="AN21" s="61">
        <v>3195574.36</v>
      </c>
      <c r="AO21" s="61">
        <v>12713.21</v>
      </c>
      <c r="AP21" s="61">
        <v>0</v>
      </c>
      <c r="AQ21" s="61">
        <v>0</v>
      </c>
      <c r="AR21" s="61">
        <v>-655894.4</v>
      </c>
      <c r="AS21" s="61">
        <v>-1372340614.4000003</v>
      </c>
      <c r="AT21" s="61">
        <v>-393791875.89999998</v>
      </c>
      <c r="AU21" s="61">
        <v>-394358073.95999998</v>
      </c>
      <c r="AV21" s="61">
        <v>566198.06000000006</v>
      </c>
      <c r="AW21" s="61">
        <v>-762605840.93000054</v>
      </c>
      <c r="AX21" s="61">
        <v>-736888998.14000058</v>
      </c>
      <c r="AY21" s="61">
        <v>-1850023666.4800005</v>
      </c>
      <c r="AZ21" s="61">
        <v>-868077171.47000015</v>
      </c>
      <c r="BA21" s="61">
        <v>-2359816858.8200002</v>
      </c>
      <c r="BB21" s="61">
        <v>0</v>
      </c>
      <c r="BC21" s="61">
        <v>1377870363.8099999</v>
      </c>
      <c r="BD21" s="61">
        <v>1113134668.3399999</v>
      </c>
      <c r="BE21" s="61">
        <v>-25716842.790000003</v>
      </c>
      <c r="BF21" s="61">
        <v>4061013.6599999997</v>
      </c>
      <c r="BG21" s="61">
        <v>3841617.42</v>
      </c>
      <c r="BH21" s="61">
        <v>541464.97</v>
      </c>
      <c r="BI21" s="61">
        <v>0</v>
      </c>
      <c r="BJ21" s="61">
        <v>-322068.73</v>
      </c>
      <c r="BK21" s="61">
        <v>-29777856.450000003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-182152650.20999998</v>
      </c>
      <c r="BT21" s="61">
        <v>-134032021.04999995</v>
      </c>
      <c r="BU21" s="61">
        <v>-35986183.609999999</v>
      </c>
      <c r="BV21" s="61">
        <v>-12124434.969999999</v>
      </c>
      <c r="BW21" s="61">
        <v>0</v>
      </c>
      <c r="BX21" s="61">
        <v>-555534.55000000005</v>
      </c>
      <c r="BY21" s="61">
        <v>347575.78</v>
      </c>
      <c r="BZ21" s="61">
        <v>197948.18999999994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-33790247.359999999</v>
      </c>
      <c r="CJ21" s="61">
        <v>-33790247.359999999</v>
      </c>
      <c r="CK21" s="61">
        <v>0</v>
      </c>
      <c r="CL21" s="61">
        <v>223478171.38999987</v>
      </c>
    </row>
    <row r="22" spans="1:90" ht="12.75" customHeight="1">
      <c r="A22" s="44" t="s">
        <v>30</v>
      </c>
      <c r="B22" s="59">
        <v>1020</v>
      </c>
      <c r="C22" s="60" t="s">
        <v>373</v>
      </c>
      <c r="D22" s="61">
        <v>3855981604.5485377</v>
      </c>
      <c r="E22" s="61">
        <v>2861367573.1700006</v>
      </c>
      <c r="F22" s="61">
        <v>3793899617.3900003</v>
      </c>
      <c r="G22" s="61">
        <v>-650877166.06000006</v>
      </c>
      <c r="H22" s="61">
        <v>-281654878.16000003</v>
      </c>
      <c r="I22" s="61">
        <v>452578955.05000007</v>
      </c>
      <c r="J22" s="61">
        <v>377569364.40999985</v>
      </c>
      <c r="K22" s="61">
        <v>-9463093276.6399994</v>
      </c>
      <c r="L22" s="61">
        <v>9840662641.0499992</v>
      </c>
      <c r="M22" s="61">
        <v>111424831.27000022</v>
      </c>
      <c r="N22" s="61">
        <v>1165433650.3000002</v>
      </c>
      <c r="O22" s="61">
        <v>-1054008819.03</v>
      </c>
      <c r="P22" s="61">
        <v>-36415240.629999995</v>
      </c>
      <c r="Q22" s="61">
        <v>722179780.83000004</v>
      </c>
      <c r="R22" s="61">
        <v>-758595021.46000004</v>
      </c>
      <c r="S22" s="61">
        <v>341926208.96999997</v>
      </c>
      <c r="T22" s="61">
        <v>259614817.88999999</v>
      </c>
      <c r="U22" s="61">
        <v>-1072582916.11</v>
      </c>
      <c r="V22" s="61">
        <v>1332197734</v>
      </c>
      <c r="W22" s="61">
        <v>82311391.079999998</v>
      </c>
      <c r="X22" s="61">
        <v>133761510.08</v>
      </c>
      <c r="Y22" s="61">
        <v>-51450119</v>
      </c>
      <c r="Z22" s="61">
        <v>63253152.778537013</v>
      </c>
      <c r="AA22" s="61">
        <v>65482198.91501765</v>
      </c>
      <c r="AB22" s="61">
        <v>0</v>
      </c>
      <c r="AC22" s="61">
        <v>-3717506.0565835526</v>
      </c>
      <c r="AD22" s="61">
        <v>1462796.8528815107</v>
      </c>
      <c r="AE22" s="61">
        <v>0</v>
      </c>
      <c r="AF22" s="61">
        <v>0</v>
      </c>
      <c r="AG22" s="61">
        <v>22470.275070956166</v>
      </c>
      <c r="AH22" s="61">
        <v>0</v>
      </c>
      <c r="AI22" s="61">
        <v>3192.7921504452456</v>
      </c>
      <c r="AJ22" s="61">
        <v>2866296.3</v>
      </c>
      <c r="AK22" s="61">
        <v>2866296.3</v>
      </c>
      <c r="AL22" s="61">
        <v>0</v>
      </c>
      <c r="AM22" s="61">
        <v>133989418.27999999</v>
      </c>
      <c r="AN22" s="61">
        <v>-33419</v>
      </c>
      <c r="AO22" s="61">
        <v>-15003.54</v>
      </c>
      <c r="AP22" s="61">
        <v>0</v>
      </c>
      <c r="AQ22" s="61">
        <v>0</v>
      </c>
      <c r="AR22" s="61">
        <v>134037840.81999999</v>
      </c>
      <c r="AS22" s="61">
        <v>-4671846762.7764196</v>
      </c>
      <c r="AT22" s="61">
        <v>-3483799141.5900011</v>
      </c>
      <c r="AU22" s="61">
        <v>-4079891671.250001</v>
      </c>
      <c r="AV22" s="61">
        <v>596092529.66000009</v>
      </c>
      <c r="AW22" s="61">
        <v>-422687719.04999971</v>
      </c>
      <c r="AX22" s="61">
        <v>-380692027.86999893</v>
      </c>
      <c r="AY22" s="61">
        <v>-21597509067.170002</v>
      </c>
      <c r="AZ22" s="61">
        <v>-7883818578.5100002</v>
      </c>
      <c r="BA22" s="61">
        <v>-35296905705.389999</v>
      </c>
      <c r="BB22" s="61">
        <v>0</v>
      </c>
      <c r="BC22" s="61">
        <v>21583215216.73</v>
      </c>
      <c r="BD22" s="61">
        <v>21216817039.300003</v>
      </c>
      <c r="BE22" s="61">
        <v>-41995691.180000782</v>
      </c>
      <c r="BF22" s="61">
        <v>3158904951.8599997</v>
      </c>
      <c r="BG22" s="61">
        <v>1432321054.9300001</v>
      </c>
      <c r="BH22" s="61">
        <v>4965285592.2299995</v>
      </c>
      <c r="BI22" s="61">
        <v>0</v>
      </c>
      <c r="BJ22" s="61">
        <v>-3238701695.3000002</v>
      </c>
      <c r="BK22" s="61">
        <v>-3200900643.0400004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-765359902.13641846</v>
      </c>
      <c r="BT22" s="61">
        <v>-413142891.72000003</v>
      </c>
      <c r="BU22" s="61">
        <v>-340137596.19540602</v>
      </c>
      <c r="BV22" s="61">
        <v>-12263285.059841529</v>
      </c>
      <c r="BW22" s="61">
        <v>0</v>
      </c>
      <c r="BX22" s="61">
        <v>-23007908.131512254</v>
      </c>
      <c r="BY22" s="61">
        <v>-29213207.829658583</v>
      </c>
      <c r="BZ22" s="61">
        <v>87555195.659999996</v>
      </c>
      <c r="CA22" s="61">
        <v>-35150208.859999999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-815865158.22788191</v>
      </c>
    </row>
    <row r="23" spans="1:90" ht="12.75" customHeight="1">
      <c r="A23" s="44" t="s">
        <v>32</v>
      </c>
      <c r="B23" s="59">
        <v>1022</v>
      </c>
      <c r="C23" s="60" t="s">
        <v>373</v>
      </c>
      <c r="D23" s="61">
        <v>5851546459.4799986</v>
      </c>
      <c r="E23" s="61">
        <v>3530606747.7199998</v>
      </c>
      <c r="F23" s="61">
        <v>4510266811.8299999</v>
      </c>
      <c r="G23" s="61">
        <v>-634929245.46000004</v>
      </c>
      <c r="H23" s="61">
        <v>-344730818.64999998</v>
      </c>
      <c r="I23" s="61">
        <v>620586483.71999824</v>
      </c>
      <c r="J23" s="61">
        <v>1109446565.6699982</v>
      </c>
      <c r="K23" s="61">
        <v>-11192458599.810001</v>
      </c>
      <c r="L23" s="61">
        <v>12301905165.48</v>
      </c>
      <c r="M23" s="61">
        <v>-418086687.72000003</v>
      </c>
      <c r="N23" s="61">
        <v>1926550991.6299999</v>
      </c>
      <c r="O23" s="61">
        <v>-2344637679.3499999</v>
      </c>
      <c r="P23" s="61">
        <v>-70773394.2299999</v>
      </c>
      <c r="Q23" s="61">
        <v>844472482.03000009</v>
      </c>
      <c r="R23" s="61">
        <v>-915245876.25999999</v>
      </c>
      <c r="S23" s="61">
        <v>318126410.42000008</v>
      </c>
      <c r="T23" s="61">
        <v>382284330.70000005</v>
      </c>
      <c r="U23" s="61">
        <v>0</v>
      </c>
      <c r="V23" s="61">
        <v>382284330.70000005</v>
      </c>
      <c r="W23" s="61">
        <v>-64157920.280000001</v>
      </c>
      <c r="X23" s="61">
        <v>0</v>
      </c>
      <c r="Y23" s="61">
        <v>-64157920.280000001</v>
      </c>
      <c r="Z23" s="61">
        <v>1356017421.6600001</v>
      </c>
      <c r="AA23" s="61">
        <v>1041214099.17</v>
      </c>
      <c r="AB23" s="61">
        <v>112812702.17000002</v>
      </c>
      <c r="AC23" s="61">
        <v>116755884.87</v>
      </c>
      <c r="AD23" s="61">
        <v>81267937.650000006</v>
      </c>
      <c r="AE23" s="61">
        <v>1815211.97</v>
      </c>
      <c r="AF23" s="61">
        <v>0</v>
      </c>
      <c r="AG23" s="61">
        <v>2151585.83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26209395.960000001</v>
      </c>
      <c r="AN23" s="61">
        <v>37974138.630000003</v>
      </c>
      <c r="AO23" s="61">
        <v>-11764742.67</v>
      </c>
      <c r="AP23" s="61">
        <v>0</v>
      </c>
      <c r="AQ23" s="61">
        <v>0</v>
      </c>
      <c r="AR23" s="61">
        <v>0</v>
      </c>
      <c r="AS23" s="61">
        <v>-4227589046.29</v>
      </c>
      <c r="AT23" s="61">
        <v>-2213847864.3100014</v>
      </c>
      <c r="AU23" s="61">
        <v>-3025873199.5000005</v>
      </c>
      <c r="AV23" s="61">
        <v>812025335.18999922</v>
      </c>
      <c r="AW23" s="61">
        <v>-1324462581.4399996</v>
      </c>
      <c r="AX23" s="61">
        <v>-1895493452.2000008</v>
      </c>
      <c r="AY23" s="61">
        <v>-21597246336</v>
      </c>
      <c r="AZ23" s="61">
        <v>-6952785116.29</v>
      </c>
      <c r="BA23" s="61">
        <v>-27289812661.049999</v>
      </c>
      <c r="BB23" s="61">
        <v>0</v>
      </c>
      <c r="BC23" s="61">
        <v>12645351441.34</v>
      </c>
      <c r="BD23" s="61">
        <v>19701752883.799999</v>
      </c>
      <c r="BE23" s="61">
        <v>571030870.76000118</v>
      </c>
      <c r="BF23" s="61">
        <v>4897710132.9900007</v>
      </c>
      <c r="BG23" s="61">
        <v>1674117917.8799999</v>
      </c>
      <c r="BH23" s="61">
        <v>6071774763.4500008</v>
      </c>
      <c r="BI23" s="61">
        <v>0</v>
      </c>
      <c r="BJ23" s="61">
        <v>-2848182548.3400002</v>
      </c>
      <c r="BK23" s="61">
        <v>-4326679262.2299995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-625010339.1099993</v>
      </c>
      <c r="BT23" s="61">
        <v>-581631731.16999936</v>
      </c>
      <c r="BU23" s="61">
        <v>-171260106.69</v>
      </c>
      <c r="BV23" s="61">
        <v>-3130450.91</v>
      </c>
      <c r="BW23" s="61">
        <v>0</v>
      </c>
      <c r="BX23" s="61">
        <v>-16401241.149999999</v>
      </c>
      <c r="BY23" s="61">
        <v>-42287446.410000004</v>
      </c>
      <c r="BZ23" s="61">
        <v>192849957.01000002</v>
      </c>
      <c r="CA23" s="61">
        <v>-3149319.79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-64268261.430000007</v>
      </c>
      <c r="CJ23" s="61">
        <v>-73111050.980000004</v>
      </c>
      <c r="CK23" s="61">
        <v>8842789.5500000007</v>
      </c>
      <c r="CL23" s="61">
        <v>1623957413.1899986</v>
      </c>
    </row>
    <row r="24" spans="1:90" ht="12.75" customHeight="1">
      <c r="A24" s="44" t="s">
        <v>34</v>
      </c>
      <c r="B24" s="59">
        <v>1025</v>
      </c>
      <c r="C24" s="60" t="s">
        <v>373</v>
      </c>
      <c r="D24" s="61">
        <v>930985387.88999999</v>
      </c>
      <c r="E24" s="61">
        <v>692919922.03000009</v>
      </c>
      <c r="F24" s="61">
        <v>1178089435.1000001</v>
      </c>
      <c r="G24" s="61">
        <v>-383786939.45999998</v>
      </c>
      <c r="H24" s="61">
        <v>-101382573.61</v>
      </c>
      <c r="I24" s="61">
        <v>163006595.63999993</v>
      </c>
      <c r="J24" s="61">
        <v>247903467.8499999</v>
      </c>
      <c r="K24" s="61">
        <v>-2859663051.2200003</v>
      </c>
      <c r="L24" s="61">
        <v>3107566519.0700002</v>
      </c>
      <c r="M24" s="61">
        <v>-77312951.379999995</v>
      </c>
      <c r="N24" s="61">
        <v>926233121.88</v>
      </c>
      <c r="O24" s="61">
        <v>-1003546073.26</v>
      </c>
      <c r="P24" s="61">
        <v>-7583920.8299999833</v>
      </c>
      <c r="Q24" s="61">
        <v>233523174.11000001</v>
      </c>
      <c r="R24" s="61">
        <v>-241107094.94</v>
      </c>
      <c r="S24" s="61">
        <v>4455779.2599999607</v>
      </c>
      <c r="T24" s="61">
        <v>5002688.439999938</v>
      </c>
      <c r="U24" s="61">
        <v>-532467696.62</v>
      </c>
      <c r="V24" s="61">
        <v>537470385.05999994</v>
      </c>
      <c r="W24" s="61">
        <v>-546909.17999997735</v>
      </c>
      <c r="X24" s="61">
        <v>219857381.24000001</v>
      </c>
      <c r="Y24" s="61">
        <v>-220404290.41999999</v>
      </c>
      <c r="Z24" s="61">
        <v>76090655.310000002</v>
      </c>
      <c r="AA24" s="61">
        <v>52816993.710000001</v>
      </c>
      <c r="AB24" s="61">
        <v>0</v>
      </c>
      <c r="AC24" s="61">
        <v>23273661.600000001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-5487564.3500000015</v>
      </c>
      <c r="AN24" s="61">
        <v>25383942.609999999</v>
      </c>
      <c r="AO24" s="61">
        <v>-11350114.460000001</v>
      </c>
      <c r="AP24" s="61">
        <v>0</v>
      </c>
      <c r="AQ24" s="61">
        <v>0</v>
      </c>
      <c r="AR24" s="61">
        <v>-19521392.5</v>
      </c>
      <c r="AS24" s="61">
        <v>-1282502177.4199989</v>
      </c>
      <c r="AT24" s="61">
        <v>-629317649.98999977</v>
      </c>
      <c r="AU24" s="61">
        <v>-965505182.17999983</v>
      </c>
      <c r="AV24" s="61">
        <v>336187532.19</v>
      </c>
      <c r="AW24" s="61">
        <v>-393219831.84999919</v>
      </c>
      <c r="AX24" s="61">
        <v>-612637421.75999928</v>
      </c>
      <c r="AY24" s="61">
        <v>-4859984258.9299994</v>
      </c>
      <c r="AZ24" s="61">
        <v>-1830208367.3899999</v>
      </c>
      <c r="BA24" s="61">
        <v>-7362680579.2600002</v>
      </c>
      <c r="BB24" s="61">
        <v>0</v>
      </c>
      <c r="BC24" s="61">
        <v>4332904687.7200003</v>
      </c>
      <c r="BD24" s="61">
        <v>4247346837.1700001</v>
      </c>
      <c r="BE24" s="61">
        <v>219417589.91000009</v>
      </c>
      <c r="BF24" s="61">
        <v>1666681718.8999996</v>
      </c>
      <c r="BG24" s="61">
        <v>517191298.48000002</v>
      </c>
      <c r="BH24" s="61">
        <v>2642936858.1299996</v>
      </c>
      <c r="BI24" s="61">
        <v>0</v>
      </c>
      <c r="BJ24" s="61">
        <v>-1493446437.71</v>
      </c>
      <c r="BK24" s="61">
        <v>-1447264128.9899995</v>
      </c>
      <c r="BL24" s="61">
        <v>0</v>
      </c>
      <c r="BM24" s="61">
        <v>0</v>
      </c>
      <c r="BN24" s="61">
        <v>0</v>
      </c>
      <c r="BO24" s="61">
        <v>0</v>
      </c>
      <c r="BP24" s="61">
        <v>0</v>
      </c>
      <c r="BQ24" s="61">
        <v>0</v>
      </c>
      <c r="BR24" s="61">
        <v>0</v>
      </c>
      <c r="BS24" s="61">
        <v>-259964695.57999998</v>
      </c>
      <c r="BT24" s="61">
        <v>-142543625.35999998</v>
      </c>
      <c r="BU24" s="61">
        <v>-64855174.969999999</v>
      </c>
      <c r="BV24" s="61">
        <v>-15253818.91</v>
      </c>
      <c r="BW24" s="61">
        <v>0</v>
      </c>
      <c r="BX24" s="61">
        <v>-9787686.9000000004</v>
      </c>
      <c r="BY24" s="61">
        <v>-15149029.649999999</v>
      </c>
      <c r="BZ24" s="61">
        <v>77988579.230000004</v>
      </c>
      <c r="CA24" s="61">
        <v>-90363939.019999996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-351516789.5299989</v>
      </c>
    </row>
    <row r="25" spans="1:90" ht="12.75" customHeight="1">
      <c r="A25" s="44" t="s">
        <v>36</v>
      </c>
      <c r="B25" s="59">
        <v>1027</v>
      </c>
      <c r="C25" s="60" t="s">
        <v>373</v>
      </c>
      <c r="D25" s="61">
        <v>870097062.98511684</v>
      </c>
      <c r="E25" s="61">
        <v>294049376.57999998</v>
      </c>
      <c r="F25" s="61">
        <v>338109443.88</v>
      </c>
      <c r="G25" s="61">
        <v>-20929920.579999998</v>
      </c>
      <c r="H25" s="61">
        <v>-23130146.720000003</v>
      </c>
      <c r="I25" s="61">
        <v>410873755.22000003</v>
      </c>
      <c r="J25" s="61">
        <v>462619140.75999999</v>
      </c>
      <c r="K25" s="61">
        <v>-1353168626.55</v>
      </c>
      <c r="L25" s="61">
        <v>1815787767.3099999</v>
      </c>
      <c r="M25" s="61">
        <v>-18631009.569999993</v>
      </c>
      <c r="N25" s="61">
        <v>54949586.510000005</v>
      </c>
      <c r="O25" s="61">
        <v>-73580596.079999998</v>
      </c>
      <c r="P25" s="61">
        <v>-33114375.969999969</v>
      </c>
      <c r="Q25" s="61">
        <v>98134261.130000025</v>
      </c>
      <c r="R25" s="61">
        <v>-131248637.09999999</v>
      </c>
      <c r="S25" s="61">
        <v>-239870.08000000002</v>
      </c>
      <c r="T25" s="61">
        <v>-392698.01</v>
      </c>
      <c r="U25" s="61">
        <v>-392698.01</v>
      </c>
      <c r="V25" s="61">
        <v>0</v>
      </c>
      <c r="W25" s="61">
        <v>152827.93</v>
      </c>
      <c r="X25" s="61">
        <v>152827.93</v>
      </c>
      <c r="Y25" s="61">
        <v>0</v>
      </c>
      <c r="Z25" s="61">
        <v>165569015.27511692</v>
      </c>
      <c r="AA25" s="61">
        <v>151283755.9613269</v>
      </c>
      <c r="AB25" s="61">
        <v>0</v>
      </c>
      <c r="AC25" s="61">
        <v>875271.17665128631</v>
      </c>
      <c r="AD25" s="61">
        <v>10530123.965921035</v>
      </c>
      <c r="AE25" s="61">
        <v>0</v>
      </c>
      <c r="AF25" s="61">
        <v>2879864.1712176655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-155214.00999998674</v>
      </c>
      <c r="AN25" s="61">
        <v>10872917.850000016</v>
      </c>
      <c r="AO25" s="61">
        <v>0</v>
      </c>
      <c r="AP25" s="61">
        <v>0</v>
      </c>
      <c r="AQ25" s="61">
        <v>0</v>
      </c>
      <c r="AR25" s="61">
        <v>-11028131.860000003</v>
      </c>
      <c r="AS25" s="61">
        <v>-942558460.53976429</v>
      </c>
      <c r="AT25" s="61">
        <v>-433253850.78999674</v>
      </c>
      <c r="AU25" s="61">
        <v>-479103236.41999674</v>
      </c>
      <c r="AV25" s="61">
        <v>45849385.630000003</v>
      </c>
      <c r="AW25" s="61">
        <v>-291680267.76991558</v>
      </c>
      <c r="AX25" s="61">
        <v>-301138378.8499155</v>
      </c>
      <c r="AY25" s="61">
        <v>-2000844770.4899154</v>
      </c>
      <c r="AZ25" s="61">
        <v>-1030435064.6499157</v>
      </c>
      <c r="BA25" s="61">
        <v>-2327018250.7399998</v>
      </c>
      <c r="BB25" s="61">
        <v>0</v>
      </c>
      <c r="BC25" s="61">
        <v>1356608544.9000001</v>
      </c>
      <c r="BD25" s="61">
        <v>1699706391.6399999</v>
      </c>
      <c r="BE25" s="61">
        <v>9458111.0799999535</v>
      </c>
      <c r="BF25" s="61">
        <v>124476289.86999996</v>
      </c>
      <c r="BG25" s="61">
        <v>96385219.059999973</v>
      </c>
      <c r="BH25" s="61">
        <v>109245661.63</v>
      </c>
      <c r="BI25" s="61">
        <v>0</v>
      </c>
      <c r="BJ25" s="61">
        <v>-81154590.820000008</v>
      </c>
      <c r="BK25" s="61">
        <v>-115018178.79000001</v>
      </c>
      <c r="BL25" s="61">
        <v>0</v>
      </c>
      <c r="BM25" s="61">
        <v>0</v>
      </c>
      <c r="BN25" s="61">
        <v>0</v>
      </c>
      <c r="BO25" s="61">
        <v>0</v>
      </c>
      <c r="BP25" s="61">
        <v>0</v>
      </c>
      <c r="BQ25" s="61">
        <v>0</v>
      </c>
      <c r="BR25" s="61">
        <v>0</v>
      </c>
      <c r="BS25" s="61">
        <v>-212337101.22985193</v>
      </c>
      <c r="BT25" s="61">
        <v>-85582304.170000017</v>
      </c>
      <c r="BU25" s="61">
        <v>-49833392.582835384</v>
      </c>
      <c r="BV25" s="61">
        <v>-21992106.042585559</v>
      </c>
      <c r="BW25" s="61">
        <v>0</v>
      </c>
      <c r="BX25" s="61">
        <v>-49615638.070933975</v>
      </c>
      <c r="BY25" s="61">
        <v>-3933441.9034970142</v>
      </c>
      <c r="BZ25" s="61">
        <v>1793374.8200000003</v>
      </c>
      <c r="CA25" s="61">
        <v>-3173593.2800000003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-5287240.75</v>
      </c>
      <c r="CJ25" s="61">
        <v>-5287240.75</v>
      </c>
      <c r="CK25" s="61">
        <v>0</v>
      </c>
      <c r="CL25" s="61">
        <v>-72461397.554647446</v>
      </c>
    </row>
    <row r="26" spans="1:90" ht="12.75" customHeight="1">
      <c r="A26" s="44" t="s">
        <v>38</v>
      </c>
      <c r="B26" s="59">
        <v>1028</v>
      </c>
      <c r="C26" s="60" t="s">
        <v>373</v>
      </c>
      <c r="D26" s="61">
        <v>1480679842.9900002</v>
      </c>
      <c r="E26" s="61">
        <v>987074635.43999982</v>
      </c>
      <c r="F26" s="61">
        <v>1098173247.9499998</v>
      </c>
      <c r="G26" s="61">
        <v>-22563622.010000002</v>
      </c>
      <c r="H26" s="61">
        <v>-88534990.5</v>
      </c>
      <c r="I26" s="61">
        <v>364905307.99000037</v>
      </c>
      <c r="J26" s="61">
        <v>383806518.62000036</v>
      </c>
      <c r="K26" s="61">
        <v>-2848459938.3199997</v>
      </c>
      <c r="L26" s="61">
        <v>3232266456.9400001</v>
      </c>
      <c r="M26" s="61">
        <v>3612818.3300000057</v>
      </c>
      <c r="N26" s="61">
        <v>40931065.880000003</v>
      </c>
      <c r="O26" s="61">
        <v>-37318247.549999997</v>
      </c>
      <c r="P26" s="61">
        <v>-22514028.960000008</v>
      </c>
      <c r="Q26" s="61">
        <v>221722609.59999999</v>
      </c>
      <c r="R26" s="61">
        <v>-244236638.56</v>
      </c>
      <c r="S26" s="61">
        <v>-4192958.2100000009</v>
      </c>
      <c r="T26" s="61">
        <v>-6306189.7800000012</v>
      </c>
      <c r="U26" s="61">
        <v>-63218145.230000004</v>
      </c>
      <c r="V26" s="61">
        <v>56911955.450000003</v>
      </c>
      <c r="W26" s="61">
        <v>2113231.5700000003</v>
      </c>
      <c r="X26" s="61">
        <v>10502315.23</v>
      </c>
      <c r="Y26" s="61">
        <v>-8389083.6600000001</v>
      </c>
      <c r="Z26" s="61">
        <v>127331338.65000001</v>
      </c>
      <c r="AA26" s="61">
        <v>145895981.99000001</v>
      </c>
      <c r="AB26" s="61">
        <v>0</v>
      </c>
      <c r="AC26" s="61">
        <v>-19250248.670000002</v>
      </c>
      <c r="AD26" s="61">
        <v>0</v>
      </c>
      <c r="AE26" s="61">
        <v>0</v>
      </c>
      <c r="AF26" s="61">
        <v>0</v>
      </c>
      <c r="AG26" s="61">
        <v>685605.33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5561519.1200000001</v>
      </c>
      <c r="AN26" s="61">
        <v>-839081.97</v>
      </c>
      <c r="AO26" s="61">
        <v>-326688.12</v>
      </c>
      <c r="AP26" s="61">
        <v>0</v>
      </c>
      <c r="AQ26" s="61">
        <v>0</v>
      </c>
      <c r="AR26" s="61">
        <v>6727289.21</v>
      </c>
      <c r="AS26" s="61">
        <v>-1572661439.7499993</v>
      </c>
      <c r="AT26" s="61">
        <v>-1260917498.3699999</v>
      </c>
      <c r="AU26" s="61">
        <v>-1276980440.1599998</v>
      </c>
      <c r="AV26" s="61">
        <v>16062941.790000001</v>
      </c>
      <c r="AW26" s="61">
        <v>-1884368.1799993217</v>
      </c>
      <c r="AX26" s="61">
        <v>4483061.5700006485</v>
      </c>
      <c r="AY26" s="61">
        <v>-5159421739.29</v>
      </c>
      <c r="AZ26" s="61">
        <v>-2868134057.0299997</v>
      </c>
      <c r="BA26" s="61">
        <v>-4875119251.6300001</v>
      </c>
      <c r="BB26" s="61">
        <v>0</v>
      </c>
      <c r="BC26" s="61">
        <v>2583831569.3699999</v>
      </c>
      <c r="BD26" s="61">
        <v>5163904800.8600006</v>
      </c>
      <c r="BE26" s="61">
        <v>-6367429.7499999702</v>
      </c>
      <c r="BF26" s="61">
        <v>181301203.25000003</v>
      </c>
      <c r="BG26" s="61">
        <v>79028279.100000009</v>
      </c>
      <c r="BH26" s="61">
        <v>220250423.30000001</v>
      </c>
      <c r="BI26" s="61">
        <v>0</v>
      </c>
      <c r="BJ26" s="61">
        <v>-117977499.15000001</v>
      </c>
      <c r="BK26" s="61">
        <v>-187668633</v>
      </c>
      <c r="BL26" s="61">
        <v>0</v>
      </c>
      <c r="BM26" s="61">
        <v>0</v>
      </c>
      <c r="BN26" s="61">
        <v>0</v>
      </c>
      <c r="BO26" s="61">
        <v>-38726.89</v>
      </c>
      <c r="BP26" s="61">
        <v>-38726.89</v>
      </c>
      <c r="BQ26" s="61">
        <v>0</v>
      </c>
      <c r="BR26" s="61">
        <v>0</v>
      </c>
      <c r="BS26" s="61">
        <v>-302364139.57999998</v>
      </c>
      <c r="BT26" s="61">
        <v>-152082562.71999997</v>
      </c>
      <c r="BU26" s="61">
        <v>-99086346.400000006</v>
      </c>
      <c r="BV26" s="61">
        <v>-18035597.41</v>
      </c>
      <c r="BW26" s="61">
        <v>0</v>
      </c>
      <c r="BX26" s="61">
        <v>-8097224.1299999999</v>
      </c>
      <c r="BY26" s="61">
        <v>-16919524.349999998</v>
      </c>
      <c r="BZ26" s="61">
        <v>3309856.1600000006</v>
      </c>
      <c r="CA26" s="61">
        <v>-11452740.73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-7456706.7300000004</v>
      </c>
      <c r="CJ26" s="61">
        <v>-7456706.7300000004</v>
      </c>
      <c r="CK26" s="61">
        <v>0</v>
      </c>
      <c r="CL26" s="61">
        <v>-91981596.759999037</v>
      </c>
    </row>
    <row r="27" spans="1:90" ht="12.75" customHeight="1">
      <c r="A27" s="44" t="s">
        <v>40</v>
      </c>
      <c r="B27" s="59">
        <v>1030</v>
      </c>
      <c r="C27" s="60" t="s">
        <v>373</v>
      </c>
      <c r="D27" s="61">
        <v>3547379611.2399998</v>
      </c>
      <c r="E27" s="61">
        <v>2767657314.8899994</v>
      </c>
      <c r="F27" s="61">
        <v>3755109519.9799995</v>
      </c>
      <c r="G27" s="61">
        <v>-659820899.34000003</v>
      </c>
      <c r="H27" s="61">
        <v>-327631305.75</v>
      </c>
      <c r="I27" s="61">
        <v>148074092</v>
      </c>
      <c r="J27" s="61">
        <v>-405227890.53999996</v>
      </c>
      <c r="K27" s="61">
        <v>-7936090948.79</v>
      </c>
      <c r="L27" s="61">
        <v>7530863058.25</v>
      </c>
      <c r="M27" s="61">
        <v>508882768.9799999</v>
      </c>
      <c r="N27" s="61">
        <v>739183449.9799999</v>
      </c>
      <c r="O27" s="61">
        <v>-230300681</v>
      </c>
      <c r="P27" s="61">
        <v>44419213.560000062</v>
      </c>
      <c r="Q27" s="61">
        <v>687606291.10000002</v>
      </c>
      <c r="R27" s="61">
        <v>-643187077.53999996</v>
      </c>
      <c r="S27" s="61">
        <v>80796940.210000053</v>
      </c>
      <c r="T27" s="61">
        <v>47677281.070000052</v>
      </c>
      <c r="U27" s="61">
        <v>-506467894.26999998</v>
      </c>
      <c r="V27" s="61">
        <v>554145175.34000003</v>
      </c>
      <c r="W27" s="61">
        <v>33119659.140000004</v>
      </c>
      <c r="X27" s="61">
        <v>51648406.950000003</v>
      </c>
      <c r="Y27" s="61">
        <v>-18528747.809999999</v>
      </c>
      <c r="Z27" s="61">
        <v>531221686.80000001</v>
      </c>
      <c r="AA27" s="61">
        <v>119273035.89</v>
      </c>
      <c r="AB27" s="61">
        <v>93676276.849999994</v>
      </c>
      <c r="AC27" s="61">
        <v>318272374.06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0</v>
      </c>
      <c r="AK27" s="61">
        <v>0</v>
      </c>
      <c r="AL27" s="61">
        <v>0</v>
      </c>
      <c r="AM27" s="61">
        <v>19629577.339999996</v>
      </c>
      <c r="AN27" s="61">
        <v>36898516.469999999</v>
      </c>
      <c r="AO27" s="61">
        <v>-3201582.06</v>
      </c>
      <c r="AP27" s="61">
        <v>0</v>
      </c>
      <c r="AQ27" s="61">
        <v>0</v>
      </c>
      <c r="AR27" s="61">
        <v>-14067357.07</v>
      </c>
      <c r="AS27" s="61">
        <v>-4431678875.7199965</v>
      </c>
      <c r="AT27" s="61">
        <v>-1981707163.3299999</v>
      </c>
      <c r="AU27" s="61">
        <v>-2076820775.99</v>
      </c>
      <c r="AV27" s="61">
        <v>95113612.660000011</v>
      </c>
      <c r="AW27" s="61">
        <v>-1776913131.2099965</v>
      </c>
      <c r="AX27" s="61">
        <v>-2034573879.5899963</v>
      </c>
      <c r="AY27" s="61">
        <v>-19438856909.059998</v>
      </c>
      <c r="AZ27" s="61">
        <v>-6367489873.8200006</v>
      </c>
      <c r="BA27" s="61">
        <v>-26562610464.950001</v>
      </c>
      <c r="BB27" s="61">
        <v>0</v>
      </c>
      <c r="BC27" s="61">
        <v>13491243429.710001</v>
      </c>
      <c r="BD27" s="61">
        <v>17404283029.470001</v>
      </c>
      <c r="BE27" s="61">
        <v>257660748.37999988</v>
      </c>
      <c r="BF27" s="61">
        <v>719325181.88999987</v>
      </c>
      <c r="BG27" s="61">
        <v>737053529.41999984</v>
      </c>
      <c r="BH27" s="61">
        <v>546563784.94000006</v>
      </c>
      <c r="BI27" s="61">
        <v>0</v>
      </c>
      <c r="BJ27" s="61">
        <v>-564292132.47000003</v>
      </c>
      <c r="BK27" s="61">
        <v>-461664433.50999999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-634606646.62000024</v>
      </c>
      <c r="BT27" s="61">
        <v>-351745179.34000021</v>
      </c>
      <c r="BU27" s="61">
        <v>-203165009.83000001</v>
      </c>
      <c r="BV27" s="61">
        <v>-38818306.57</v>
      </c>
      <c r="BW27" s="61">
        <v>0</v>
      </c>
      <c r="BX27" s="61">
        <v>-41333541.140000001</v>
      </c>
      <c r="BY27" s="61">
        <v>-23668863.719999999</v>
      </c>
      <c r="BZ27" s="61">
        <v>24124253.98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-38451934.560000002</v>
      </c>
      <c r="CJ27" s="61">
        <v>-38451934.560000002</v>
      </c>
      <c r="CK27" s="61">
        <v>0</v>
      </c>
      <c r="CL27" s="61">
        <v>-884299264.47999668</v>
      </c>
    </row>
    <row r="28" spans="1:90" ht="12.75" customHeight="1">
      <c r="A28" s="44" t="s">
        <v>42</v>
      </c>
      <c r="B28" s="59">
        <v>1031</v>
      </c>
      <c r="C28" s="60" t="s">
        <v>373</v>
      </c>
      <c r="D28" s="61">
        <v>31849903.149999999</v>
      </c>
      <c r="E28" s="61">
        <v>21586639.73</v>
      </c>
      <c r="F28" s="61">
        <v>21586639.73</v>
      </c>
      <c r="G28" s="61">
        <v>0</v>
      </c>
      <c r="H28" s="61">
        <v>0</v>
      </c>
      <c r="I28" s="61">
        <v>-2724250.1700000018</v>
      </c>
      <c r="J28" s="61">
        <v>-2724250.1700000018</v>
      </c>
      <c r="K28" s="61">
        <v>-43460224.93</v>
      </c>
      <c r="L28" s="61">
        <v>40735974.759999998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14681509.17</v>
      </c>
      <c r="AA28" s="61">
        <v>4148489.99</v>
      </c>
      <c r="AB28" s="61">
        <v>0</v>
      </c>
      <c r="AC28" s="61">
        <v>0</v>
      </c>
      <c r="AD28" s="61">
        <v>10533019.18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-1693995.58</v>
      </c>
      <c r="AN28" s="61">
        <v>-403121.40000000014</v>
      </c>
      <c r="AO28" s="61">
        <v>0</v>
      </c>
      <c r="AP28" s="61">
        <v>0</v>
      </c>
      <c r="AQ28" s="61">
        <v>0</v>
      </c>
      <c r="AR28" s="61">
        <v>-1290874.18</v>
      </c>
      <c r="AS28" s="61">
        <v>-11949989.089999998</v>
      </c>
      <c r="AT28" s="61">
        <v>-4501359.55</v>
      </c>
      <c r="AU28" s="61">
        <v>-5480059.3599999994</v>
      </c>
      <c r="AV28" s="61">
        <v>978699.80999999994</v>
      </c>
      <c r="AW28" s="61">
        <v>-1959905.6799999978</v>
      </c>
      <c r="AX28" s="61">
        <v>-1340973.2599999979</v>
      </c>
      <c r="AY28" s="61">
        <v>-65618809.549999997</v>
      </c>
      <c r="AZ28" s="61">
        <v>-44487763.549999997</v>
      </c>
      <c r="BA28" s="61">
        <v>-59478264</v>
      </c>
      <c r="BB28" s="61">
        <v>0</v>
      </c>
      <c r="BC28" s="61">
        <v>38347218</v>
      </c>
      <c r="BD28" s="61">
        <v>64277836.289999999</v>
      </c>
      <c r="BE28" s="61">
        <v>-618932.41999999993</v>
      </c>
      <c r="BF28" s="61">
        <v>9137315.4600000009</v>
      </c>
      <c r="BG28" s="61">
        <v>4848958.46</v>
      </c>
      <c r="BH28" s="61">
        <v>9599626</v>
      </c>
      <c r="BI28" s="61">
        <v>0</v>
      </c>
      <c r="BJ28" s="61">
        <v>-5311269</v>
      </c>
      <c r="BK28" s="61">
        <v>-9756247.8800000008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-5485865.1400000006</v>
      </c>
      <c r="BT28" s="61">
        <v>-3929473.5099999993</v>
      </c>
      <c r="BU28" s="61">
        <v>-978921.75</v>
      </c>
      <c r="BV28" s="61">
        <v>-338972.52999999997</v>
      </c>
      <c r="BW28" s="61">
        <v>0</v>
      </c>
      <c r="BX28" s="61">
        <v>-4733.08</v>
      </c>
      <c r="BY28" s="61">
        <v>-233764.27000000002</v>
      </c>
      <c r="BZ28" s="61">
        <v>0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-2858.72</v>
      </c>
      <c r="CJ28" s="61">
        <v>-2858.72</v>
      </c>
      <c r="CK28" s="61">
        <v>0</v>
      </c>
      <c r="CL28" s="61">
        <v>19899914.060000002</v>
      </c>
    </row>
    <row r="29" spans="1:90" ht="12.75" customHeight="1">
      <c r="A29" s="44" t="s">
        <v>44</v>
      </c>
      <c r="B29" s="59">
        <v>1032</v>
      </c>
      <c r="C29" s="60" t="s">
        <v>373</v>
      </c>
      <c r="D29" s="61">
        <v>3700003080.5476174</v>
      </c>
      <c r="E29" s="61">
        <v>2164015971.9099998</v>
      </c>
      <c r="F29" s="61">
        <v>2474232023.0499997</v>
      </c>
      <c r="G29" s="61">
        <v>-91705839.560000017</v>
      </c>
      <c r="H29" s="61">
        <v>-218510211.58000001</v>
      </c>
      <c r="I29" s="61">
        <v>1344960614.5500031</v>
      </c>
      <c r="J29" s="61">
        <v>1611088662.4600029</v>
      </c>
      <c r="K29" s="61">
        <v>-7195745543.3499966</v>
      </c>
      <c r="L29" s="61">
        <v>8806834205.8099995</v>
      </c>
      <c r="M29" s="61">
        <v>-209762434.25999975</v>
      </c>
      <c r="N29" s="61">
        <v>541154555.62000024</v>
      </c>
      <c r="O29" s="61">
        <v>-750916989.88</v>
      </c>
      <c r="P29" s="61">
        <v>-56365613.650000215</v>
      </c>
      <c r="Q29" s="61">
        <v>516723652.29999983</v>
      </c>
      <c r="R29" s="61">
        <v>-573089265.95000005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73846158.49761419</v>
      </c>
      <c r="AA29" s="61">
        <v>73846158.49761419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16550640.939999988</v>
      </c>
      <c r="AK29" s="61">
        <v>16550640.939999988</v>
      </c>
      <c r="AL29" s="61">
        <v>0</v>
      </c>
      <c r="AM29" s="61">
        <v>100629694.65000004</v>
      </c>
      <c r="AN29" s="61">
        <v>109151064.62000003</v>
      </c>
      <c r="AO29" s="61">
        <v>-8855473.2599999905</v>
      </c>
      <c r="AP29" s="61">
        <v>782870.35000000009</v>
      </c>
      <c r="AQ29" s="61">
        <v>-475089.22</v>
      </c>
      <c r="AR29" s="61">
        <v>26322.160000000149</v>
      </c>
      <c r="AS29" s="61">
        <v>-4524460740.7339268</v>
      </c>
      <c r="AT29" s="61">
        <v>-2781492103.1900015</v>
      </c>
      <c r="AU29" s="61">
        <v>-3106232527.2100015</v>
      </c>
      <c r="AV29" s="61">
        <v>324740424.02000004</v>
      </c>
      <c r="AW29" s="61">
        <v>-890275864.24999428</v>
      </c>
      <c r="AX29" s="61">
        <v>-932710340.45999336</v>
      </c>
      <c r="AY29" s="61">
        <v>-11667325702.999996</v>
      </c>
      <c r="AZ29" s="61">
        <v>-5870016275.7299967</v>
      </c>
      <c r="BA29" s="61">
        <v>-14234659788.019999</v>
      </c>
      <c r="BB29" s="61">
        <v>0</v>
      </c>
      <c r="BC29" s="61">
        <v>8437350360.75</v>
      </c>
      <c r="BD29" s="61">
        <v>10734615362.540003</v>
      </c>
      <c r="BE29" s="61">
        <v>42434476.209999084</v>
      </c>
      <c r="BF29" s="61">
        <v>2287780578.5099993</v>
      </c>
      <c r="BG29" s="61">
        <v>1117035142.4899993</v>
      </c>
      <c r="BH29" s="61">
        <v>2818487922.23</v>
      </c>
      <c r="BI29" s="61">
        <v>0</v>
      </c>
      <c r="BJ29" s="61">
        <v>-1647742486.21</v>
      </c>
      <c r="BK29" s="61">
        <v>-2245346102.3000002</v>
      </c>
      <c r="BL29" s="61">
        <v>0</v>
      </c>
      <c r="BM29" s="61">
        <v>0</v>
      </c>
      <c r="BN29" s="61">
        <v>0</v>
      </c>
      <c r="BO29" s="61">
        <v>0</v>
      </c>
      <c r="BP29" s="61">
        <v>0</v>
      </c>
      <c r="BQ29" s="61">
        <v>0</v>
      </c>
      <c r="BR29" s="61">
        <v>0</v>
      </c>
      <c r="BS29" s="61">
        <v>-766539001.33393109</v>
      </c>
      <c r="BT29" s="61">
        <v>-440940381.41000009</v>
      </c>
      <c r="BU29" s="61">
        <v>-244673814.46811947</v>
      </c>
      <c r="BV29" s="61">
        <v>-30684344.656209275</v>
      </c>
      <c r="BW29" s="61">
        <v>0</v>
      </c>
      <c r="BX29" s="61">
        <v>-37977525.986752741</v>
      </c>
      <c r="BY29" s="61">
        <v>-61214241.457014248</v>
      </c>
      <c r="BZ29" s="61">
        <v>47071133.860000014</v>
      </c>
      <c r="CA29" s="61">
        <v>1880172.7841647058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-86153771.960000023</v>
      </c>
      <c r="CJ29" s="61">
        <v>-86153771.960000023</v>
      </c>
      <c r="CK29" s="61">
        <v>0</v>
      </c>
      <c r="CL29" s="61">
        <v>-824457660.18630934</v>
      </c>
    </row>
    <row r="30" spans="1:90" ht="12.75" customHeight="1">
      <c r="A30" s="44" t="s">
        <v>46</v>
      </c>
      <c r="B30" s="59">
        <v>1034</v>
      </c>
      <c r="C30" s="60" t="s">
        <v>373</v>
      </c>
      <c r="D30" s="61">
        <v>805474737.22205102</v>
      </c>
      <c r="E30" s="61">
        <v>761633423.32999992</v>
      </c>
      <c r="F30" s="61">
        <v>839171311.69999993</v>
      </c>
      <c r="G30" s="61">
        <v>-782888.11</v>
      </c>
      <c r="H30" s="61">
        <v>-76755000.260000005</v>
      </c>
      <c r="I30" s="61">
        <v>-154888506.84999967</v>
      </c>
      <c r="J30" s="61">
        <v>-180676595.09999967</v>
      </c>
      <c r="K30" s="61">
        <v>-1616044340.4399998</v>
      </c>
      <c r="L30" s="61">
        <v>1435367745.3400002</v>
      </c>
      <c r="M30" s="61">
        <v>355243.69000000006</v>
      </c>
      <c r="N30" s="61">
        <v>1056593.56</v>
      </c>
      <c r="O30" s="61">
        <v>-701349.87</v>
      </c>
      <c r="P30" s="61">
        <v>25432844.560000017</v>
      </c>
      <c r="Q30" s="61">
        <v>138289439.58000001</v>
      </c>
      <c r="R30" s="61">
        <v>-112856595.02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195796026.18205085</v>
      </c>
      <c r="AA30" s="61">
        <v>107124707.72523192</v>
      </c>
      <c r="AB30" s="61">
        <v>88671318.456818938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2933794.56</v>
      </c>
      <c r="AN30" s="61">
        <v>2933794.56</v>
      </c>
      <c r="AO30" s="61">
        <v>0</v>
      </c>
      <c r="AP30" s="61">
        <v>0</v>
      </c>
      <c r="AQ30" s="61">
        <v>0</v>
      </c>
      <c r="AR30" s="61">
        <v>0</v>
      </c>
      <c r="AS30" s="61">
        <v>-852120797.22902691</v>
      </c>
      <c r="AT30" s="61">
        <v>-491550870.25999999</v>
      </c>
      <c r="AU30" s="61">
        <v>-517637685.50999999</v>
      </c>
      <c r="AV30" s="61">
        <v>26086815.25</v>
      </c>
      <c r="AW30" s="61">
        <v>-221546074.90999949</v>
      </c>
      <c r="AX30" s="61">
        <v>-216428479.03999949</v>
      </c>
      <c r="AY30" s="61">
        <v>-2938935304.1099997</v>
      </c>
      <c r="AZ30" s="61">
        <v>-1241857033.75</v>
      </c>
      <c r="BA30" s="61">
        <v>-3406481885.2799997</v>
      </c>
      <c r="BB30" s="61">
        <v>0</v>
      </c>
      <c r="BC30" s="61">
        <v>1709403614.9200001</v>
      </c>
      <c r="BD30" s="61">
        <v>2722506825.0700002</v>
      </c>
      <c r="BE30" s="61">
        <v>-5117595.8699999899</v>
      </c>
      <c r="BF30" s="61">
        <v>73841686.900000006</v>
      </c>
      <c r="BG30" s="61">
        <v>116763815.16</v>
      </c>
      <c r="BH30" s="61">
        <v>0</v>
      </c>
      <c r="BI30" s="61">
        <v>0</v>
      </c>
      <c r="BJ30" s="61">
        <v>-42922128.259999998</v>
      </c>
      <c r="BK30" s="61">
        <v>-78959282.769999996</v>
      </c>
      <c r="BL30" s="61">
        <v>0</v>
      </c>
      <c r="BM30" s="61">
        <v>0</v>
      </c>
      <c r="BN30" s="61">
        <v>0</v>
      </c>
      <c r="BO30" s="61">
        <v>0</v>
      </c>
      <c r="BP30" s="61">
        <v>0</v>
      </c>
      <c r="BQ30" s="61">
        <v>0</v>
      </c>
      <c r="BR30" s="61">
        <v>0</v>
      </c>
      <c r="BS30" s="61">
        <v>-139023852.0590274</v>
      </c>
      <c r="BT30" s="61">
        <v>-71828450.590000004</v>
      </c>
      <c r="BU30" s="61">
        <v>-36486093.076437838</v>
      </c>
      <c r="BV30" s="61">
        <v>-16829145.574158851</v>
      </c>
      <c r="BW30" s="61">
        <v>0</v>
      </c>
      <c r="BX30" s="61">
        <v>-3261122.047772835</v>
      </c>
      <c r="BY30" s="61">
        <v>-1950472.420657879</v>
      </c>
      <c r="BZ30" s="61">
        <v>71274.06</v>
      </c>
      <c r="CA30" s="61">
        <v>-8739842.4100000001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-46646060.006975889</v>
      </c>
    </row>
    <row r="31" spans="1:90" ht="12.75" customHeight="1">
      <c r="A31" s="44" t="s">
        <v>48</v>
      </c>
      <c r="B31" s="59">
        <v>1035</v>
      </c>
      <c r="C31" s="60" t="s">
        <v>373</v>
      </c>
      <c r="D31" s="61">
        <v>6175776375.3374147</v>
      </c>
      <c r="E31" s="61">
        <v>4505950672.2112989</v>
      </c>
      <c r="F31" s="61">
        <v>5142554020.1012993</v>
      </c>
      <c r="G31" s="61">
        <v>-183652049.31</v>
      </c>
      <c r="H31" s="61">
        <v>-452951298.57999998</v>
      </c>
      <c r="I31" s="61">
        <v>322274167.82000035</v>
      </c>
      <c r="J31" s="61">
        <v>432857769.68000031</v>
      </c>
      <c r="K31" s="61">
        <v>-11300972981.439999</v>
      </c>
      <c r="L31" s="61">
        <v>11733830751.119999</v>
      </c>
      <c r="M31" s="61">
        <v>-87025986.699999988</v>
      </c>
      <c r="N31" s="61">
        <v>449109274.72000003</v>
      </c>
      <c r="O31" s="61">
        <v>-536135261.42000002</v>
      </c>
      <c r="P31" s="61">
        <v>-23557615.159999967</v>
      </c>
      <c r="Q31" s="61">
        <v>982298831.70000005</v>
      </c>
      <c r="R31" s="61">
        <v>-1005856446.86</v>
      </c>
      <c r="S31" s="61">
        <v>15537186.709999979</v>
      </c>
      <c r="T31" s="61">
        <v>15537186.709999979</v>
      </c>
      <c r="U31" s="61">
        <v>-403942263.61000001</v>
      </c>
      <c r="V31" s="61">
        <v>419479450.31999999</v>
      </c>
      <c r="W31" s="61">
        <v>0</v>
      </c>
      <c r="X31" s="61">
        <v>0</v>
      </c>
      <c r="Y31" s="61">
        <v>0</v>
      </c>
      <c r="Z31" s="61">
        <v>1286608079.6261146</v>
      </c>
      <c r="AA31" s="61">
        <v>1286608079.6261146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45406268.970000006</v>
      </c>
      <c r="AN31" s="61">
        <v>38393588.150000006</v>
      </c>
      <c r="AO31" s="61">
        <v>47779.77</v>
      </c>
      <c r="AP31" s="61">
        <v>0</v>
      </c>
      <c r="AQ31" s="61">
        <v>0</v>
      </c>
      <c r="AR31" s="61">
        <v>6964901.0499999998</v>
      </c>
      <c r="AS31" s="61">
        <v>-6411504873.7446985</v>
      </c>
      <c r="AT31" s="61">
        <v>-3006945223.04</v>
      </c>
      <c r="AU31" s="61">
        <v>-3436703503.8699999</v>
      </c>
      <c r="AV31" s="61">
        <v>429758280.83000004</v>
      </c>
      <c r="AW31" s="61">
        <v>-2403796092.2600021</v>
      </c>
      <c r="AX31" s="61">
        <v>-2496329785.3300018</v>
      </c>
      <c r="AY31" s="61">
        <v>-24547589340.330002</v>
      </c>
      <c r="AZ31" s="61">
        <v>-7281753175.1800013</v>
      </c>
      <c r="BA31" s="61">
        <v>-31560552556.48</v>
      </c>
      <c r="BB31" s="61">
        <v>0</v>
      </c>
      <c r="BC31" s="61">
        <v>14294716391.33</v>
      </c>
      <c r="BD31" s="61">
        <v>22051259555</v>
      </c>
      <c r="BE31" s="61">
        <v>92533693.069999814</v>
      </c>
      <c r="BF31" s="61">
        <v>1034118556.6899998</v>
      </c>
      <c r="BG31" s="61">
        <v>1623665685.4299998</v>
      </c>
      <c r="BH31" s="61">
        <v>0</v>
      </c>
      <c r="BI31" s="61">
        <v>0</v>
      </c>
      <c r="BJ31" s="61">
        <v>-589547128.74000001</v>
      </c>
      <c r="BK31" s="61">
        <v>-941584863.62</v>
      </c>
      <c r="BL31" s="61">
        <v>8</v>
      </c>
      <c r="BM31" s="61">
        <v>8</v>
      </c>
      <c r="BN31" s="61">
        <v>0</v>
      </c>
      <c r="BO31" s="61">
        <v>0</v>
      </c>
      <c r="BP31" s="61">
        <v>0</v>
      </c>
      <c r="BQ31" s="61">
        <v>0</v>
      </c>
      <c r="BR31" s="61">
        <v>0</v>
      </c>
      <c r="BS31" s="61">
        <v>-986018819.62469685</v>
      </c>
      <c r="BT31" s="61">
        <v>-603412307.05000007</v>
      </c>
      <c r="BU31" s="61">
        <v>-240783818.43286887</v>
      </c>
      <c r="BV31" s="61">
        <v>-113412484.8265807</v>
      </c>
      <c r="BW31" s="61">
        <v>0</v>
      </c>
      <c r="BX31" s="61">
        <v>-30793154.25524722</v>
      </c>
      <c r="BY31" s="61">
        <v>0</v>
      </c>
      <c r="BZ31" s="61">
        <v>45985156.369999997</v>
      </c>
      <c r="CA31" s="61">
        <v>-43602211.43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-14744746.82</v>
      </c>
      <c r="CJ31" s="61">
        <v>-14744746.82</v>
      </c>
      <c r="CK31" s="61">
        <v>0</v>
      </c>
      <c r="CL31" s="61">
        <v>-235728498.40728378</v>
      </c>
    </row>
    <row r="32" spans="1:90" ht="12.75" customHeight="1">
      <c r="A32" s="44" t="s">
        <v>50</v>
      </c>
      <c r="B32" s="59">
        <v>1036</v>
      </c>
      <c r="C32" s="60" t="s">
        <v>373</v>
      </c>
      <c r="D32" s="61">
        <v>3433651656.1688356</v>
      </c>
      <c r="E32" s="61">
        <v>3330465111.750001</v>
      </c>
      <c r="F32" s="61">
        <v>4821871112.9900007</v>
      </c>
      <c r="G32" s="61">
        <v>-1062969453.27</v>
      </c>
      <c r="H32" s="61">
        <v>-428436547.97000003</v>
      </c>
      <c r="I32" s="61">
        <v>-617576121.11000073</v>
      </c>
      <c r="J32" s="61">
        <v>-1092675895.0200005</v>
      </c>
      <c r="K32" s="61">
        <v>-9121684392.25</v>
      </c>
      <c r="L32" s="61">
        <v>8029008497.2299995</v>
      </c>
      <c r="M32" s="61">
        <v>322569851.09999967</v>
      </c>
      <c r="N32" s="61">
        <v>1963398573.4899998</v>
      </c>
      <c r="O32" s="61">
        <v>-1640828722.3900001</v>
      </c>
      <c r="P32" s="61">
        <v>152529922.81000006</v>
      </c>
      <c r="Q32" s="61">
        <v>743966761.86000001</v>
      </c>
      <c r="R32" s="61">
        <v>-591436839.04999995</v>
      </c>
      <c r="S32" s="61">
        <v>18162536.419999987</v>
      </c>
      <c r="T32" s="61">
        <v>-53448386.370000005</v>
      </c>
      <c r="U32" s="61">
        <v>-237873736.37</v>
      </c>
      <c r="V32" s="61">
        <v>184425350</v>
      </c>
      <c r="W32" s="61">
        <v>71610922.789999992</v>
      </c>
      <c r="X32" s="61">
        <v>154964005.78999999</v>
      </c>
      <c r="Y32" s="61">
        <v>-83353083</v>
      </c>
      <c r="Z32" s="61">
        <v>648952541.72883499</v>
      </c>
      <c r="AA32" s="61">
        <v>331264188.17200857</v>
      </c>
      <c r="AB32" s="61">
        <v>0</v>
      </c>
      <c r="AC32" s="61">
        <v>-24714429.178001828</v>
      </c>
      <c r="AD32" s="61">
        <v>339280364.30947608</v>
      </c>
      <c r="AE32" s="61">
        <v>3122418.425352185</v>
      </c>
      <c r="AF32" s="61">
        <v>0</v>
      </c>
      <c r="AG32" s="61">
        <v>0</v>
      </c>
      <c r="AH32" s="61">
        <v>0</v>
      </c>
      <c r="AI32" s="61">
        <v>0</v>
      </c>
      <c r="AJ32" s="61">
        <v>67109.09</v>
      </c>
      <c r="AK32" s="61">
        <v>67109.09</v>
      </c>
      <c r="AL32" s="61">
        <v>0</v>
      </c>
      <c r="AM32" s="61">
        <v>53580478.290000007</v>
      </c>
      <c r="AN32" s="61">
        <v>62816650.630000003</v>
      </c>
      <c r="AO32" s="61">
        <v>-6326563.54</v>
      </c>
      <c r="AP32" s="61">
        <v>0</v>
      </c>
      <c r="AQ32" s="61">
        <v>0</v>
      </c>
      <c r="AR32" s="61">
        <v>-2909608.8</v>
      </c>
      <c r="AS32" s="61">
        <v>-3338864001.769546</v>
      </c>
      <c r="AT32" s="61">
        <v>-2117129225.4900002</v>
      </c>
      <c r="AU32" s="61">
        <v>-2752449752.79</v>
      </c>
      <c r="AV32" s="61">
        <v>635320527.29999983</v>
      </c>
      <c r="AW32" s="61">
        <v>-883944153.40000248</v>
      </c>
      <c r="AX32" s="61">
        <v>-1246384129.0300016</v>
      </c>
      <c r="AY32" s="61">
        <v>-8918475677.6300011</v>
      </c>
      <c r="AZ32" s="61">
        <v>-4999224232.4900017</v>
      </c>
      <c r="BA32" s="61">
        <v>-10023279054.15</v>
      </c>
      <c r="BB32" s="61">
        <v>0</v>
      </c>
      <c r="BC32" s="61">
        <v>6104027609.0099993</v>
      </c>
      <c r="BD32" s="61">
        <v>7672091548.5999994</v>
      </c>
      <c r="BE32" s="61">
        <v>362439975.62999916</v>
      </c>
      <c r="BF32" s="61">
        <v>2467475828.1899991</v>
      </c>
      <c r="BG32" s="61">
        <v>1285759528.6099989</v>
      </c>
      <c r="BH32" s="61">
        <v>2856996602.9299998</v>
      </c>
      <c r="BI32" s="61">
        <v>0</v>
      </c>
      <c r="BJ32" s="61">
        <v>-1675280303.3499999</v>
      </c>
      <c r="BK32" s="61">
        <v>-2105035852.5599999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-337832829.70221597</v>
      </c>
      <c r="BT32" s="61">
        <v>-375554741.81999999</v>
      </c>
      <c r="BU32" s="61">
        <v>-94464908.659533858</v>
      </c>
      <c r="BV32" s="61">
        <v>-80596232.487366229</v>
      </c>
      <c r="BW32" s="61">
        <v>0</v>
      </c>
      <c r="BX32" s="61">
        <v>-9656138.0568221416</v>
      </c>
      <c r="BY32" s="61">
        <v>-14162352.118493626</v>
      </c>
      <c r="BZ32" s="61">
        <v>288577767.38999999</v>
      </c>
      <c r="CA32" s="61">
        <v>-51976223.950000003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42206.822672967573</v>
      </c>
      <c r="CJ32" s="61">
        <v>42206.822672967573</v>
      </c>
      <c r="CK32" s="61">
        <v>0</v>
      </c>
      <c r="CL32" s="61">
        <v>94787654.399289608</v>
      </c>
    </row>
    <row r="33" spans="1:90" ht="12.75" customHeight="1">
      <c r="A33" s="44" t="s">
        <v>52</v>
      </c>
      <c r="B33" s="59">
        <v>1037</v>
      </c>
      <c r="C33" s="60" t="s">
        <v>373</v>
      </c>
      <c r="D33" s="61">
        <v>693956923.40845501</v>
      </c>
      <c r="E33" s="61">
        <v>625393280.97000003</v>
      </c>
      <c r="F33" s="61">
        <v>911018939.75</v>
      </c>
      <c r="G33" s="61">
        <v>-202707176.97999999</v>
      </c>
      <c r="H33" s="61">
        <v>-82918481.799999997</v>
      </c>
      <c r="I33" s="61">
        <v>-54058303.560000196</v>
      </c>
      <c r="J33" s="61">
        <v>-238614756.58000016</v>
      </c>
      <c r="K33" s="61">
        <v>-1537549518.6400001</v>
      </c>
      <c r="L33" s="61">
        <v>1298934762.0599999</v>
      </c>
      <c r="M33" s="61">
        <v>163349765.83999997</v>
      </c>
      <c r="N33" s="61">
        <v>231703661.25999999</v>
      </c>
      <c r="O33" s="61">
        <v>-68353895.420000002</v>
      </c>
      <c r="P33" s="61">
        <v>21206687.179999992</v>
      </c>
      <c r="Q33" s="61">
        <v>141445554.19999999</v>
      </c>
      <c r="R33" s="61">
        <v>-120238867.02</v>
      </c>
      <c r="S33" s="61">
        <v>-12310849.43</v>
      </c>
      <c r="T33" s="61">
        <v>-12310849.43</v>
      </c>
      <c r="U33" s="61">
        <v>-22777893.43</v>
      </c>
      <c r="V33" s="61">
        <v>10467044</v>
      </c>
      <c r="W33" s="61">
        <v>0</v>
      </c>
      <c r="X33" s="61">
        <v>0</v>
      </c>
      <c r="Y33" s="61">
        <v>0</v>
      </c>
      <c r="Z33" s="61">
        <v>10190986.708455125</v>
      </c>
      <c r="AA33" s="61">
        <v>10190986.708455125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61904.76</v>
      </c>
      <c r="AK33" s="61">
        <v>61904.76</v>
      </c>
      <c r="AL33" s="61">
        <v>0</v>
      </c>
      <c r="AM33" s="61">
        <v>124679903.96000001</v>
      </c>
      <c r="AN33" s="61">
        <v>123690293.64000002</v>
      </c>
      <c r="AO33" s="61">
        <v>-543077.29</v>
      </c>
      <c r="AP33" s="61">
        <v>0</v>
      </c>
      <c r="AQ33" s="61">
        <v>0</v>
      </c>
      <c r="AR33" s="61">
        <v>1532687.61</v>
      </c>
      <c r="AS33" s="61">
        <v>-854952981.94209385</v>
      </c>
      <c r="AT33" s="61">
        <v>-619906635.57999992</v>
      </c>
      <c r="AU33" s="61">
        <v>-636362490.25999987</v>
      </c>
      <c r="AV33" s="61">
        <v>16455854.68</v>
      </c>
      <c r="AW33" s="61">
        <v>-106335075.09000021</v>
      </c>
      <c r="AX33" s="61">
        <v>-301690261.76000023</v>
      </c>
      <c r="AY33" s="61">
        <v>-2546571703.9700003</v>
      </c>
      <c r="AZ33" s="61">
        <v>-1405292216.9000003</v>
      </c>
      <c r="BA33" s="61">
        <v>-3441513208.0300002</v>
      </c>
      <c r="BB33" s="61">
        <v>0</v>
      </c>
      <c r="BC33" s="61">
        <v>2300233720.96</v>
      </c>
      <c r="BD33" s="61">
        <v>2244881442.21</v>
      </c>
      <c r="BE33" s="61">
        <v>195355186.67000002</v>
      </c>
      <c r="BF33" s="61">
        <v>279438601.97000003</v>
      </c>
      <c r="BG33" s="61">
        <v>86960367.859999999</v>
      </c>
      <c r="BH33" s="61">
        <v>353076305.99000001</v>
      </c>
      <c r="BI33" s="61">
        <v>0</v>
      </c>
      <c r="BJ33" s="61">
        <v>-160598071.88</v>
      </c>
      <c r="BK33" s="61">
        <v>-84083415.299999997</v>
      </c>
      <c r="BL33" s="61">
        <v>0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0</v>
      </c>
      <c r="BS33" s="61">
        <v>-119776301.69209374</v>
      </c>
      <c r="BT33" s="61">
        <v>-68720122.909999982</v>
      </c>
      <c r="BU33" s="61">
        <v>-38981375.472208157</v>
      </c>
      <c r="BV33" s="61">
        <v>-14221515.503085416</v>
      </c>
      <c r="BW33" s="61">
        <v>0</v>
      </c>
      <c r="BX33" s="61">
        <v>-1627815.3572437172</v>
      </c>
      <c r="BY33" s="61">
        <v>-2755535.6895564832</v>
      </c>
      <c r="BZ33" s="61">
        <v>6530063.2400000058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-8934969.5800000001</v>
      </c>
      <c r="CJ33" s="61">
        <v>-8934969.5800000001</v>
      </c>
      <c r="CK33" s="61">
        <v>0</v>
      </c>
      <c r="CL33" s="61">
        <v>-160996058.53363883</v>
      </c>
    </row>
    <row r="34" spans="1:90" ht="12.75" customHeight="1">
      <c r="A34" s="44" t="s">
        <v>54</v>
      </c>
      <c r="B34" s="59">
        <v>1038</v>
      </c>
      <c r="C34" s="60" t="s">
        <v>373</v>
      </c>
      <c r="D34" s="61">
        <v>7301773.0296741333</v>
      </c>
      <c r="E34" s="61">
        <v>6017148.71</v>
      </c>
      <c r="F34" s="61">
        <v>6758766.9900000002</v>
      </c>
      <c r="G34" s="61">
        <v>-741618.28</v>
      </c>
      <c r="H34" s="61">
        <v>0</v>
      </c>
      <c r="I34" s="61">
        <v>566564.43000000261</v>
      </c>
      <c r="J34" s="61">
        <v>391421.13000000268</v>
      </c>
      <c r="K34" s="61">
        <v>-16887022.399999999</v>
      </c>
      <c r="L34" s="61">
        <v>17278443.530000001</v>
      </c>
      <c r="M34" s="61">
        <v>175143.29999999996</v>
      </c>
      <c r="N34" s="61">
        <v>414854.72</v>
      </c>
      <c r="O34" s="61">
        <v>-239711.42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718059.88967413129</v>
      </c>
      <c r="AA34" s="61">
        <v>713284.62482898519</v>
      </c>
      <c r="AB34" s="61">
        <v>0</v>
      </c>
      <c r="AC34" s="61">
        <v>4775.2648451461137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0</v>
      </c>
      <c r="AN34" s="61">
        <v>0</v>
      </c>
      <c r="AO34" s="61">
        <v>0</v>
      </c>
      <c r="AP34" s="61">
        <v>0</v>
      </c>
      <c r="AQ34" s="61">
        <v>0</v>
      </c>
      <c r="AR34" s="61">
        <v>0</v>
      </c>
      <c r="AS34" s="61">
        <v>-5396649.4047065116</v>
      </c>
      <c r="AT34" s="61">
        <v>-2106474.84</v>
      </c>
      <c r="AU34" s="61">
        <v>-2254076.25</v>
      </c>
      <c r="AV34" s="61">
        <v>147601.41</v>
      </c>
      <c r="AW34" s="61">
        <v>87265.629999984987</v>
      </c>
      <c r="AX34" s="61">
        <v>-126097.79000001401</v>
      </c>
      <c r="AY34" s="61">
        <v>-48303166.840000011</v>
      </c>
      <c r="AZ34" s="61">
        <v>-28510254.142757136</v>
      </c>
      <c r="BA34" s="61">
        <v>-50075170.135660142</v>
      </c>
      <c r="BB34" s="61">
        <v>0</v>
      </c>
      <c r="BC34" s="61">
        <v>30282257.438417263</v>
      </c>
      <c r="BD34" s="61">
        <v>48177069.049999997</v>
      </c>
      <c r="BE34" s="61">
        <v>213363.41999999899</v>
      </c>
      <c r="BF34" s="61">
        <v>2614411.2599999988</v>
      </c>
      <c r="BG34" s="61">
        <v>3209491.2355991704</v>
      </c>
      <c r="BH34" s="61">
        <v>1249513.9876300427</v>
      </c>
      <c r="BI34" s="61">
        <v>0</v>
      </c>
      <c r="BJ34" s="61">
        <v>-1844593.9632292141</v>
      </c>
      <c r="BK34" s="61">
        <v>-2401047.84</v>
      </c>
      <c r="BL34" s="61">
        <v>0</v>
      </c>
      <c r="BM34" s="61">
        <v>0</v>
      </c>
      <c r="BN34" s="61">
        <v>0</v>
      </c>
      <c r="BO34" s="61">
        <v>0</v>
      </c>
      <c r="BP34" s="61">
        <v>0</v>
      </c>
      <c r="BQ34" s="61">
        <v>0</v>
      </c>
      <c r="BR34" s="61">
        <v>0</v>
      </c>
      <c r="BS34" s="61">
        <v>-3377440.1947064972</v>
      </c>
      <c r="BT34" s="61">
        <v>-1174006.1300000013</v>
      </c>
      <c r="BU34" s="61">
        <v>-1151416.1230847852</v>
      </c>
      <c r="BV34" s="61">
        <v>-1211465.4227869126</v>
      </c>
      <c r="BW34" s="61">
        <v>0</v>
      </c>
      <c r="BX34" s="61">
        <v>-2638.5646724392359</v>
      </c>
      <c r="BY34" s="61">
        <v>-8373.4762830143573</v>
      </c>
      <c r="BZ34" s="61">
        <v>170495.99000000002</v>
      </c>
      <c r="CA34" s="61">
        <v>-36.467879344557154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0</v>
      </c>
      <c r="CJ34" s="61">
        <v>0</v>
      </c>
      <c r="CK34" s="61">
        <v>0</v>
      </c>
      <c r="CL34" s="61">
        <v>1905123.6249676216</v>
      </c>
    </row>
    <row r="35" spans="1:90" ht="12.75" customHeight="1">
      <c r="A35" s="44" t="s">
        <v>56</v>
      </c>
      <c r="B35" s="59">
        <v>1039</v>
      </c>
      <c r="C35" s="60" t="s">
        <v>373</v>
      </c>
      <c r="D35" s="61">
        <v>382169081.2299999</v>
      </c>
      <c r="E35" s="61">
        <v>330027674.27999997</v>
      </c>
      <c r="F35" s="61">
        <v>368074471.09999996</v>
      </c>
      <c r="G35" s="61">
        <v>-7341544.6899999995</v>
      </c>
      <c r="H35" s="61">
        <v>-30705252.129999999</v>
      </c>
      <c r="I35" s="61">
        <v>23888083.949999947</v>
      </c>
      <c r="J35" s="61">
        <v>31128207.299999952</v>
      </c>
      <c r="K35" s="61">
        <v>-566080766.49000001</v>
      </c>
      <c r="L35" s="61">
        <v>597208973.78999996</v>
      </c>
      <c r="M35" s="61">
        <v>-4997644.1100000031</v>
      </c>
      <c r="N35" s="61">
        <v>21528197.989999998</v>
      </c>
      <c r="O35" s="61">
        <v>-26525842.100000001</v>
      </c>
      <c r="P35" s="61">
        <v>-2242479.2400000021</v>
      </c>
      <c r="Q35" s="61">
        <v>43458251.579999998</v>
      </c>
      <c r="R35" s="61">
        <v>-45700730.82</v>
      </c>
      <c r="S35" s="61">
        <v>0</v>
      </c>
      <c r="T35" s="61">
        <v>0</v>
      </c>
      <c r="U35" s="61">
        <v>-2000818.17</v>
      </c>
      <c r="V35" s="61">
        <v>2000818.17</v>
      </c>
      <c r="W35" s="61">
        <v>0</v>
      </c>
      <c r="X35" s="61">
        <v>0</v>
      </c>
      <c r="Y35" s="61">
        <v>0</v>
      </c>
      <c r="Z35" s="61">
        <v>30309253.719999999</v>
      </c>
      <c r="AA35" s="61">
        <v>30309253.719999999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-2055930.7200000002</v>
      </c>
      <c r="AN35" s="61">
        <v>-1209878.46</v>
      </c>
      <c r="AO35" s="61">
        <v>24663.22</v>
      </c>
      <c r="AP35" s="61">
        <v>0</v>
      </c>
      <c r="AQ35" s="61">
        <v>0</v>
      </c>
      <c r="AR35" s="61">
        <v>-870715.4800000001</v>
      </c>
      <c r="AS35" s="61">
        <v>-430117950.18760014</v>
      </c>
      <c r="AT35" s="61">
        <v>-311190478.63</v>
      </c>
      <c r="AU35" s="61">
        <v>-370563849.94</v>
      </c>
      <c r="AV35" s="61">
        <v>59373371.310000017</v>
      </c>
      <c r="AW35" s="61">
        <v>-3988988.5600001067</v>
      </c>
      <c r="AX35" s="61">
        <v>-4547467.6700000763</v>
      </c>
      <c r="AY35" s="61">
        <v>-1329097070.3099999</v>
      </c>
      <c r="AZ35" s="61">
        <v>-1180477349.3099999</v>
      </c>
      <c r="BA35" s="61">
        <v>-1354404397</v>
      </c>
      <c r="BB35" s="61">
        <v>0</v>
      </c>
      <c r="BC35" s="61">
        <v>1205784676</v>
      </c>
      <c r="BD35" s="61">
        <v>1324549602.6399999</v>
      </c>
      <c r="BE35" s="61">
        <v>558479.1099999696</v>
      </c>
      <c r="BF35" s="61">
        <v>73824784.279999971</v>
      </c>
      <c r="BG35" s="61">
        <v>141474161.27999997</v>
      </c>
      <c r="BH35" s="61">
        <v>0</v>
      </c>
      <c r="BI35" s="61">
        <v>0</v>
      </c>
      <c r="BJ35" s="61">
        <v>-67649377</v>
      </c>
      <c r="BK35" s="61">
        <v>-73266305.170000002</v>
      </c>
      <c r="BL35" s="61">
        <v>0</v>
      </c>
      <c r="BM35" s="61">
        <v>0</v>
      </c>
      <c r="BN35" s="61">
        <v>0</v>
      </c>
      <c r="BO35" s="61">
        <v>0</v>
      </c>
      <c r="BP35" s="61">
        <v>0</v>
      </c>
      <c r="BQ35" s="61">
        <v>0</v>
      </c>
      <c r="BR35" s="61">
        <v>0</v>
      </c>
      <c r="BS35" s="61">
        <v>-110744387.47760001</v>
      </c>
      <c r="BT35" s="61">
        <v>-72829797.950000003</v>
      </c>
      <c r="BU35" s="61">
        <v>-23749349.075999994</v>
      </c>
      <c r="BV35" s="61">
        <v>-14171966.004000001</v>
      </c>
      <c r="BW35" s="61">
        <v>0</v>
      </c>
      <c r="BX35" s="61">
        <v>-2618101.1376000005</v>
      </c>
      <c r="BY35" s="61">
        <v>0</v>
      </c>
      <c r="BZ35" s="61">
        <v>2624826.69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-4194095.52</v>
      </c>
      <c r="CJ35" s="61">
        <v>-4194095.52</v>
      </c>
      <c r="CK35" s="61">
        <v>0</v>
      </c>
      <c r="CL35" s="61">
        <v>-47948868.957600236</v>
      </c>
    </row>
    <row r="36" spans="1:90" ht="12.75" customHeight="1">
      <c r="A36" s="44" t="s">
        <v>58</v>
      </c>
      <c r="B36" s="59">
        <v>1040</v>
      </c>
      <c r="C36" s="60" t="s">
        <v>373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0</v>
      </c>
    </row>
    <row r="37" spans="1:90" ht="12.75" customHeight="1">
      <c r="A37" s="44" t="s">
        <v>60</v>
      </c>
      <c r="B37" s="59">
        <v>1043</v>
      </c>
      <c r="C37" s="60" t="s">
        <v>373</v>
      </c>
      <c r="D37" s="61">
        <v>1500929801.1106739</v>
      </c>
      <c r="E37" s="61">
        <v>1744086017.9899998</v>
      </c>
      <c r="F37" s="61">
        <v>1964727595.9299998</v>
      </c>
      <c r="G37" s="61">
        <v>-49538861.019999996</v>
      </c>
      <c r="H37" s="61">
        <v>-171102716.92000002</v>
      </c>
      <c r="I37" s="61">
        <v>-398369888.38000035</v>
      </c>
      <c r="J37" s="61">
        <v>-372042843.72000027</v>
      </c>
      <c r="K37" s="61">
        <v>-3952137956.8099999</v>
      </c>
      <c r="L37" s="61">
        <v>3580095113.0899997</v>
      </c>
      <c r="M37" s="61">
        <v>-69485258.750000089</v>
      </c>
      <c r="N37" s="61">
        <v>199763422.08999994</v>
      </c>
      <c r="O37" s="61">
        <v>-269248680.84000003</v>
      </c>
      <c r="P37" s="61">
        <v>43158214.090000033</v>
      </c>
      <c r="Q37" s="61">
        <v>335940895.87</v>
      </c>
      <c r="R37" s="61">
        <v>-292782681.77999997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153750229.91067451</v>
      </c>
      <c r="AA37" s="61">
        <v>153750229.91067451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1463441.59</v>
      </c>
      <c r="AK37" s="61">
        <v>1463441.59</v>
      </c>
      <c r="AL37" s="61">
        <v>0</v>
      </c>
      <c r="AM37" s="61">
        <v>2.7939677238464355E-9</v>
      </c>
      <c r="AN37" s="61">
        <v>-542983.83999999822</v>
      </c>
      <c r="AO37" s="61">
        <v>16718.799999999814</v>
      </c>
      <c r="AP37" s="61">
        <v>0</v>
      </c>
      <c r="AQ37" s="61">
        <v>0</v>
      </c>
      <c r="AR37" s="61">
        <v>526265.0400000012</v>
      </c>
      <c r="AS37" s="61">
        <v>-1534170005.0435624</v>
      </c>
      <c r="AT37" s="61">
        <v>-1143930507.2500002</v>
      </c>
      <c r="AU37" s="61">
        <v>-1231520553.3300002</v>
      </c>
      <c r="AV37" s="61">
        <v>87590046.080000013</v>
      </c>
      <c r="AW37" s="61">
        <v>-20443426.600000411</v>
      </c>
      <c r="AX37" s="61">
        <v>-46583549.230000496</v>
      </c>
      <c r="AY37" s="61">
        <v>-3200476056.3600006</v>
      </c>
      <c r="AZ37" s="61">
        <v>-2595632926.4200001</v>
      </c>
      <c r="BA37" s="61">
        <v>-3937575482.6100006</v>
      </c>
      <c r="BB37" s="61">
        <v>0</v>
      </c>
      <c r="BC37" s="61">
        <v>3332732352.6700001</v>
      </c>
      <c r="BD37" s="61">
        <v>3153892507.1300001</v>
      </c>
      <c r="BE37" s="61">
        <v>26140122.630000085</v>
      </c>
      <c r="BF37" s="61">
        <v>179147280.82000002</v>
      </c>
      <c r="BG37" s="61">
        <v>133566006.35000001</v>
      </c>
      <c r="BH37" s="61">
        <v>240261373.89999998</v>
      </c>
      <c r="BI37" s="61">
        <v>0</v>
      </c>
      <c r="BJ37" s="61">
        <v>-194680099.42999998</v>
      </c>
      <c r="BK37" s="61">
        <v>-153007158.18999994</v>
      </c>
      <c r="BL37" s="61">
        <v>0</v>
      </c>
      <c r="BM37" s="61">
        <v>0</v>
      </c>
      <c r="BN37" s="61">
        <v>0</v>
      </c>
      <c r="BO37" s="61">
        <v>0</v>
      </c>
      <c r="BP37" s="61">
        <v>0</v>
      </c>
      <c r="BQ37" s="61">
        <v>0</v>
      </c>
      <c r="BR37" s="61">
        <v>0</v>
      </c>
      <c r="BS37" s="61">
        <v>-369796071.19356185</v>
      </c>
      <c r="BT37" s="61">
        <v>-165057066.43999997</v>
      </c>
      <c r="BU37" s="61">
        <v>-154756343.71598914</v>
      </c>
      <c r="BV37" s="61">
        <v>-6246131.8241265425</v>
      </c>
      <c r="BW37" s="61">
        <v>0</v>
      </c>
      <c r="BX37" s="61">
        <v>-13540397.793876469</v>
      </c>
      <c r="BY37" s="61">
        <v>-37006722.837558277</v>
      </c>
      <c r="BZ37" s="61">
        <v>17723011.230000004</v>
      </c>
      <c r="CA37" s="61">
        <v>-10912419.812011452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-33240203.932888508</v>
      </c>
    </row>
    <row r="38" spans="1:90" ht="12.75" customHeight="1">
      <c r="A38" s="44" t="s">
        <v>62</v>
      </c>
      <c r="B38" s="59">
        <v>1044</v>
      </c>
      <c r="C38" s="60" t="s">
        <v>373</v>
      </c>
      <c r="D38" s="61">
        <v>3195406661.4799991</v>
      </c>
      <c r="E38" s="61">
        <v>2564039499.9199996</v>
      </c>
      <c r="F38" s="61">
        <v>2817232872.6799998</v>
      </c>
      <c r="G38" s="61">
        <v>-222600.94</v>
      </c>
      <c r="H38" s="61">
        <v>-252970771.81999999</v>
      </c>
      <c r="I38" s="61">
        <v>-138198114.22000042</v>
      </c>
      <c r="J38" s="61">
        <v>-147813251.31000042</v>
      </c>
      <c r="K38" s="61">
        <v>-5978504936.79</v>
      </c>
      <c r="L38" s="61">
        <v>5830691685.4799995</v>
      </c>
      <c r="M38" s="61">
        <v>-74274.589999999967</v>
      </c>
      <c r="N38" s="61">
        <v>245835.32</v>
      </c>
      <c r="O38" s="61">
        <v>-320109.90999999997</v>
      </c>
      <c r="P38" s="61">
        <v>9689411.6800000072</v>
      </c>
      <c r="Q38" s="61">
        <v>543978176.98000002</v>
      </c>
      <c r="R38" s="61">
        <v>-534288765.30000001</v>
      </c>
      <c r="S38" s="61">
        <v>-16275816.050000001</v>
      </c>
      <c r="T38" s="61">
        <v>-16275816.050000001</v>
      </c>
      <c r="U38" s="61">
        <v>-41309308.859999999</v>
      </c>
      <c r="V38" s="61">
        <v>25033492.809999999</v>
      </c>
      <c r="W38" s="61">
        <v>0</v>
      </c>
      <c r="X38" s="61">
        <v>0</v>
      </c>
      <c r="Y38" s="61">
        <v>0</v>
      </c>
      <c r="Z38" s="61">
        <v>730133038.3900001</v>
      </c>
      <c r="AA38" s="61">
        <v>678120393.81000006</v>
      </c>
      <c r="AB38" s="61">
        <v>27064883.699999996</v>
      </c>
      <c r="AC38" s="61">
        <v>36218520.350000001</v>
      </c>
      <c r="AD38" s="61">
        <v>-11270759.469999999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68634.63</v>
      </c>
      <c r="AK38" s="61">
        <v>68634.63</v>
      </c>
      <c r="AL38" s="61">
        <v>0</v>
      </c>
      <c r="AM38" s="61">
        <v>55639418.810000002</v>
      </c>
      <c r="AN38" s="61">
        <v>72951538.689999998</v>
      </c>
      <c r="AO38" s="61">
        <v>395523.34</v>
      </c>
      <c r="AP38" s="61">
        <v>0</v>
      </c>
      <c r="AQ38" s="61">
        <v>0</v>
      </c>
      <c r="AR38" s="61">
        <v>-17707643.219999999</v>
      </c>
      <c r="AS38" s="61">
        <v>-3304818902.6900005</v>
      </c>
      <c r="AT38" s="61">
        <v>-1918515141.5599999</v>
      </c>
      <c r="AU38" s="61">
        <v>-1966477988.3999999</v>
      </c>
      <c r="AV38" s="61">
        <v>47962846.840000004</v>
      </c>
      <c r="AW38" s="61">
        <v>-997281490.43000078</v>
      </c>
      <c r="AX38" s="61">
        <v>-1036945830.2400007</v>
      </c>
      <c r="AY38" s="61">
        <v>-7665177638.0799999</v>
      </c>
      <c r="AZ38" s="61">
        <v>-3159015514.3099999</v>
      </c>
      <c r="BA38" s="61">
        <v>-9863887504.3500004</v>
      </c>
      <c r="BB38" s="61">
        <v>0</v>
      </c>
      <c r="BC38" s="61">
        <v>5357725380.5799999</v>
      </c>
      <c r="BD38" s="61">
        <v>6628231807.8399992</v>
      </c>
      <c r="BE38" s="61">
        <v>39664339.810000002</v>
      </c>
      <c r="BF38" s="61">
        <v>480917862.07999998</v>
      </c>
      <c r="BG38" s="61">
        <v>242908535.38000003</v>
      </c>
      <c r="BH38" s="61">
        <v>573194000.00999999</v>
      </c>
      <c r="BI38" s="61">
        <v>0</v>
      </c>
      <c r="BJ38" s="61">
        <v>-335184673.31</v>
      </c>
      <c r="BK38" s="61">
        <v>-441253522.26999998</v>
      </c>
      <c r="BL38" s="61">
        <v>0</v>
      </c>
      <c r="BM38" s="61">
        <v>0</v>
      </c>
      <c r="BN38" s="61">
        <v>0</v>
      </c>
      <c r="BO38" s="61">
        <v>0</v>
      </c>
      <c r="BP38" s="61">
        <v>0</v>
      </c>
      <c r="BQ38" s="61">
        <v>0</v>
      </c>
      <c r="BR38" s="61">
        <v>0</v>
      </c>
      <c r="BS38" s="61">
        <v>-386740172.48000002</v>
      </c>
      <c r="BT38" s="61">
        <v>-262216237.55999997</v>
      </c>
      <c r="BU38" s="61">
        <v>-61946372.460000001</v>
      </c>
      <c r="BV38" s="61">
        <v>-9774008.6899999995</v>
      </c>
      <c r="BW38" s="61">
        <v>0</v>
      </c>
      <c r="BX38" s="61">
        <v>-2108030.17</v>
      </c>
      <c r="BY38" s="61">
        <v>-4366554.3600000003</v>
      </c>
      <c r="BZ38" s="61">
        <v>18757.170000016689</v>
      </c>
      <c r="CA38" s="61">
        <v>-46347726.410000004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-2282098.2200000002</v>
      </c>
      <c r="CJ38" s="61">
        <v>-2282633.6800000002</v>
      </c>
      <c r="CK38" s="61">
        <v>535.46</v>
      </c>
      <c r="CL38" s="61">
        <v>-109412241.21000147</v>
      </c>
    </row>
    <row r="39" spans="1:90" ht="12.75" customHeight="1">
      <c r="A39" s="44" t="s">
        <v>64</v>
      </c>
      <c r="B39" s="59">
        <v>1045</v>
      </c>
      <c r="C39" s="60" t="s">
        <v>373</v>
      </c>
      <c r="D39" s="61">
        <v>9340273842.9099922</v>
      </c>
      <c r="E39" s="61">
        <v>7508085941.1599979</v>
      </c>
      <c r="F39" s="61">
        <v>9107506951.7499981</v>
      </c>
      <c r="G39" s="61">
        <v>-775137249.45000005</v>
      </c>
      <c r="H39" s="61">
        <v>-824283761.13999999</v>
      </c>
      <c r="I39" s="61">
        <v>-176396088.34000468</v>
      </c>
      <c r="J39" s="61">
        <v>-437697292.54000473</v>
      </c>
      <c r="K39" s="61">
        <v>-18919382712.640003</v>
      </c>
      <c r="L39" s="61">
        <v>18481685420.099998</v>
      </c>
      <c r="M39" s="61">
        <v>142852412.1099999</v>
      </c>
      <c r="N39" s="61">
        <v>1591517478.74</v>
      </c>
      <c r="O39" s="61">
        <v>-1448665066.6300001</v>
      </c>
      <c r="P39" s="61">
        <v>118448792.09000015</v>
      </c>
      <c r="Q39" s="61">
        <v>1668465480.71</v>
      </c>
      <c r="R39" s="61">
        <v>-1550016688.6199999</v>
      </c>
      <c r="S39" s="61">
        <v>-2312678788.8899999</v>
      </c>
      <c r="T39" s="61">
        <v>-2312678788.8899999</v>
      </c>
      <c r="U39" s="61">
        <v>-2371325739.8299999</v>
      </c>
      <c r="V39" s="61">
        <v>58646950.939999998</v>
      </c>
      <c r="W39" s="61">
        <v>0</v>
      </c>
      <c r="X39" s="61">
        <v>0</v>
      </c>
      <c r="Y39" s="61">
        <v>0</v>
      </c>
      <c r="Z39" s="61">
        <v>4131661429.4800005</v>
      </c>
      <c r="AA39" s="61">
        <v>2173664573.5300002</v>
      </c>
      <c r="AB39" s="61">
        <v>375903001.60999995</v>
      </c>
      <c r="AC39" s="61">
        <v>1557962855.1699998</v>
      </c>
      <c r="AD39" s="61">
        <v>24130999.170000002</v>
      </c>
      <c r="AE39" s="61">
        <v>0</v>
      </c>
      <c r="AF39" s="61">
        <v>0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189601349.5</v>
      </c>
      <c r="AN39" s="61">
        <v>500075857.92000002</v>
      </c>
      <c r="AO39" s="61">
        <v>-11750785.949999999</v>
      </c>
      <c r="AP39" s="61">
        <v>0</v>
      </c>
      <c r="AQ39" s="61">
        <v>0</v>
      </c>
      <c r="AR39" s="61">
        <v>-298723722.47000003</v>
      </c>
      <c r="AS39" s="61">
        <v>-10295412921.039997</v>
      </c>
      <c r="AT39" s="61">
        <v>-5574281383.46</v>
      </c>
      <c r="AU39" s="61">
        <v>-6289406213.3299999</v>
      </c>
      <c r="AV39" s="61">
        <v>715124829.86999989</v>
      </c>
      <c r="AW39" s="61">
        <v>-3447710642.6299973</v>
      </c>
      <c r="AX39" s="61">
        <v>-3964434887.1999969</v>
      </c>
      <c r="AY39" s="61">
        <v>-40841673762.669998</v>
      </c>
      <c r="AZ39" s="61">
        <v>-18111330027.93</v>
      </c>
      <c r="BA39" s="61">
        <v>-63462838425.370003</v>
      </c>
      <c r="BB39" s="61">
        <v>0</v>
      </c>
      <c r="BC39" s="61">
        <v>40732494690.630005</v>
      </c>
      <c r="BD39" s="61">
        <v>36877238875.470001</v>
      </c>
      <c r="BE39" s="61">
        <v>516724244.56999969</v>
      </c>
      <c r="BF39" s="61">
        <v>5606123767.1599998</v>
      </c>
      <c r="BG39" s="61">
        <v>2720828720.21</v>
      </c>
      <c r="BH39" s="61">
        <v>8322247897.54</v>
      </c>
      <c r="BI39" s="61">
        <v>0</v>
      </c>
      <c r="BJ39" s="61">
        <v>-5436952850.5900002</v>
      </c>
      <c r="BK39" s="61">
        <v>-5089399522.5900002</v>
      </c>
      <c r="BL39" s="61">
        <v>0</v>
      </c>
      <c r="BM39" s="61">
        <v>0</v>
      </c>
      <c r="BN39" s="61">
        <v>0</v>
      </c>
      <c r="BO39" s="61">
        <v>0</v>
      </c>
      <c r="BP39" s="61">
        <v>0</v>
      </c>
      <c r="BQ39" s="61">
        <v>0</v>
      </c>
      <c r="BR39" s="61">
        <v>0</v>
      </c>
      <c r="BS39" s="61">
        <v>-1125744967.3300004</v>
      </c>
      <c r="BT39" s="61">
        <v>-871892682.68000019</v>
      </c>
      <c r="BU39" s="61">
        <v>-121287820.72</v>
      </c>
      <c r="BV39" s="61">
        <v>-181534196.81</v>
      </c>
      <c r="BW39" s="61">
        <v>0</v>
      </c>
      <c r="BX39" s="61">
        <v>-21216169.530000001</v>
      </c>
      <c r="BY39" s="61">
        <v>-75471206.329999998</v>
      </c>
      <c r="BZ39" s="61">
        <v>145657615.37</v>
      </c>
      <c r="CA39" s="61">
        <v>-506.63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-147675927.62</v>
      </c>
      <c r="CJ39" s="61">
        <v>-147675927.62</v>
      </c>
      <c r="CK39" s="61">
        <v>0</v>
      </c>
      <c r="CL39" s="61">
        <v>-955139078.13000488</v>
      </c>
    </row>
    <row r="40" spans="1:90" ht="12.75" customHeight="1">
      <c r="A40" s="44" t="s">
        <v>66</v>
      </c>
      <c r="B40" s="59">
        <v>1046</v>
      </c>
      <c r="C40" s="60" t="s">
        <v>373</v>
      </c>
      <c r="D40" s="61">
        <v>34218990.200000003</v>
      </c>
      <c r="E40" s="61">
        <v>41427810.890000001</v>
      </c>
      <c r="F40" s="61">
        <v>41522907.109999999</v>
      </c>
      <c r="G40" s="61">
        <v>-95096.22</v>
      </c>
      <c r="H40" s="61">
        <v>0</v>
      </c>
      <c r="I40" s="61">
        <v>-15503373.269999996</v>
      </c>
      <c r="J40" s="61">
        <v>-15503373.269999996</v>
      </c>
      <c r="K40" s="61">
        <v>-74477461.359999999</v>
      </c>
      <c r="L40" s="61">
        <v>58974088.090000004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-2260469.87</v>
      </c>
      <c r="T40" s="61">
        <v>-2260469.87</v>
      </c>
      <c r="U40" s="61">
        <v>-4134674.44</v>
      </c>
      <c r="V40" s="61">
        <v>1874204.57</v>
      </c>
      <c r="W40" s="61">
        <v>0</v>
      </c>
      <c r="X40" s="61">
        <v>0</v>
      </c>
      <c r="Y40" s="61">
        <v>0</v>
      </c>
      <c r="Z40" s="61">
        <v>10901522.449999999</v>
      </c>
      <c r="AA40" s="61">
        <v>6928755.7699999996</v>
      </c>
      <c r="AB40" s="61">
        <v>0</v>
      </c>
      <c r="AC40" s="61">
        <v>3972766.68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-346500</v>
      </c>
      <c r="AN40" s="61">
        <v>-346500</v>
      </c>
      <c r="AO40" s="61">
        <v>0</v>
      </c>
      <c r="AP40" s="61">
        <v>0</v>
      </c>
      <c r="AQ40" s="61">
        <v>0</v>
      </c>
      <c r="AR40" s="61">
        <v>0</v>
      </c>
      <c r="AS40" s="61">
        <v>-33690974.389999993</v>
      </c>
      <c r="AT40" s="61">
        <v>-10982991.369999999</v>
      </c>
      <c r="AU40" s="61">
        <v>-10982991.369999999</v>
      </c>
      <c r="AV40" s="61">
        <v>0</v>
      </c>
      <c r="AW40" s="61">
        <v>-16144495.259999998</v>
      </c>
      <c r="AX40" s="61">
        <v>-16144495.259999998</v>
      </c>
      <c r="AY40" s="61">
        <v>-81327789.129999995</v>
      </c>
      <c r="AZ40" s="61">
        <v>-12442835.620000001</v>
      </c>
      <c r="BA40" s="61">
        <v>-117462279.98999999</v>
      </c>
      <c r="BB40" s="61">
        <v>0</v>
      </c>
      <c r="BC40" s="61">
        <v>48577326.479999997</v>
      </c>
      <c r="BD40" s="61">
        <v>65183293.869999997</v>
      </c>
      <c r="BE40" s="61">
        <v>0</v>
      </c>
      <c r="BF40" s="61">
        <v>0</v>
      </c>
      <c r="BG40" s="61">
        <v>0</v>
      </c>
      <c r="BH40" s="61">
        <v>0</v>
      </c>
      <c r="BI40" s="61">
        <v>0</v>
      </c>
      <c r="BJ40" s="61">
        <v>0</v>
      </c>
      <c r="BK40" s="61">
        <v>0</v>
      </c>
      <c r="BL40" s="61">
        <v>0</v>
      </c>
      <c r="BM40" s="61">
        <v>0</v>
      </c>
      <c r="BN40" s="61">
        <v>0</v>
      </c>
      <c r="BO40" s="61">
        <v>0</v>
      </c>
      <c r="BP40" s="61">
        <v>0</v>
      </c>
      <c r="BQ40" s="61">
        <v>0</v>
      </c>
      <c r="BR40" s="61">
        <v>0</v>
      </c>
      <c r="BS40" s="61">
        <v>-6563487.7599999998</v>
      </c>
      <c r="BT40" s="61">
        <v>-3884396.1100000003</v>
      </c>
      <c r="BU40" s="61">
        <v>-1500946.61</v>
      </c>
      <c r="BV40" s="61">
        <v>-1036624.19</v>
      </c>
      <c r="BW40" s="61">
        <v>0</v>
      </c>
      <c r="BX40" s="61">
        <v>-35391.020000000004</v>
      </c>
      <c r="BY40" s="61">
        <v>-106129.83</v>
      </c>
      <c r="BZ40" s="61">
        <v>0</v>
      </c>
      <c r="CA40" s="61">
        <v>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0</v>
      </c>
      <c r="CJ40" s="61">
        <v>0</v>
      </c>
      <c r="CK40" s="61">
        <v>0</v>
      </c>
      <c r="CL40" s="61">
        <v>528015.81000000983</v>
      </c>
    </row>
    <row r="41" spans="1:90" ht="12.75" customHeight="1">
      <c r="A41" s="44" t="s">
        <v>68</v>
      </c>
      <c r="B41" s="59">
        <v>1048</v>
      </c>
      <c r="C41" s="60" t="s">
        <v>373</v>
      </c>
      <c r="D41" s="61">
        <v>513708704.54746008</v>
      </c>
      <c r="E41" s="61">
        <v>1261027505.32006</v>
      </c>
      <c r="F41" s="61">
        <v>1711357750.1600599</v>
      </c>
      <c r="G41" s="61">
        <v>-303487775.88999999</v>
      </c>
      <c r="H41" s="61">
        <v>-146842468.94999999</v>
      </c>
      <c r="I41" s="61">
        <v>-787573341.5999999</v>
      </c>
      <c r="J41" s="61">
        <v>-646473464.75</v>
      </c>
      <c r="K41" s="61">
        <v>-2794652699.1100001</v>
      </c>
      <c r="L41" s="61">
        <v>2148179234.3600001</v>
      </c>
      <c r="M41" s="61">
        <v>-199911199.36999989</v>
      </c>
      <c r="N41" s="61">
        <v>1019667344.6500001</v>
      </c>
      <c r="O41" s="61">
        <v>-1219578544.02</v>
      </c>
      <c r="P41" s="61">
        <v>58811322.520000011</v>
      </c>
      <c r="Q41" s="61">
        <v>236261949.84</v>
      </c>
      <c r="R41" s="61">
        <v>-177450627.31999999</v>
      </c>
      <c r="S41" s="61">
        <v>-118820211.12999997</v>
      </c>
      <c r="T41" s="61">
        <v>-24252267.220000029</v>
      </c>
      <c r="U41" s="61">
        <v>-497422297.40000004</v>
      </c>
      <c r="V41" s="61">
        <v>473170030.18000001</v>
      </c>
      <c r="W41" s="61">
        <v>-94567943.909999937</v>
      </c>
      <c r="X41" s="61">
        <v>198251684.15000001</v>
      </c>
      <c r="Y41" s="61">
        <v>-292819628.05999994</v>
      </c>
      <c r="Z41" s="61">
        <v>104189191.78739996</v>
      </c>
      <c r="AA41" s="61">
        <v>104189191.78739996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54885560.170000002</v>
      </c>
      <c r="AN41" s="61">
        <v>33847991.410000004</v>
      </c>
      <c r="AO41" s="61">
        <v>-7659196.0299999993</v>
      </c>
      <c r="AP41" s="61">
        <v>90861.84</v>
      </c>
      <c r="AQ41" s="61">
        <v>0</v>
      </c>
      <c r="AR41" s="61">
        <v>28605902.949999999</v>
      </c>
      <c r="AS41" s="61">
        <v>-673670134.04999936</v>
      </c>
      <c r="AT41" s="61">
        <v>-264165393.38000005</v>
      </c>
      <c r="AU41" s="61">
        <v>-608050517.19000006</v>
      </c>
      <c r="AV41" s="61">
        <v>343885123.81</v>
      </c>
      <c r="AW41" s="61">
        <v>-242805930.46999931</v>
      </c>
      <c r="AX41" s="61">
        <v>-509828748.06999946</v>
      </c>
      <c r="AY41" s="61">
        <v>-2010168740.1999993</v>
      </c>
      <c r="AZ41" s="61">
        <v>-759667254.48999941</v>
      </c>
      <c r="BA41" s="61">
        <v>-2796794756.25</v>
      </c>
      <c r="BB41" s="61">
        <v>0</v>
      </c>
      <c r="BC41" s="61">
        <v>1546293270.54</v>
      </c>
      <c r="BD41" s="61">
        <v>1500339992.1299999</v>
      </c>
      <c r="BE41" s="61">
        <v>267022817.60000014</v>
      </c>
      <c r="BF41" s="61">
        <v>945035951.96000016</v>
      </c>
      <c r="BG41" s="61">
        <v>343956725.46000016</v>
      </c>
      <c r="BH41" s="61">
        <v>1327477822.3399999</v>
      </c>
      <c r="BI41" s="61">
        <v>0</v>
      </c>
      <c r="BJ41" s="61">
        <v>-726398595.84000003</v>
      </c>
      <c r="BK41" s="61">
        <v>-678013134.36000001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-166698810.19999999</v>
      </c>
      <c r="BT41" s="61">
        <v>-107926240.71000001</v>
      </c>
      <c r="BU41" s="61">
        <v>-82579658.699999988</v>
      </c>
      <c r="BV41" s="61">
        <v>-28184864.82</v>
      </c>
      <c r="BW41" s="61">
        <v>0</v>
      </c>
      <c r="BX41" s="61">
        <v>-35081774.350000001</v>
      </c>
      <c r="BY41" s="61">
        <v>-10899378.619999999</v>
      </c>
      <c r="BZ41" s="61">
        <v>97973107</v>
      </c>
      <c r="CA41" s="61">
        <v>0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-159961429.50253928</v>
      </c>
    </row>
    <row r="42" spans="1:90" ht="12.75" customHeight="1">
      <c r="A42" s="44" t="s">
        <v>70</v>
      </c>
      <c r="B42" s="59">
        <v>1049</v>
      </c>
      <c r="C42" s="60" t="s">
        <v>373</v>
      </c>
      <c r="D42" s="61">
        <v>1071382052.4379247</v>
      </c>
      <c r="E42" s="61">
        <v>709800268.37000012</v>
      </c>
      <c r="F42" s="61">
        <v>794536211.61000001</v>
      </c>
      <c r="G42" s="61">
        <v>-24691941.43</v>
      </c>
      <c r="H42" s="61">
        <v>-60044001.809999987</v>
      </c>
      <c r="I42" s="61">
        <v>118187314.54999769</v>
      </c>
      <c r="J42" s="61">
        <v>133471302.99999785</v>
      </c>
      <c r="K42" s="61">
        <v>-1769333922.2900021</v>
      </c>
      <c r="L42" s="61">
        <v>1902805225.29</v>
      </c>
      <c r="M42" s="61">
        <v>928465.50999997556</v>
      </c>
      <c r="N42" s="61">
        <v>25000015.469999969</v>
      </c>
      <c r="O42" s="61">
        <v>-24071549.959999993</v>
      </c>
      <c r="P42" s="61">
        <v>-16212453.960000157</v>
      </c>
      <c r="Q42" s="61">
        <v>139796322.66999984</v>
      </c>
      <c r="R42" s="61">
        <v>-156008776.63</v>
      </c>
      <c r="S42" s="61">
        <v>-12595229.850000001</v>
      </c>
      <c r="T42" s="61">
        <v>-13839655.980000002</v>
      </c>
      <c r="U42" s="61">
        <v>-17805273.260000002</v>
      </c>
      <c r="V42" s="61">
        <v>3965617.28</v>
      </c>
      <c r="W42" s="61">
        <v>1244426.1299999999</v>
      </c>
      <c r="X42" s="61">
        <v>1658388.95</v>
      </c>
      <c r="Y42" s="61">
        <v>-413962.82</v>
      </c>
      <c r="Z42" s="61">
        <v>252392428.58792698</v>
      </c>
      <c r="AA42" s="61">
        <v>95807889.306581497</v>
      </c>
      <c r="AB42" s="61">
        <v>104643145.79476401</v>
      </c>
      <c r="AC42" s="61">
        <v>51639327.849539742</v>
      </c>
      <c r="AD42" s="61">
        <v>302065.63704176084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189656</v>
      </c>
      <c r="AK42" s="61">
        <v>189656</v>
      </c>
      <c r="AL42" s="61">
        <v>0</v>
      </c>
      <c r="AM42" s="61">
        <v>3407614.7799999155</v>
      </c>
      <c r="AN42" s="61">
        <v>5646990.4099999424</v>
      </c>
      <c r="AO42" s="61">
        <v>0</v>
      </c>
      <c r="AP42" s="61">
        <v>0</v>
      </c>
      <c r="AQ42" s="61">
        <v>0</v>
      </c>
      <c r="AR42" s="61">
        <v>-2239375.6300000269</v>
      </c>
      <c r="AS42" s="61">
        <v>-979569230.9307642</v>
      </c>
      <c r="AT42" s="61">
        <v>-451812976.31999999</v>
      </c>
      <c r="AU42" s="61">
        <v>-463119139.92000002</v>
      </c>
      <c r="AV42" s="61">
        <v>11306163.600000001</v>
      </c>
      <c r="AW42" s="61">
        <v>-296884480.17000002</v>
      </c>
      <c r="AX42" s="61">
        <v>-295098697.75999999</v>
      </c>
      <c r="AY42" s="61">
        <v>-2013759156.3299999</v>
      </c>
      <c r="AZ42" s="61">
        <v>-922664331.59000015</v>
      </c>
      <c r="BA42" s="61">
        <v>-2263286772.3599997</v>
      </c>
      <c r="BB42" s="61">
        <v>0</v>
      </c>
      <c r="BC42" s="61">
        <v>1172191947.6199999</v>
      </c>
      <c r="BD42" s="61">
        <v>1718660458.5699999</v>
      </c>
      <c r="BE42" s="61">
        <v>-1785782.4100000262</v>
      </c>
      <c r="BF42" s="61">
        <v>84053676.269999981</v>
      </c>
      <c r="BG42" s="61">
        <v>29037238.849999964</v>
      </c>
      <c r="BH42" s="61">
        <v>103874512.37</v>
      </c>
      <c r="BI42" s="61">
        <v>0</v>
      </c>
      <c r="BJ42" s="61">
        <v>-48858074.949999988</v>
      </c>
      <c r="BK42" s="61">
        <v>-85839458.680000007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-191746026.69076413</v>
      </c>
      <c r="BT42" s="61">
        <v>-148514802.75000003</v>
      </c>
      <c r="BU42" s="61">
        <v>-25026417.906913515</v>
      </c>
      <c r="BV42" s="61">
        <v>-18346954.793833628</v>
      </c>
      <c r="BW42" s="61">
        <v>0</v>
      </c>
      <c r="BX42" s="61">
        <v>-2051770.2092517165</v>
      </c>
      <c r="BY42" s="61">
        <v>-1404805.9707652421</v>
      </c>
      <c r="BZ42" s="61">
        <v>3598724.9399999911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-39125747.749999993</v>
      </c>
      <c r="CJ42" s="61">
        <v>-39125747.749999993</v>
      </c>
      <c r="CK42" s="61">
        <v>0</v>
      </c>
      <c r="CL42" s="61">
        <v>91812821.507160544</v>
      </c>
    </row>
    <row r="43" spans="1:90" ht="12.75" customHeight="1">
      <c r="A43" s="44" t="s">
        <v>72</v>
      </c>
      <c r="B43" s="59">
        <v>1051</v>
      </c>
      <c r="C43" s="60" t="s">
        <v>373</v>
      </c>
      <c r="D43" s="61">
        <v>134686.21</v>
      </c>
      <c r="E43" s="61">
        <v>-3268.64</v>
      </c>
      <c r="F43" s="61">
        <v>-3268.64</v>
      </c>
      <c r="G43" s="61">
        <v>0</v>
      </c>
      <c r="H43" s="61">
        <v>0</v>
      </c>
      <c r="I43" s="61">
        <v>48885.909999999996</v>
      </c>
      <c r="J43" s="61">
        <v>48885.909999999996</v>
      </c>
      <c r="K43" s="61">
        <v>-757.23</v>
      </c>
      <c r="L43" s="61">
        <v>49643.14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89068.94</v>
      </c>
      <c r="T43" s="61">
        <v>89068.94</v>
      </c>
      <c r="U43" s="61">
        <v>0</v>
      </c>
      <c r="V43" s="61">
        <v>89068.94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0</v>
      </c>
      <c r="AN43" s="61">
        <v>0</v>
      </c>
      <c r="AO43" s="61">
        <v>0</v>
      </c>
      <c r="AP43" s="61">
        <v>0</v>
      </c>
      <c r="AQ43" s="61">
        <v>0</v>
      </c>
      <c r="AR43" s="61">
        <v>0</v>
      </c>
      <c r="AS43" s="61">
        <v>1203451.8084571222</v>
      </c>
      <c r="AT43" s="61">
        <v>-1407321</v>
      </c>
      <c r="AU43" s="61">
        <v>-1407321</v>
      </c>
      <c r="AV43" s="61">
        <v>0</v>
      </c>
      <c r="AW43" s="61">
        <v>2698295.17</v>
      </c>
      <c r="AX43" s="61">
        <v>2698295.17</v>
      </c>
      <c r="AY43" s="61">
        <v>-69075</v>
      </c>
      <c r="AZ43" s="61">
        <v>-69075</v>
      </c>
      <c r="BA43" s="61">
        <v>0</v>
      </c>
      <c r="BB43" s="61">
        <v>0</v>
      </c>
      <c r="BC43" s="61">
        <v>0</v>
      </c>
      <c r="BD43" s="61">
        <v>2767370.17</v>
      </c>
      <c r="BE43" s="61">
        <v>0</v>
      </c>
      <c r="BF43" s="61">
        <v>0</v>
      </c>
      <c r="BG43" s="61">
        <v>0</v>
      </c>
      <c r="BH43" s="61">
        <v>0</v>
      </c>
      <c r="BI43" s="61">
        <v>0</v>
      </c>
      <c r="BJ43" s="61">
        <v>0</v>
      </c>
      <c r="BK43" s="61">
        <v>0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-87522.361542877741</v>
      </c>
      <c r="BT43" s="61">
        <v>-6269.36</v>
      </c>
      <c r="BU43" s="61">
        <v>-51987.84808268871</v>
      </c>
      <c r="BV43" s="61">
        <v>-26722.86659669548</v>
      </c>
      <c r="BW43" s="61">
        <v>0</v>
      </c>
      <c r="BX43" s="61">
        <v>-252.85807658900623</v>
      </c>
      <c r="BY43" s="61">
        <v>-2289.4287869045511</v>
      </c>
      <c r="BZ43" s="61">
        <v>0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0</v>
      </c>
      <c r="CJ43" s="61">
        <v>0</v>
      </c>
      <c r="CK43" s="61">
        <v>0</v>
      </c>
      <c r="CL43" s="61">
        <v>1338138.0184571221</v>
      </c>
    </row>
    <row r="44" spans="1:90">
      <c r="A44" s="44" t="s">
        <v>74</v>
      </c>
      <c r="B44" s="59">
        <v>1052</v>
      </c>
      <c r="C44" s="60" t="s">
        <v>373</v>
      </c>
      <c r="D44" s="61">
        <v>3138815.2378088781</v>
      </c>
      <c r="E44" s="61">
        <v>2143098.37</v>
      </c>
      <c r="F44" s="61">
        <v>2143098.37</v>
      </c>
      <c r="G44" s="61">
        <v>0</v>
      </c>
      <c r="H44" s="61">
        <v>0</v>
      </c>
      <c r="I44" s="61">
        <v>-253644.40999999992</v>
      </c>
      <c r="J44" s="61">
        <v>-253644.89999999991</v>
      </c>
      <c r="K44" s="61">
        <v>-2738003.92</v>
      </c>
      <c r="L44" s="61">
        <v>2484359.02</v>
      </c>
      <c r="M44" s="61">
        <v>0.49</v>
      </c>
      <c r="N44" s="61">
        <v>0.49</v>
      </c>
      <c r="O44" s="61">
        <v>0</v>
      </c>
      <c r="P44" s="61">
        <v>0</v>
      </c>
      <c r="Q44" s="61">
        <v>0</v>
      </c>
      <c r="R44" s="61">
        <v>0</v>
      </c>
      <c r="S44" s="61">
        <v>-184450</v>
      </c>
      <c r="T44" s="61">
        <v>-184450</v>
      </c>
      <c r="U44" s="61">
        <v>-1493955</v>
      </c>
      <c r="V44" s="61">
        <v>1309505</v>
      </c>
      <c r="W44" s="61">
        <v>0</v>
      </c>
      <c r="X44" s="61">
        <v>0</v>
      </c>
      <c r="Y44" s="61">
        <v>0</v>
      </c>
      <c r="Z44" s="61">
        <v>1433812.0878088779</v>
      </c>
      <c r="AA44" s="61">
        <v>1073570.2717403006</v>
      </c>
      <c r="AB44" s="61">
        <v>0</v>
      </c>
      <c r="AC44" s="61">
        <v>0</v>
      </c>
      <c r="AD44" s="61">
        <v>12432.311919112541</v>
      </c>
      <c r="AE44" s="61">
        <v>0</v>
      </c>
      <c r="AF44" s="61">
        <v>0</v>
      </c>
      <c r="AG44" s="61">
        <v>0</v>
      </c>
      <c r="AH44" s="61">
        <v>0</v>
      </c>
      <c r="AI44" s="61">
        <v>347809.50414946495</v>
      </c>
      <c r="AJ44" s="61">
        <v>0</v>
      </c>
      <c r="AK44" s="61">
        <v>0</v>
      </c>
      <c r="AL44" s="61">
        <v>0</v>
      </c>
      <c r="AM44" s="61">
        <v>-0.81</v>
      </c>
      <c r="AN44" s="61">
        <v>-0.81</v>
      </c>
      <c r="AO44" s="61">
        <v>0</v>
      </c>
      <c r="AP44" s="61">
        <v>0</v>
      </c>
      <c r="AQ44" s="61">
        <v>0</v>
      </c>
      <c r="AR44" s="61">
        <v>0</v>
      </c>
      <c r="AS44" s="61">
        <v>-3020372.617083854</v>
      </c>
      <c r="AT44" s="61">
        <v>-1729140.85</v>
      </c>
      <c r="AU44" s="61">
        <v>-1729140.85</v>
      </c>
      <c r="AV44" s="61">
        <v>0</v>
      </c>
      <c r="AW44" s="61">
        <v>-552399.5141947791</v>
      </c>
      <c r="AX44" s="61">
        <v>-552399.5141947791</v>
      </c>
      <c r="AY44" s="61">
        <v>-19607677.424194779</v>
      </c>
      <c r="AZ44" s="61">
        <v>-1894034</v>
      </c>
      <c r="BA44" s="61">
        <v>-29425366.538946722</v>
      </c>
      <c r="BB44" s="61">
        <v>0</v>
      </c>
      <c r="BC44" s="61">
        <v>11711723.114751942</v>
      </c>
      <c r="BD44" s="61">
        <v>19055277.91</v>
      </c>
      <c r="BE44" s="61">
        <v>0</v>
      </c>
      <c r="BF44" s="61">
        <v>0</v>
      </c>
      <c r="BG44" s="61">
        <v>0</v>
      </c>
      <c r="BH44" s="61">
        <v>0</v>
      </c>
      <c r="BI44" s="61">
        <v>0</v>
      </c>
      <c r="BJ44" s="61">
        <v>0</v>
      </c>
      <c r="BK44" s="61">
        <v>0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-738832.25288907462</v>
      </c>
      <c r="BT44" s="61">
        <v>-283283.37</v>
      </c>
      <c r="BU44" s="61">
        <v>-247219.01600362948</v>
      </c>
      <c r="BV44" s="61">
        <v>-183960.04542867289</v>
      </c>
      <c r="BW44" s="61">
        <v>0</v>
      </c>
      <c r="BX44" s="61">
        <v>-2125.7975599449828</v>
      </c>
      <c r="BY44" s="61">
        <v>-22243.923896827127</v>
      </c>
      <c r="BZ44" s="61">
        <v>-0.1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0</v>
      </c>
      <c r="CJ44" s="61">
        <v>0</v>
      </c>
      <c r="CK44" s="61">
        <v>0</v>
      </c>
      <c r="CL44" s="61">
        <v>118442.62072502403</v>
      </c>
    </row>
    <row r="45" spans="1:90" ht="12.75" customHeight="1">
      <c r="A45" s="44" t="s">
        <v>76</v>
      </c>
      <c r="B45" s="59">
        <v>1053</v>
      </c>
      <c r="C45" s="60" t="s">
        <v>373</v>
      </c>
      <c r="D45" s="61">
        <v>5348924571.6200008</v>
      </c>
      <c r="E45" s="61">
        <v>3642695157.5100002</v>
      </c>
      <c r="F45" s="61">
        <v>4296218118.2700005</v>
      </c>
      <c r="G45" s="61">
        <v>-262514035.28</v>
      </c>
      <c r="H45" s="61">
        <v>-391008925.48000002</v>
      </c>
      <c r="I45" s="61">
        <v>266192552.33000004</v>
      </c>
      <c r="J45" s="61">
        <v>35630829.340000153</v>
      </c>
      <c r="K45" s="61">
        <v>-9052857530.3800011</v>
      </c>
      <c r="L45" s="61">
        <v>9088488359.7200012</v>
      </c>
      <c r="M45" s="61">
        <v>181999582.78999984</v>
      </c>
      <c r="N45" s="61">
        <v>295010835.48999989</v>
      </c>
      <c r="O45" s="61">
        <v>-113011252.70000005</v>
      </c>
      <c r="P45" s="61">
        <v>48562140.200000048</v>
      </c>
      <c r="Q45" s="61">
        <v>772818911.57000005</v>
      </c>
      <c r="R45" s="61">
        <v>-724256771.37</v>
      </c>
      <c r="S45" s="61">
        <v>234903807.06999999</v>
      </c>
      <c r="T45" s="61">
        <v>238111885.16999999</v>
      </c>
      <c r="U45" s="61">
        <v>0</v>
      </c>
      <c r="V45" s="61">
        <v>238111885.16999999</v>
      </c>
      <c r="W45" s="61">
        <v>-3208078.1</v>
      </c>
      <c r="X45" s="61">
        <v>0</v>
      </c>
      <c r="Y45" s="61">
        <v>-3208078.1</v>
      </c>
      <c r="Z45" s="61">
        <v>1251647828.8600001</v>
      </c>
      <c r="AA45" s="61">
        <v>104351240.20999999</v>
      </c>
      <c r="AB45" s="61">
        <v>0</v>
      </c>
      <c r="AC45" s="61">
        <v>1058520531.85</v>
      </c>
      <c r="AD45" s="61">
        <v>87864092.900000006</v>
      </c>
      <c r="AE45" s="61">
        <v>0</v>
      </c>
      <c r="AF45" s="61">
        <v>0</v>
      </c>
      <c r="AG45" s="61">
        <v>0</v>
      </c>
      <c r="AH45" s="61">
        <v>911963.9</v>
      </c>
      <c r="AI45" s="61">
        <v>0</v>
      </c>
      <c r="AJ45" s="61">
        <v>0</v>
      </c>
      <c r="AK45" s="61">
        <v>0</v>
      </c>
      <c r="AL45" s="61">
        <v>0</v>
      </c>
      <c r="AM45" s="61">
        <v>-46514774.150000006</v>
      </c>
      <c r="AN45" s="61">
        <v>346483457.5</v>
      </c>
      <c r="AO45" s="61">
        <v>-151867819.31</v>
      </c>
      <c r="AP45" s="61">
        <v>0</v>
      </c>
      <c r="AQ45" s="61">
        <v>0</v>
      </c>
      <c r="AR45" s="61">
        <v>-241130412.34</v>
      </c>
      <c r="AS45" s="61">
        <v>-4101184447.3688827</v>
      </c>
      <c r="AT45" s="61">
        <v>-2022866548.6700001</v>
      </c>
      <c r="AU45" s="61">
        <v>-2338616361.29</v>
      </c>
      <c r="AV45" s="61">
        <v>315749812.62</v>
      </c>
      <c r="AW45" s="61">
        <v>-1423524990.2499995</v>
      </c>
      <c r="AX45" s="61">
        <v>-1321130115.1399994</v>
      </c>
      <c r="AY45" s="61">
        <v>-14915403050.369999</v>
      </c>
      <c r="AZ45" s="61">
        <v>-3840421823.4500003</v>
      </c>
      <c r="BA45" s="61">
        <v>-22577949022.98</v>
      </c>
      <c r="BB45" s="61">
        <v>0</v>
      </c>
      <c r="BC45" s="61">
        <v>11502967796.060001</v>
      </c>
      <c r="BD45" s="61">
        <v>13594272935.23</v>
      </c>
      <c r="BE45" s="61">
        <v>-102394875.11000013</v>
      </c>
      <c r="BF45" s="61">
        <v>2060640129.8099999</v>
      </c>
      <c r="BG45" s="61">
        <v>723670875.17000008</v>
      </c>
      <c r="BH45" s="61">
        <v>2909603972.27</v>
      </c>
      <c r="BI45" s="61">
        <v>0</v>
      </c>
      <c r="BJ45" s="61">
        <v>-1572634717.6300001</v>
      </c>
      <c r="BK45" s="61">
        <v>-2163035004.9200001</v>
      </c>
      <c r="BL45" s="61">
        <v>0</v>
      </c>
      <c r="BM45" s="61">
        <v>0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-654792908.44888318</v>
      </c>
      <c r="BT45" s="61">
        <v>-418745440.31999999</v>
      </c>
      <c r="BU45" s="61">
        <v>-109317118.51965344</v>
      </c>
      <c r="BV45" s="61">
        <v>-10484799.19847074</v>
      </c>
      <c r="BW45" s="61">
        <v>0</v>
      </c>
      <c r="BX45" s="61">
        <v>-33085849.434005663</v>
      </c>
      <c r="BY45" s="61">
        <v>-73281067.270195812</v>
      </c>
      <c r="BZ45" s="61">
        <v>13419075.4</v>
      </c>
      <c r="CA45" s="61">
        <v>-23297709.106557488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0</v>
      </c>
      <c r="CJ45" s="61">
        <v>0</v>
      </c>
      <c r="CK45" s="61">
        <v>0</v>
      </c>
      <c r="CL45" s="61">
        <v>1247740124.2511182</v>
      </c>
    </row>
    <row r="46" spans="1:90" ht="12.75" customHeight="1">
      <c r="A46" s="44" t="s">
        <v>78</v>
      </c>
      <c r="B46" s="59">
        <v>1054</v>
      </c>
      <c r="C46" s="60" t="s">
        <v>373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</row>
    <row r="47" spans="1:90" ht="12.75" customHeight="1">
      <c r="A47" s="44" t="s">
        <v>80</v>
      </c>
      <c r="B47" s="59">
        <v>1055</v>
      </c>
      <c r="C47" s="60" t="s">
        <v>373</v>
      </c>
      <c r="D47" s="61">
        <v>4017180.5899999994</v>
      </c>
      <c r="E47" s="61">
        <v>-540714.49</v>
      </c>
      <c r="F47" s="61">
        <v>-540714.49</v>
      </c>
      <c r="G47" s="61">
        <v>0</v>
      </c>
      <c r="H47" s="61">
        <v>0</v>
      </c>
      <c r="I47" s="61">
        <v>5105391.4799999995</v>
      </c>
      <c r="J47" s="61">
        <v>5105391.4799999995</v>
      </c>
      <c r="K47" s="61">
        <v>-9340.0300000000007</v>
      </c>
      <c r="L47" s="61">
        <v>5114731.51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-547496.4</v>
      </c>
      <c r="AN47" s="61">
        <v>0</v>
      </c>
      <c r="AO47" s="61">
        <v>0</v>
      </c>
      <c r="AP47" s="61">
        <v>0</v>
      </c>
      <c r="AQ47" s="61">
        <v>0</v>
      </c>
      <c r="AR47" s="61">
        <v>-547496.4</v>
      </c>
      <c r="AS47" s="61">
        <v>-8344207.5400000047</v>
      </c>
      <c r="AT47" s="61">
        <v>-122899.52</v>
      </c>
      <c r="AU47" s="61">
        <v>-122899.52</v>
      </c>
      <c r="AV47" s="61">
        <v>0</v>
      </c>
      <c r="AW47" s="61">
        <v>-6252018.0300000049</v>
      </c>
      <c r="AX47" s="61">
        <v>-6252018.0300000049</v>
      </c>
      <c r="AY47" s="61">
        <v>-28479750.970000006</v>
      </c>
      <c r="AZ47" s="61">
        <v>-45490789.580000006</v>
      </c>
      <c r="BA47" s="61">
        <v>0</v>
      </c>
      <c r="BB47" s="61">
        <v>0</v>
      </c>
      <c r="BC47" s="61">
        <v>17011038.609999999</v>
      </c>
      <c r="BD47" s="61">
        <v>22227732.940000001</v>
      </c>
      <c r="BE47" s="61">
        <v>0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-1969289.99</v>
      </c>
      <c r="BT47" s="61">
        <v>-764226.59000000008</v>
      </c>
      <c r="BU47" s="61">
        <v>-678611.57</v>
      </c>
      <c r="BV47" s="61">
        <v>-431510.99</v>
      </c>
      <c r="BW47" s="61">
        <v>0</v>
      </c>
      <c r="BX47" s="61">
        <v>9791.81</v>
      </c>
      <c r="BY47" s="61">
        <v>-104732.65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-4327026.9500000048</v>
      </c>
    </row>
    <row r="48" spans="1:90" ht="12.75" customHeight="1">
      <c r="A48" s="44" t="s">
        <v>82</v>
      </c>
      <c r="B48" s="59">
        <v>1056</v>
      </c>
      <c r="C48" s="60" t="s">
        <v>373</v>
      </c>
      <c r="D48" s="61">
        <v>1025555979.6900001</v>
      </c>
      <c r="E48" s="61">
        <v>828700899.2700001</v>
      </c>
      <c r="F48" s="61">
        <v>915735944.75000012</v>
      </c>
      <c r="G48" s="61">
        <v>-2328444.87</v>
      </c>
      <c r="H48" s="61">
        <v>-84706600.609999999</v>
      </c>
      <c r="I48" s="61">
        <v>-161997821.78999996</v>
      </c>
      <c r="J48" s="61">
        <v>-144490514.78999996</v>
      </c>
      <c r="K48" s="61">
        <v>-1556704009.3000002</v>
      </c>
      <c r="L48" s="61">
        <v>1412213494.5100002</v>
      </c>
      <c r="M48" s="61">
        <v>-17507307</v>
      </c>
      <c r="N48" s="61">
        <v>148511613</v>
      </c>
      <c r="O48" s="61">
        <v>-166018920</v>
      </c>
      <c r="P48" s="61">
        <v>0</v>
      </c>
      <c r="Q48" s="61">
        <v>0</v>
      </c>
      <c r="R48" s="61">
        <v>0</v>
      </c>
      <c r="S48" s="61">
        <v>46472640.939999998</v>
      </c>
      <c r="T48" s="61">
        <v>46472640.939999998</v>
      </c>
      <c r="U48" s="61">
        <v>-159736522</v>
      </c>
      <c r="V48" s="61">
        <v>206209162.94</v>
      </c>
      <c r="W48" s="61">
        <v>0</v>
      </c>
      <c r="X48" s="61">
        <v>0</v>
      </c>
      <c r="Y48" s="61">
        <v>0</v>
      </c>
      <c r="Z48" s="61">
        <v>285697519.99000001</v>
      </c>
      <c r="AA48" s="61">
        <v>101785375.27000001</v>
      </c>
      <c r="AB48" s="61">
        <v>0</v>
      </c>
      <c r="AC48" s="61">
        <v>162184974.02000001</v>
      </c>
      <c r="AD48" s="61">
        <v>21727170.699999999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26682741.280000001</v>
      </c>
      <c r="AN48" s="61">
        <v>26682741.280000001</v>
      </c>
      <c r="AO48" s="61">
        <v>0</v>
      </c>
      <c r="AP48" s="61">
        <v>0</v>
      </c>
      <c r="AQ48" s="61">
        <v>0</v>
      </c>
      <c r="AR48" s="61">
        <v>0</v>
      </c>
      <c r="AS48" s="61">
        <v>-915888628.67999983</v>
      </c>
      <c r="AT48" s="61">
        <v>-479196330.33999991</v>
      </c>
      <c r="AU48" s="61">
        <v>-518778244.33999991</v>
      </c>
      <c r="AV48" s="61">
        <v>39581914</v>
      </c>
      <c r="AW48" s="61">
        <v>-300586714.41999984</v>
      </c>
      <c r="AX48" s="61">
        <v>-372687480.13999987</v>
      </c>
      <c r="AY48" s="61">
        <v>-3247354153.0299997</v>
      </c>
      <c r="AZ48" s="61">
        <v>-1250404050.03</v>
      </c>
      <c r="BA48" s="61">
        <v>-4335055096</v>
      </c>
      <c r="BB48" s="61">
        <v>0</v>
      </c>
      <c r="BC48" s="61">
        <v>2338104993</v>
      </c>
      <c r="BD48" s="61">
        <v>2874666672.8899999</v>
      </c>
      <c r="BE48" s="61">
        <v>72100765.719999999</v>
      </c>
      <c r="BF48" s="61">
        <v>264973709</v>
      </c>
      <c r="BG48" s="61">
        <v>122190277</v>
      </c>
      <c r="BH48" s="61">
        <v>332502912</v>
      </c>
      <c r="BI48" s="61">
        <v>0</v>
      </c>
      <c r="BJ48" s="61">
        <v>-189719480</v>
      </c>
      <c r="BK48" s="61">
        <v>-192872943.28</v>
      </c>
      <c r="BL48" s="61">
        <v>0</v>
      </c>
      <c r="BM48" s="61">
        <v>0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-127617953.69</v>
      </c>
      <c r="BT48" s="61">
        <v>-75258514.659999996</v>
      </c>
      <c r="BU48" s="61">
        <v>-15552071.07</v>
      </c>
      <c r="BV48" s="61">
        <v>-20879466.68</v>
      </c>
      <c r="BW48" s="61">
        <v>0</v>
      </c>
      <c r="BX48" s="61">
        <v>-51657.07</v>
      </c>
      <c r="BY48" s="61">
        <v>-6884193.9800000004</v>
      </c>
      <c r="BZ48" s="61">
        <v>0</v>
      </c>
      <c r="CA48" s="61">
        <v>-8992050.2299999986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-8487630.2300000004</v>
      </c>
      <c r="CJ48" s="61">
        <v>-8487630.2300000004</v>
      </c>
      <c r="CK48" s="61">
        <v>0</v>
      </c>
      <c r="CL48" s="61">
        <v>109667351.01000023</v>
      </c>
    </row>
    <row r="49" spans="1:90" ht="12.75" customHeight="1">
      <c r="A49" s="44" t="s">
        <v>84</v>
      </c>
      <c r="B49" s="59">
        <v>1057</v>
      </c>
      <c r="C49" s="60" t="s">
        <v>373</v>
      </c>
      <c r="D49" s="61">
        <v>8293438.4900000012</v>
      </c>
      <c r="E49" s="61">
        <v>5698265.6600000001</v>
      </c>
      <c r="F49" s="61">
        <v>5698265.6600000001</v>
      </c>
      <c r="G49" s="61">
        <v>0</v>
      </c>
      <c r="H49" s="61">
        <v>0</v>
      </c>
      <c r="I49" s="61">
        <v>-443156.70999999903</v>
      </c>
      <c r="J49" s="61">
        <v>-443156.70999999903</v>
      </c>
      <c r="K49" s="61">
        <v>-13048349.76</v>
      </c>
      <c r="L49" s="61">
        <v>12605193.050000001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3038329.54</v>
      </c>
      <c r="AA49" s="61">
        <v>2935537.65</v>
      </c>
      <c r="AB49" s="61">
        <v>0</v>
      </c>
      <c r="AC49" s="61">
        <v>0</v>
      </c>
      <c r="AD49" s="61">
        <v>102791.89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-2923218.1600000048</v>
      </c>
      <c r="AT49" s="61">
        <v>-446033.81</v>
      </c>
      <c r="AU49" s="61">
        <v>-446033.81</v>
      </c>
      <c r="AV49" s="61">
        <v>0</v>
      </c>
      <c r="AW49" s="61">
        <v>-1191999.0300000049</v>
      </c>
      <c r="AX49" s="61">
        <v>-1191999.0300000049</v>
      </c>
      <c r="AY49" s="61">
        <v>-26225656.730000004</v>
      </c>
      <c r="AZ49" s="61">
        <v>-2068021.17</v>
      </c>
      <c r="BA49" s="61">
        <v>-39822297.090000004</v>
      </c>
      <c r="BB49" s="61">
        <v>0</v>
      </c>
      <c r="BC49" s="61">
        <v>15664661.529999999</v>
      </c>
      <c r="BD49" s="61">
        <v>25033657.699999999</v>
      </c>
      <c r="BE49" s="61">
        <v>0</v>
      </c>
      <c r="BF49" s="61">
        <v>0</v>
      </c>
      <c r="BG49" s="61">
        <v>0</v>
      </c>
      <c r="BH49" s="61">
        <v>0</v>
      </c>
      <c r="BI49" s="61">
        <v>0</v>
      </c>
      <c r="BJ49" s="61">
        <v>0</v>
      </c>
      <c r="BK49" s="61">
        <v>0</v>
      </c>
      <c r="BL49" s="61">
        <v>0</v>
      </c>
      <c r="BM49" s="61">
        <v>0</v>
      </c>
      <c r="BN49" s="61">
        <v>0</v>
      </c>
      <c r="BO49" s="61">
        <v>0</v>
      </c>
      <c r="BP49" s="61">
        <v>0</v>
      </c>
      <c r="BQ49" s="61">
        <v>0</v>
      </c>
      <c r="BR49" s="61">
        <v>0</v>
      </c>
      <c r="BS49" s="61">
        <v>-1260544.4899999998</v>
      </c>
      <c r="BT49" s="61">
        <v>-862328.68999999983</v>
      </c>
      <c r="BU49" s="61">
        <v>-306172.07</v>
      </c>
      <c r="BV49" s="61">
        <v>-2993.43</v>
      </c>
      <c r="BW49" s="61">
        <v>0</v>
      </c>
      <c r="BX49" s="61">
        <v>-11.05</v>
      </c>
      <c r="BY49" s="61">
        <v>-77592.09</v>
      </c>
      <c r="BZ49" s="61">
        <v>0</v>
      </c>
      <c r="CA49" s="61">
        <v>-11447.16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-24640.83</v>
      </c>
      <c r="CJ49" s="61">
        <v>-24640.83</v>
      </c>
      <c r="CK49" s="61">
        <v>0</v>
      </c>
      <c r="CL49" s="61">
        <v>5370220.3299999963</v>
      </c>
    </row>
    <row r="50" spans="1:90" ht="12.75" customHeight="1">
      <c r="A50" s="44" t="s">
        <v>86</v>
      </c>
      <c r="B50" s="59">
        <v>1058</v>
      </c>
      <c r="C50" s="60" t="s">
        <v>373</v>
      </c>
      <c r="D50" s="61">
        <v>0</v>
      </c>
      <c r="E50" s="61">
        <v>0</v>
      </c>
      <c r="F50" s="61">
        <v>0</v>
      </c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0</v>
      </c>
      <c r="AT50" s="61">
        <v>0</v>
      </c>
      <c r="AU50" s="61">
        <v>0</v>
      </c>
      <c r="AV50" s="61">
        <v>0</v>
      </c>
      <c r="AW50" s="61">
        <v>0</v>
      </c>
      <c r="AX50" s="61">
        <v>0</v>
      </c>
      <c r="AY50" s="61">
        <v>0</v>
      </c>
      <c r="AZ50" s="61">
        <v>0</v>
      </c>
      <c r="BA50" s="61">
        <v>0</v>
      </c>
      <c r="BB50" s="61">
        <v>0</v>
      </c>
      <c r="BC50" s="61">
        <v>0</v>
      </c>
      <c r="BD50" s="61">
        <v>0</v>
      </c>
      <c r="BE50" s="61">
        <v>0</v>
      </c>
      <c r="BF50" s="61">
        <v>0</v>
      </c>
      <c r="BG50" s="61">
        <v>0</v>
      </c>
      <c r="BH50" s="61">
        <v>0</v>
      </c>
      <c r="BI50" s="61">
        <v>0</v>
      </c>
      <c r="BJ50" s="61">
        <v>0</v>
      </c>
      <c r="BK50" s="61">
        <v>0</v>
      </c>
      <c r="BL50" s="61">
        <v>0</v>
      </c>
      <c r="BM50" s="61">
        <v>0</v>
      </c>
      <c r="BN50" s="61">
        <v>0</v>
      </c>
      <c r="BO50" s="61">
        <v>0</v>
      </c>
      <c r="BP50" s="61">
        <v>0</v>
      </c>
      <c r="BQ50" s="61">
        <v>0</v>
      </c>
      <c r="BR50" s="61">
        <v>0</v>
      </c>
      <c r="BS50" s="61">
        <v>0</v>
      </c>
      <c r="BT50" s="61">
        <v>0</v>
      </c>
      <c r="BU50" s="61">
        <v>0</v>
      </c>
      <c r="BV50" s="61">
        <v>0</v>
      </c>
      <c r="BW50" s="61">
        <v>0</v>
      </c>
      <c r="BX50" s="61">
        <v>0</v>
      </c>
      <c r="BY50" s="61">
        <v>0</v>
      </c>
      <c r="BZ50" s="61">
        <v>0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0</v>
      </c>
      <c r="CJ50" s="61">
        <v>0</v>
      </c>
      <c r="CK50" s="61">
        <v>0</v>
      </c>
      <c r="CL50" s="61">
        <v>0</v>
      </c>
    </row>
    <row r="51" spans="1:90" ht="12.75" customHeight="1">
      <c r="A51" s="44" t="s">
        <v>88</v>
      </c>
      <c r="B51" s="59">
        <v>1059</v>
      </c>
      <c r="C51" s="60" t="s">
        <v>373</v>
      </c>
      <c r="D51" s="61">
        <v>0</v>
      </c>
      <c r="E51" s="61">
        <v>0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0</v>
      </c>
      <c r="AT51" s="61">
        <v>0</v>
      </c>
      <c r="AU51" s="61">
        <v>0</v>
      </c>
      <c r="AV51" s="61">
        <v>0</v>
      </c>
      <c r="AW51" s="61">
        <v>0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61">
        <v>0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0</v>
      </c>
      <c r="BT51" s="61">
        <v>0</v>
      </c>
      <c r="BU51" s="61">
        <v>0</v>
      </c>
      <c r="BV51" s="61">
        <v>0</v>
      </c>
      <c r="BW51" s="61">
        <v>0</v>
      </c>
      <c r="BX51" s="61">
        <v>0</v>
      </c>
      <c r="BY51" s="61">
        <v>0</v>
      </c>
      <c r="BZ51" s="61">
        <v>0</v>
      </c>
      <c r="CA51" s="61">
        <v>0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0</v>
      </c>
    </row>
    <row r="52" spans="1:90" ht="12.75" customHeight="1">
      <c r="A52" s="44" t="s">
        <v>90</v>
      </c>
      <c r="B52" s="59">
        <v>1060</v>
      </c>
      <c r="C52" s="60" t="s">
        <v>373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</row>
    <row r="53" spans="1:90" ht="12.75" customHeight="1">
      <c r="A53" s="44" t="s">
        <v>92</v>
      </c>
      <c r="B53" s="59">
        <v>1061</v>
      </c>
      <c r="C53" s="60" t="s">
        <v>373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</row>
    <row r="54" spans="1:90" ht="12.75" customHeight="1">
      <c r="A54" s="44" t="s">
        <v>94</v>
      </c>
      <c r="B54" s="59">
        <v>2001</v>
      </c>
      <c r="C54" s="60" t="s">
        <v>373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</row>
    <row r="55" spans="1:90" ht="12.75" customHeight="1">
      <c r="A55" s="44" t="s">
        <v>96</v>
      </c>
      <c r="B55" s="59">
        <v>2002</v>
      </c>
      <c r="C55" s="60" t="s">
        <v>374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0</v>
      </c>
      <c r="BX55" s="61">
        <v>0</v>
      </c>
      <c r="BY55" s="61">
        <v>0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</row>
    <row r="56" spans="1:90" ht="12.75" customHeight="1">
      <c r="A56" s="44" t="s">
        <v>98</v>
      </c>
      <c r="B56" s="59">
        <v>2005</v>
      </c>
      <c r="C56" s="60" t="s">
        <v>374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0</v>
      </c>
      <c r="BP56" s="61">
        <v>0</v>
      </c>
      <c r="BQ56" s="61">
        <v>0</v>
      </c>
      <c r="BR56" s="61">
        <v>0</v>
      </c>
      <c r="BS56" s="61">
        <v>0</v>
      </c>
      <c r="BT56" s="61">
        <v>0</v>
      </c>
      <c r="BU56" s="61">
        <v>0</v>
      </c>
      <c r="BV56" s="61">
        <v>0</v>
      </c>
      <c r="BW56" s="61">
        <v>0</v>
      </c>
      <c r="BX56" s="61">
        <v>0</v>
      </c>
      <c r="BY56" s="61">
        <v>0</v>
      </c>
      <c r="BZ56" s="61">
        <v>0</v>
      </c>
      <c r="CA56" s="61">
        <v>0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0</v>
      </c>
      <c r="CJ56" s="61">
        <v>0</v>
      </c>
      <c r="CK56" s="61">
        <v>0</v>
      </c>
      <c r="CL56" s="61">
        <v>0</v>
      </c>
    </row>
    <row r="57" spans="1:90" ht="12.75" customHeight="1">
      <c r="A57" s="44" t="s">
        <v>100</v>
      </c>
      <c r="B57" s="59">
        <v>2006</v>
      </c>
      <c r="C57" s="60" t="s">
        <v>375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61">
        <v>0</v>
      </c>
      <c r="BJ57" s="61">
        <v>0</v>
      </c>
      <c r="BK57" s="61">
        <v>0</v>
      </c>
      <c r="BL57" s="61">
        <v>0</v>
      </c>
      <c r="BM57" s="61">
        <v>0</v>
      </c>
      <c r="BN57" s="61">
        <v>0</v>
      </c>
      <c r="BO57" s="61">
        <v>0</v>
      </c>
      <c r="BP57" s="61">
        <v>0</v>
      </c>
      <c r="BQ57" s="61">
        <v>0</v>
      </c>
      <c r="BR57" s="61">
        <v>0</v>
      </c>
      <c r="BS57" s="61">
        <v>0</v>
      </c>
      <c r="BT57" s="61">
        <v>0</v>
      </c>
      <c r="BU57" s="61">
        <v>0</v>
      </c>
      <c r="BV57" s="61">
        <v>0</v>
      </c>
      <c r="BW57" s="61">
        <v>0</v>
      </c>
      <c r="BX57" s="61">
        <v>0</v>
      </c>
      <c r="BY57" s="61">
        <v>0</v>
      </c>
      <c r="BZ57" s="61">
        <v>0</v>
      </c>
      <c r="CA57" s="61">
        <v>0</v>
      </c>
      <c r="CB57" s="61">
        <v>0</v>
      </c>
      <c r="CC57" s="61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</row>
    <row r="58" spans="1:90" ht="12.75" customHeight="1">
      <c r="A58" s="44" t="s">
        <v>102</v>
      </c>
      <c r="B58" s="59">
        <v>2007</v>
      </c>
      <c r="C58" s="60" t="s">
        <v>374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0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</row>
    <row r="59" spans="1:90" ht="12.75" customHeight="1">
      <c r="A59" s="44" t="s">
        <v>104</v>
      </c>
      <c r="B59" s="59">
        <v>2008</v>
      </c>
      <c r="C59" s="60" t="s">
        <v>374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</row>
    <row r="60" spans="1:90" ht="12.75" customHeight="1">
      <c r="A60" s="44" t="s">
        <v>106</v>
      </c>
      <c r="B60" s="59">
        <v>3001</v>
      </c>
      <c r="C60" s="60" t="s">
        <v>375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61">
        <v>0</v>
      </c>
      <c r="CA60" s="61">
        <v>0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0</v>
      </c>
    </row>
    <row r="61" spans="1:90" ht="12.75" customHeight="1">
      <c r="A61" s="44" t="s">
        <v>108</v>
      </c>
      <c r="B61" s="59">
        <v>3002</v>
      </c>
      <c r="C61" s="60" t="s">
        <v>375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0</v>
      </c>
      <c r="BH61" s="61">
        <v>0</v>
      </c>
      <c r="BI61" s="61">
        <v>0</v>
      </c>
      <c r="BJ61" s="61">
        <v>0</v>
      </c>
      <c r="BK61" s="61">
        <v>0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0</v>
      </c>
    </row>
    <row r="62" spans="1:90" ht="12.75" customHeight="1">
      <c r="A62" s="44" t="s">
        <v>110</v>
      </c>
      <c r="B62" s="59">
        <v>3003</v>
      </c>
      <c r="C62" s="60" t="s">
        <v>375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0</v>
      </c>
      <c r="BY62" s="61">
        <v>0</v>
      </c>
      <c r="BZ62" s="61">
        <v>0</v>
      </c>
      <c r="CA62" s="61">
        <v>0</v>
      </c>
      <c r="CB62" s="61">
        <v>0</v>
      </c>
      <c r="CC62" s="61">
        <v>0</v>
      </c>
      <c r="CD62" s="61">
        <v>0</v>
      </c>
      <c r="CE62" s="61">
        <v>0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0</v>
      </c>
    </row>
    <row r="63" spans="1:90" ht="12.75" customHeight="1">
      <c r="A63" s="44" t="s">
        <v>112</v>
      </c>
      <c r="B63" s="59">
        <v>3004</v>
      </c>
      <c r="C63" s="60" t="s">
        <v>375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0</v>
      </c>
      <c r="BF63" s="61">
        <v>0</v>
      </c>
      <c r="BG63" s="61">
        <v>0</v>
      </c>
      <c r="BH63" s="61">
        <v>0</v>
      </c>
      <c r="BI63" s="61">
        <v>0</v>
      </c>
      <c r="BJ63" s="61">
        <v>0</v>
      </c>
      <c r="BK63" s="61">
        <v>0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0</v>
      </c>
      <c r="BY63" s="61">
        <v>0</v>
      </c>
      <c r="BZ63" s="61">
        <v>0</v>
      </c>
      <c r="CA63" s="61">
        <v>0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</row>
    <row r="64" spans="1:90" ht="12.75" customHeight="1">
      <c r="A64" s="44" t="s">
        <v>114</v>
      </c>
      <c r="B64" s="59">
        <v>3005</v>
      </c>
      <c r="C64" s="60" t="s">
        <v>375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</row>
    <row r="65" spans="1:90" ht="12.75" customHeight="1">
      <c r="A65" s="44" t="s">
        <v>115</v>
      </c>
      <c r="B65" s="59">
        <v>3006</v>
      </c>
      <c r="C65" s="60" t="s">
        <v>375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61">
        <v>0</v>
      </c>
      <c r="BE65" s="61">
        <v>0</v>
      </c>
      <c r="BF65" s="61">
        <v>0</v>
      </c>
      <c r="BG65" s="61">
        <v>0</v>
      </c>
      <c r="BH65" s="61">
        <v>0</v>
      </c>
      <c r="BI65" s="61">
        <v>0</v>
      </c>
      <c r="BJ65" s="61">
        <v>0</v>
      </c>
      <c r="BK65" s="61">
        <v>0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0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61">
        <v>0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0</v>
      </c>
      <c r="CJ65" s="61">
        <v>0</v>
      </c>
      <c r="CK65" s="61">
        <v>0</v>
      </c>
      <c r="CL65" s="61">
        <v>0</v>
      </c>
    </row>
    <row r="66" spans="1:90" ht="12.75" customHeight="1">
      <c r="A66" s="44" t="s">
        <v>116</v>
      </c>
      <c r="B66" s="59">
        <v>3007</v>
      </c>
      <c r="C66" s="60" t="s">
        <v>375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0</v>
      </c>
    </row>
    <row r="67" spans="1:90" ht="12.75" customHeight="1">
      <c r="A67" s="44" t="s">
        <v>117</v>
      </c>
      <c r="B67" s="59">
        <v>3008</v>
      </c>
      <c r="C67" s="60" t="s">
        <v>375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0</v>
      </c>
      <c r="BH67" s="61">
        <v>0</v>
      </c>
      <c r="BI67" s="61">
        <v>0</v>
      </c>
      <c r="BJ67" s="61">
        <v>0</v>
      </c>
      <c r="BK67" s="61">
        <v>0</v>
      </c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0</v>
      </c>
      <c r="BW67" s="61">
        <v>0</v>
      </c>
      <c r="BX67" s="61">
        <v>0</v>
      </c>
      <c r="BY67" s="61">
        <v>0</v>
      </c>
      <c r="BZ67" s="61">
        <v>0</v>
      </c>
      <c r="CA67" s="61">
        <v>0</v>
      </c>
      <c r="CB67" s="61">
        <v>0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0</v>
      </c>
    </row>
    <row r="68" spans="1:90" ht="12.75" customHeight="1">
      <c r="A68" s="44" t="s">
        <v>118</v>
      </c>
      <c r="B68" s="59">
        <v>3009</v>
      </c>
      <c r="C68" s="60" t="s">
        <v>375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61">
        <v>0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0</v>
      </c>
      <c r="BR68" s="61">
        <v>0</v>
      </c>
      <c r="BS68" s="61">
        <v>0</v>
      </c>
      <c r="BT68" s="61">
        <v>0</v>
      </c>
      <c r="BU68" s="61">
        <v>0</v>
      </c>
      <c r="BV68" s="61">
        <v>0</v>
      </c>
      <c r="BW68" s="61">
        <v>0</v>
      </c>
      <c r="BX68" s="61">
        <v>0</v>
      </c>
      <c r="BY68" s="61">
        <v>0</v>
      </c>
      <c r="BZ68" s="61">
        <v>0</v>
      </c>
      <c r="CA68" s="61">
        <v>0</v>
      </c>
      <c r="CB68" s="61">
        <v>0</v>
      </c>
      <c r="CC68" s="61">
        <v>0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</row>
    <row r="69" spans="1:90" ht="12.75" customHeight="1">
      <c r="A69" s="44" t="s">
        <v>119</v>
      </c>
      <c r="B69" s="59">
        <v>3011</v>
      </c>
      <c r="C69" s="60" t="s">
        <v>375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61">
        <v>0</v>
      </c>
      <c r="BE69" s="61">
        <v>0</v>
      </c>
      <c r="BF69" s="61">
        <v>0</v>
      </c>
      <c r="BG69" s="61">
        <v>0</v>
      </c>
      <c r="BH69" s="61">
        <v>0</v>
      </c>
      <c r="BI69" s="61">
        <v>0</v>
      </c>
      <c r="BJ69" s="61">
        <v>0</v>
      </c>
      <c r="BK69" s="61">
        <v>0</v>
      </c>
      <c r="BL69" s="61">
        <v>0</v>
      </c>
      <c r="BM69" s="61">
        <v>0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0</v>
      </c>
      <c r="BT69" s="61">
        <v>0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0</v>
      </c>
      <c r="CA69" s="61">
        <v>0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</row>
    <row r="70" spans="1:90" ht="12.75" customHeight="1">
      <c r="A70" s="44" t="s">
        <v>120</v>
      </c>
      <c r="B70" s="59">
        <v>3012</v>
      </c>
      <c r="C70" s="60" t="s">
        <v>375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0</v>
      </c>
      <c r="AT70" s="61">
        <v>0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61">
        <v>0</v>
      </c>
      <c r="BE70" s="61">
        <v>0</v>
      </c>
      <c r="BF70" s="61">
        <v>0</v>
      </c>
      <c r="BG70" s="61">
        <v>0</v>
      </c>
      <c r="BH70" s="61">
        <v>0</v>
      </c>
      <c r="BI70" s="61">
        <v>0</v>
      </c>
      <c r="BJ70" s="61">
        <v>0</v>
      </c>
      <c r="BK70" s="61">
        <v>0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0</v>
      </c>
      <c r="BT70" s="61">
        <v>0</v>
      </c>
      <c r="BU70" s="61">
        <v>0</v>
      </c>
      <c r="BV70" s="61">
        <v>0</v>
      </c>
      <c r="BW70" s="61">
        <v>0</v>
      </c>
      <c r="BX70" s="61">
        <v>0</v>
      </c>
      <c r="BY70" s="61">
        <v>0</v>
      </c>
      <c r="BZ70" s="61">
        <v>0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</row>
    <row r="71" spans="1:90" ht="12.75" customHeight="1">
      <c r="A71" s="44" t="s">
        <v>121</v>
      </c>
      <c r="B71" s="59">
        <v>3016</v>
      </c>
      <c r="C71" s="60" t="s">
        <v>375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61">
        <v>0</v>
      </c>
      <c r="AV71" s="61">
        <v>0</v>
      </c>
      <c r="AW71" s="61">
        <v>0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61">
        <v>0</v>
      </c>
      <c r="BE71" s="61">
        <v>0</v>
      </c>
      <c r="BF71" s="61">
        <v>0</v>
      </c>
      <c r="BG71" s="61">
        <v>0</v>
      </c>
      <c r="BH71" s="61">
        <v>0</v>
      </c>
      <c r="BI71" s="61">
        <v>0</v>
      </c>
      <c r="BJ71" s="61">
        <v>0</v>
      </c>
      <c r="BK71" s="61">
        <v>0</v>
      </c>
      <c r="BL71" s="61">
        <v>0</v>
      </c>
      <c r="BM71" s="61">
        <v>0</v>
      </c>
      <c r="BN71" s="61">
        <v>0</v>
      </c>
      <c r="BO71" s="61">
        <v>0</v>
      </c>
      <c r="BP71" s="61">
        <v>0</v>
      </c>
      <c r="BQ71" s="61">
        <v>0</v>
      </c>
      <c r="BR71" s="61">
        <v>0</v>
      </c>
      <c r="BS71" s="61">
        <v>0</v>
      </c>
      <c r="BT71" s="61">
        <v>0</v>
      </c>
      <c r="BU71" s="61">
        <v>0</v>
      </c>
      <c r="BV71" s="61">
        <v>0</v>
      </c>
      <c r="BW71" s="61">
        <v>0</v>
      </c>
      <c r="BX71" s="61">
        <v>0</v>
      </c>
      <c r="BY71" s="61">
        <v>0</v>
      </c>
      <c r="BZ71" s="61">
        <v>0</v>
      </c>
      <c r="CA71" s="61">
        <v>0</v>
      </c>
      <c r="CB71" s="61">
        <v>0</v>
      </c>
      <c r="CC71" s="61">
        <v>0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</row>
    <row r="72" spans="1:90" ht="12.75" customHeight="1">
      <c r="A72" s="44" t="s">
        <v>122</v>
      </c>
      <c r="B72" s="59">
        <v>3017</v>
      </c>
      <c r="C72" s="60" t="s">
        <v>375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0</v>
      </c>
      <c r="BY72" s="61">
        <v>0</v>
      </c>
      <c r="BZ72" s="61">
        <v>0</v>
      </c>
      <c r="CA72" s="61">
        <v>0</v>
      </c>
      <c r="CB72" s="61">
        <v>0</v>
      </c>
      <c r="CC72" s="61">
        <v>0</v>
      </c>
      <c r="CD72" s="61">
        <v>0</v>
      </c>
      <c r="CE72" s="61">
        <v>0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</row>
    <row r="73" spans="1:90" ht="12.75" customHeight="1">
      <c r="A73" s="44" t="s">
        <v>123</v>
      </c>
      <c r="B73" s="59">
        <v>3018</v>
      </c>
      <c r="C73" s="60" t="s">
        <v>375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61">
        <v>0</v>
      </c>
      <c r="BE73" s="61">
        <v>0</v>
      </c>
      <c r="BF73" s="61">
        <v>0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0</v>
      </c>
      <c r="BY73" s="61">
        <v>0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0</v>
      </c>
    </row>
    <row r="74" spans="1:90" ht="13.5" customHeight="1">
      <c r="A74" s="44" t="s">
        <v>124</v>
      </c>
      <c r="B74" s="59">
        <v>4002</v>
      </c>
      <c r="C74" s="60" t="s">
        <v>376</v>
      </c>
      <c r="D74" s="61">
        <v>84600469.659999967</v>
      </c>
      <c r="E74" s="61">
        <v>98506252.079999998</v>
      </c>
      <c r="F74" s="61">
        <v>98506252.079999998</v>
      </c>
      <c r="G74" s="61">
        <v>0</v>
      </c>
      <c r="H74" s="61">
        <v>0</v>
      </c>
      <c r="I74" s="61">
        <v>-31852798.240000024</v>
      </c>
      <c r="J74" s="61">
        <v>-31852798.240000024</v>
      </c>
      <c r="K74" s="61">
        <v>-142715526.35000002</v>
      </c>
      <c r="L74" s="61">
        <v>110862728.11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-2589632.4900000002</v>
      </c>
      <c r="T74" s="61">
        <v>-2589632.4900000002</v>
      </c>
      <c r="U74" s="61">
        <v>-11602772.290000001</v>
      </c>
      <c r="V74" s="61">
        <v>9013139.8000000007</v>
      </c>
      <c r="W74" s="61">
        <v>0</v>
      </c>
      <c r="X74" s="61">
        <v>0</v>
      </c>
      <c r="Y74" s="61">
        <v>0</v>
      </c>
      <c r="Z74" s="61">
        <v>20536503.310000002</v>
      </c>
      <c r="AA74" s="61">
        <v>11775441.270000001</v>
      </c>
      <c r="AB74" s="61">
        <v>2968686.87</v>
      </c>
      <c r="AC74" s="61">
        <v>3291903.48</v>
      </c>
      <c r="AD74" s="61">
        <v>1578168.3900000001</v>
      </c>
      <c r="AE74" s="61">
        <v>0</v>
      </c>
      <c r="AF74" s="61">
        <v>0</v>
      </c>
      <c r="AG74" s="61">
        <v>0</v>
      </c>
      <c r="AH74" s="61">
        <v>922303.3</v>
      </c>
      <c r="AI74" s="61">
        <v>0</v>
      </c>
      <c r="AJ74" s="61">
        <v>145</v>
      </c>
      <c r="AK74" s="61">
        <v>145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-52400216.559999987</v>
      </c>
      <c r="AT74" s="61">
        <v>-38805938.989999995</v>
      </c>
      <c r="AU74" s="61">
        <v>-38806009.349999994</v>
      </c>
      <c r="AV74" s="61">
        <v>70.36</v>
      </c>
      <c r="AW74" s="61">
        <v>1566517.4500000095</v>
      </c>
      <c r="AX74" s="61">
        <v>1577750.2400000095</v>
      </c>
      <c r="AY74" s="61">
        <v>-395744453.72999996</v>
      </c>
      <c r="AZ74" s="61">
        <v>-324307787.84999996</v>
      </c>
      <c r="BA74" s="61">
        <v>-569881277.69000006</v>
      </c>
      <c r="BB74" s="61">
        <v>0</v>
      </c>
      <c r="BC74" s="61">
        <v>498444611.81</v>
      </c>
      <c r="BD74" s="61">
        <v>397322203.96999997</v>
      </c>
      <c r="BE74" s="61">
        <v>-11232.789999999921</v>
      </c>
      <c r="BF74" s="61">
        <v>1014869.76</v>
      </c>
      <c r="BG74" s="61">
        <v>162110.09</v>
      </c>
      <c r="BH74" s="61">
        <v>2131012.83</v>
      </c>
      <c r="BI74" s="61">
        <v>0</v>
      </c>
      <c r="BJ74" s="61">
        <v>-1278253.1599999999</v>
      </c>
      <c r="BK74" s="61">
        <v>-1026102.5499999999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-15160795.02</v>
      </c>
      <c r="BT74" s="61">
        <v>-10916435.699999999</v>
      </c>
      <c r="BU74" s="61">
        <v>-2969203.2600000002</v>
      </c>
      <c r="BV74" s="61">
        <v>-777254.52999999991</v>
      </c>
      <c r="BW74" s="61">
        <v>0</v>
      </c>
      <c r="BX74" s="61">
        <v>0</v>
      </c>
      <c r="BY74" s="61">
        <v>-212594.23</v>
      </c>
      <c r="BZ74" s="61">
        <v>0</v>
      </c>
      <c r="CA74" s="61">
        <v>-285307.3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32200253.099999979</v>
      </c>
    </row>
    <row r="75" spans="1:90" ht="13.5" customHeight="1">
      <c r="A75" s="46" t="s">
        <v>125</v>
      </c>
      <c r="B75" s="62">
        <v>4003</v>
      </c>
      <c r="C75" s="60" t="s">
        <v>376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</row>
    <row r="76" spans="1:90" ht="12.75" customHeight="1">
      <c r="A76" s="46" t="s">
        <v>126</v>
      </c>
      <c r="B76" s="62">
        <v>4004</v>
      </c>
      <c r="C76" s="60" t="s">
        <v>376</v>
      </c>
      <c r="D76" s="61">
        <v>15741502.67</v>
      </c>
      <c r="E76" s="61">
        <v>29270621.030000001</v>
      </c>
      <c r="F76" s="61">
        <v>29270621.030000001</v>
      </c>
      <c r="G76" s="61">
        <v>0</v>
      </c>
      <c r="H76" s="61">
        <v>0</v>
      </c>
      <c r="I76" s="61">
        <v>-19028676.030000001</v>
      </c>
      <c r="J76" s="61">
        <v>-19028676.030000001</v>
      </c>
      <c r="K76" s="61">
        <v>-25128032.16</v>
      </c>
      <c r="L76" s="61">
        <v>6099356.1299999999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5499557.6699999999</v>
      </c>
      <c r="AA76" s="61">
        <v>4152188.91</v>
      </c>
      <c r="AB76" s="61">
        <v>491415.39</v>
      </c>
      <c r="AC76" s="61">
        <v>784284.90999999992</v>
      </c>
      <c r="AD76" s="61">
        <v>71668.459999999992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-1639984.1500000001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-1639984.1500000001</v>
      </c>
      <c r="BT76" s="61">
        <v>-759907.24000000022</v>
      </c>
      <c r="BU76" s="61">
        <v>-517667.69999999995</v>
      </c>
      <c r="BV76" s="61">
        <v>-118739.77</v>
      </c>
      <c r="BW76" s="61">
        <v>0</v>
      </c>
      <c r="BX76" s="61">
        <v>0</v>
      </c>
      <c r="BY76" s="61">
        <v>-243669.44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14101518.52</v>
      </c>
    </row>
    <row r="77" spans="1:90" ht="12.75" customHeight="1">
      <c r="A77" s="46" t="s">
        <v>127</v>
      </c>
      <c r="B77" s="62">
        <v>4005</v>
      </c>
      <c r="C77" s="60" t="s">
        <v>376</v>
      </c>
      <c r="D77" s="61">
        <v>-51672495.260000005</v>
      </c>
      <c r="E77" s="61">
        <v>7616926.7999999998</v>
      </c>
      <c r="F77" s="61">
        <v>7616926.7999999998</v>
      </c>
      <c r="G77" s="61">
        <v>0</v>
      </c>
      <c r="H77" s="61">
        <v>0</v>
      </c>
      <c r="I77" s="61">
        <v>-5744084.46</v>
      </c>
      <c r="J77" s="61">
        <v>-5744084.46</v>
      </c>
      <c r="K77" s="61">
        <v>-5744084.46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-54592494.770000003</v>
      </c>
      <c r="T77" s="61">
        <v>-54592494.770000003</v>
      </c>
      <c r="U77" s="61">
        <v>-54592494.770000003</v>
      </c>
      <c r="V77" s="61">
        <v>0</v>
      </c>
      <c r="W77" s="61">
        <v>0</v>
      </c>
      <c r="X77" s="61">
        <v>0</v>
      </c>
      <c r="Y77" s="61">
        <v>0</v>
      </c>
      <c r="Z77" s="61">
        <v>1047157.1699999999</v>
      </c>
      <c r="AA77" s="61">
        <v>676656.75</v>
      </c>
      <c r="AB77" s="61">
        <v>0</v>
      </c>
      <c r="AC77" s="61">
        <v>194817.84999999998</v>
      </c>
      <c r="AD77" s="61">
        <v>175682.57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-409878.47000000073</v>
      </c>
      <c r="AT77" s="61">
        <v>0</v>
      </c>
      <c r="AU77" s="61">
        <v>0</v>
      </c>
      <c r="AV77" s="61">
        <v>0</v>
      </c>
      <c r="AW77" s="61">
        <v>-120597.93000000063</v>
      </c>
      <c r="AX77" s="61">
        <v>-120597.93000000063</v>
      </c>
      <c r="AY77" s="61">
        <v>-6463283.8799999999</v>
      </c>
      <c r="AZ77" s="61">
        <v>0</v>
      </c>
      <c r="BA77" s="61">
        <v>-10323725.77</v>
      </c>
      <c r="BB77" s="61">
        <v>0</v>
      </c>
      <c r="BC77" s="61">
        <v>3860441.8899999997</v>
      </c>
      <c r="BD77" s="61">
        <v>6342685.9499999993</v>
      </c>
      <c r="BE77" s="61">
        <v>0</v>
      </c>
      <c r="BF77" s="61">
        <v>0</v>
      </c>
      <c r="BG77" s="61">
        <v>0</v>
      </c>
      <c r="BH77" s="61">
        <v>0</v>
      </c>
      <c r="BI77" s="61">
        <v>0</v>
      </c>
      <c r="BJ77" s="61">
        <v>0</v>
      </c>
      <c r="BK77" s="61">
        <v>0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-289280.5400000001</v>
      </c>
      <c r="BT77" s="61">
        <v>-187284.2300000001</v>
      </c>
      <c r="BU77" s="61">
        <v>-51760.14</v>
      </c>
      <c r="BV77" s="61">
        <v>-11084.21</v>
      </c>
      <c r="BW77" s="61">
        <v>0</v>
      </c>
      <c r="BX77" s="61">
        <v>0</v>
      </c>
      <c r="BY77" s="61">
        <v>-39151.96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-52082373.730000004</v>
      </c>
    </row>
    <row r="78" spans="1:90" ht="12.75" customHeight="1">
      <c r="A78" s="47" t="s">
        <v>128</v>
      </c>
      <c r="B78" s="63">
        <v>9000</v>
      </c>
      <c r="C78" s="60" t="s">
        <v>377</v>
      </c>
      <c r="D78" s="64">
        <v>80821001244.224197</v>
      </c>
      <c r="E78" s="64">
        <v>63720218011.091362</v>
      </c>
      <c r="F78" s="64">
        <v>77444357097.331345</v>
      </c>
      <c r="G78" s="64">
        <v>-7167770233.9400005</v>
      </c>
      <c r="H78" s="64">
        <v>-6556368852.3000002</v>
      </c>
      <c r="I78" s="64">
        <v>738049805.84999132</v>
      </c>
      <c r="J78" s="64">
        <v>-644766496.65000832</v>
      </c>
      <c r="K78" s="64">
        <v>-169267351104.89999</v>
      </c>
      <c r="L78" s="64">
        <v>168622584608.24994</v>
      </c>
      <c r="M78" s="64">
        <v>495833892.84999973</v>
      </c>
      <c r="N78" s="64">
        <v>15134130768.659998</v>
      </c>
      <c r="O78" s="64">
        <v>-14638296875.810001</v>
      </c>
      <c r="P78" s="64">
        <v>886982409.64999998</v>
      </c>
      <c r="Q78" s="64">
        <v>13775952993.780001</v>
      </c>
      <c r="R78" s="64">
        <v>-12888970584.130001</v>
      </c>
      <c r="S78" s="64">
        <v>-851622928.29999948</v>
      </c>
      <c r="T78" s="64">
        <v>-726161508.6699996</v>
      </c>
      <c r="U78" s="64">
        <v>-16570781859.340004</v>
      </c>
      <c r="V78" s="64">
        <v>15844620350.670004</v>
      </c>
      <c r="W78" s="64">
        <v>-125461419.62999992</v>
      </c>
      <c r="X78" s="64">
        <v>1681227285.2800002</v>
      </c>
      <c r="Y78" s="64">
        <v>-1806688704.9099998</v>
      </c>
      <c r="Z78" s="64">
        <v>16065489014.142843</v>
      </c>
      <c r="AA78" s="64">
        <v>9732526116.5133228</v>
      </c>
      <c r="AB78" s="64">
        <v>882771683.51334143</v>
      </c>
      <c r="AC78" s="64">
        <v>4247746244.3633513</v>
      </c>
      <c r="AD78" s="64">
        <v>840117586.86227345</v>
      </c>
      <c r="AE78" s="64">
        <v>26794292.910952188</v>
      </c>
      <c r="AF78" s="64">
        <v>38597000.937118888</v>
      </c>
      <c r="AG78" s="64">
        <v>270649246.65839034</v>
      </c>
      <c r="AH78" s="64">
        <v>25662434.170000002</v>
      </c>
      <c r="AI78" s="64">
        <v>624408.21409191017</v>
      </c>
      <c r="AJ78" s="64">
        <v>31162376.569999985</v>
      </c>
      <c r="AK78" s="64">
        <v>31185083.069999985</v>
      </c>
      <c r="AL78" s="64">
        <v>-22706.5</v>
      </c>
      <c r="AM78" s="64">
        <v>1117704964.8699999</v>
      </c>
      <c r="AN78" s="64">
        <v>1762497539.52</v>
      </c>
      <c r="AO78" s="64">
        <v>-241957512.40000001</v>
      </c>
      <c r="AP78" s="64">
        <v>873722.19000000006</v>
      </c>
      <c r="AQ78" s="64">
        <v>-475089.22</v>
      </c>
      <c r="AR78" s="64">
        <v>-403233695.22000009</v>
      </c>
      <c r="AS78" s="64">
        <v>-85661224039.56073</v>
      </c>
      <c r="AT78" s="64">
        <v>-46369762388.889984</v>
      </c>
      <c r="AU78" s="64">
        <v>-53282022094.540009</v>
      </c>
      <c r="AV78" s="64">
        <v>6912259705.6500006</v>
      </c>
      <c r="AW78" s="64">
        <v>-25266262618.394093</v>
      </c>
      <c r="AX78" s="64">
        <v>-28127020562.924091</v>
      </c>
      <c r="AY78" s="64">
        <v>-313467696753.50409</v>
      </c>
      <c r="AZ78" s="64">
        <v>-124341770882.34268</v>
      </c>
      <c r="BA78" s="64">
        <v>-433722154229.08459</v>
      </c>
      <c r="BB78" s="64">
        <v>0</v>
      </c>
      <c r="BC78" s="64">
        <v>244596228357.92316</v>
      </c>
      <c r="BD78" s="64">
        <v>285340676190.58014</v>
      </c>
      <c r="BE78" s="64">
        <v>2860757944.5299959</v>
      </c>
      <c r="BF78" s="64">
        <v>42447695817.289986</v>
      </c>
      <c r="BG78" s="64">
        <v>19729568297.595596</v>
      </c>
      <c r="BH78" s="64">
        <v>55850543004.077637</v>
      </c>
      <c r="BI78" s="64">
        <v>0</v>
      </c>
      <c r="BJ78" s="64">
        <v>-33132415484.383236</v>
      </c>
      <c r="BK78" s="64">
        <v>-39586937872.759995</v>
      </c>
      <c r="BL78" s="64">
        <v>8</v>
      </c>
      <c r="BM78" s="64">
        <v>8</v>
      </c>
      <c r="BN78" s="64">
        <v>0</v>
      </c>
      <c r="BO78" s="64">
        <v>-38726.89</v>
      </c>
      <c r="BP78" s="64">
        <v>-38726.89</v>
      </c>
      <c r="BQ78" s="64">
        <v>0</v>
      </c>
      <c r="BR78" s="64">
        <v>0</v>
      </c>
      <c r="BS78" s="64">
        <v>-13266851378.779306</v>
      </c>
      <c r="BT78" s="64">
        <v>-7981677382.0099983</v>
      </c>
      <c r="BU78" s="64">
        <v>-3753854944.046308</v>
      </c>
      <c r="BV78" s="64">
        <v>-1235178854.7092023</v>
      </c>
      <c r="BW78" s="64">
        <v>-512047.22</v>
      </c>
      <c r="BX78" s="64">
        <v>-424316287.14349222</v>
      </c>
      <c r="BY78" s="64">
        <v>-522626528.48460835</v>
      </c>
      <c r="BZ78" s="64">
        <v>1283107901.6800003</v>
      </c>
      <c r="CA78" s="64">
        <v>-631793236.84569776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-758308934.60732734</v>
      </c>
      <c r="CJ78" s="64">
        <v>-771883998.8773272</v>
      </c>
      <c r="CK78" s="64">
        <v>13575064.270000001</v>
      </c>
      <c r="CL78" s="64">
        <v>-4840222795.3365412</v>
      </c>
    </row>
    <row r="79" spans="1:90" ht="12.75" customHeight="1">
      <c r="A79" s="47" t="s">
        <v>129</v>
      </c>
      <c r="B79" s="63">
        <v>9001</v>
      </c>
      <c r="C79" s="60" t="s">
        <v>378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</v>
      </c>
      <c r="BI79" s="64">
        <v>0</v>
      </c>
      <c r="BJ79" s="64">
        <v>0</v>
      </c>
      <c r="BK79" s="64">
        <v>0</v>
      </c>
      <c r="BL79" s="64">
        <v>0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0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</row>
    <row r="80" spans="1:90" ht="12.75" customHeight="1">
      <c r="A80" s="47" t="s">
        <v>131</v>
      </c>
      <c r="B80" s="63">
        <v>9002</v>
      </c>
      <c r="C80" s="60" t="s">
        <v>379</v>
      </c>
      <c r="D80" s="64">
        <v>48669477.069999963</v>
      </c>
      <c r="E80" s="64">
        <v>135393799.91</v>
      </c>
      <c r="F80" s="64">
        <v>135393799.91</v>
      </c>
      <c r="G80" s="64">
        <v>0</v>
      </c>
      <c r="H80" s="64">
        <v>0</v>
      </c>
      <c r="I80" s="64">
        <v>-56625558.730000027</v>
      </c>
      <c r="J80" s="64">
        <v>-56625558.730000027</v>
      </c>
      <c r="K80" s="64">
        <v>-173587642.97000003</v>
      </c>
      <c r="L80" s="64">
        <v>116962084.23999999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-57182127.260000005</v>
      </c>
      <c r="T80" s="64">
        <v>-57182127.260000005</v>
      </c>
      <c r="U80" s="64">
        <v>-66195267.060000002</v>
      </c>
      <c r="V80" s="64">
        <v>9013139.8000000007</v>
      </c>
      <c r="W80" s="64">
        <v>0</v>
      </c>
      <c r="X80" s="64">
        <v>0</v>
      </c>
      <c r="Y80" s="64">
        <v>0</v>
      </c>
      <c r="Z80" s="64">
        <v>27083218.150000006</v>
      </c>
      <c r="AA80" s="64">
        <v>16604286.930000002</v>
      </c>
      <c r="AB80" s="64">
        <v>3460102.2600000002</v>
      </c>
      <c r="AC80" s="64">
        <v>4271006.2399999993</v>
      </c>
      <c r="AD80" s="64">
        <v>1825519.4200000002</v>
      </c>
      <c r="AE80" s="64">
        <v>0</v>
      </c>
      <c r="AF80" s="64">
        <v>0</v>
      </c>
      <c r="AG80" s="64">
        <v>0</v>
      </c>
      <c r="AH80" s="64">
        <v>922303.3</v>
      </c>
      <c r="AI80" s="64">
        <v>0</v>
      </c>
      <c r="AJ80" s="64">
        <v>145</v>
      </c>
      <c r="AK80" s="64">
        <v>145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-54450079.179999985</v>
      </c>
      <c r="AT80" s="64">
        <v>-38805938.989999995</v>
      </c>
      <c r="AU80" s="64">
        <v>-38806009.349999994</v>
      </c>
      <c r="AV80" s="64">
        <v>70.36</v>
      </c>
      <c r="AW80" s="64">
        <v>1445919.5200000089</v>
      </c>
      <c r="AX80" s="64">
        <v>1457152.3100000089</v>
      </c>
      <c r="AY80" s="64">
        <v>-402207737.60999995</v>
      </c>
      <c r="AZ80" s="64">
        <v>-324307787.84999996</v>
      </c>
      <c r="BA80" s="64">
        <v>-580205003.46000004</v>
      </c>
      <c r="BB80" s="64">
        <v>0</v>
      </c>
      <c r="BC80" s="64">
        <v>502305053.69999999</v>
      </c>
      <c r="BD80" s="64">
        <v>403664889.91999996</v>
      </c>
      <c r="BE80" s="64">
        <v>-11232.789999999921</v>
      </c>
      <c r="BF80" s="64">
        <v>1014869.76</v>
      </c>
      <c r="BG80" s="64">
        <v>162110.09</v>
      </c>
      <c r="BH80" s="64">
        <v>2131012.83</v>
      </c>
      <c r="BI80" s="64">
        <v>0</v>
      </c>
      <c r="BJ80" s="64">
        <v>-1278253.1599999999</v>
      </c>
      <c r="BK80" s="64">
        <v>-1026102.5499999999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-17090059.709999997</v>
      </c>
      <c r="BT80" s="64">
        <v>-11863627.17</v>
      </c>
      <c r="BU80" s="64">
        <v>-3538631.1</v>
      </c>
      <c r="BV80" s="64">
        <v>-907078.50999999989</v>
      </c>
      <c r="BW80" s="64">
        <v>0</v>
      </c>
      <c r="BX80" s="64">
        <v>0</v>
      </c>
      <c r="BY80" s="64">
        <v>-495415.63000000006</v>
      </c>
      <c r="BZ80" s="64">
        <v>0</v>
      </c>
      <c r="CA80" s="64">
        <v>-285307.3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-5780602.1100000292</v>
      </c>
    </row>
    <row r="81" spans="1:90" ht="12.75" customHeight="1">
      <c r="A81" s="47" t="s">
        <v>133</v>
      </c>
      <c r="B81" s="63">
        <v>9003</v>
      </c>
      <c r="C81" s="60" t="s">
        <v>380</v>
      </c>
      <c r="D81" s="64">
        <v>80821001244.224197</v>
      </c>
      <c r="E81" s="64">
        <v>63720218011.091362</v>
      </c>
      <c r="F81" s="64">
        <v>77444357097.331345</v>
      </c>
      <c r="G81" s="64">
        <v>-7167770233.9400005</v>
      </c>
      <c r="H81" s="64">
        <v>-6556368852.3000002</v>
      </c>
      <c r="I81" s="64">
        <v>738049805.84999132</v>
      </c>
      <c r="J81" s="64">
        <v>-644766496.65000832</v>
      </c>
      <c r="K81" s="64">
        <v>-169267351104.89999</v>
      </c>
      <c r="L81" s="64">
        <v>168622584608.24994</v>
      </c>
      <c r="M81" s="64">
        <v>495833892.84999973</v>
      </c>
      <c r="N81" s="64">
        <v>15134130768.659998</v>
      </c>
      <c r="O81" s="64">
        <v>-14638296875.810001</v>
      </c>
      <c r="P81" s="64">
        <v>886982409.64999998</v>
      </c>
      <c r="Q81" s="64">
        <v>13775952993.780001</v>
      </c>
      <c r="R81" s="64">
        <v>-12888970584.130001</v>
      </c>
      <c r="S81" s="64">
        <v>-851622928.29999948</v>
      </c>
      <c r="T81" s="64">
        <v>-726161508.6699996</v>
      </c>
      <c r="U81" s="64">
        <v>-16570781859.340004</v>
      </c>
      <c r="V81" s="64">
        <v>15844620350.670004</v>
      </c>
      <c r="W81" s="64">
        <v>-125461419.62999992</v>
      </c>
      <c r="X81" s="64">
        <v>1681227285.2800002</v>
      </c>
      <c r="Y81" s="64">
        <v>-1806688704.9099998</v>
      </c>
      <c r="Z81" s="64">
        <v>16065489014.142843</v>
      </c>
      <c r="AA81" s="64">
        <v>9732526116.5133228</v>
      </c>
      <c r="AB81" s="64">
        <v>882771683.51334143</v>
      </c>
      <c r="AC81" s="64">
        <v>4247746244.3633513</v>
      </c>
      <c r="AD81" s="64">
        <v>840117586.86227345</v>
      </c>
      <c r="AE81" s="64">
        <v>26794292.910952188</v>
      </c>
      <c r="AF81" s="64">
        <v>38597000.937118888</v>
      </c>
      <c r="AG81" s="64">
        <v>270649246.65839034</v>
      </c>
      <c r="AH81" s="64">
        <v>25662434.170000002</v>
      </c>
      <c r="AI81" s="64">
        <v>624408.21409191017</v>
      </c>
      <c r="AJ81" s="64">
        <v>31162376.569999985</v>
      </c>
      <c r="AK81" s="64">
        <v>31185083.069999985</v>
      </c>
      <c r="AL81" s="64">
        <v>-22706.5</v>
      </c>
      <c r="AM81" s="64">
        <v>1117704964.8699999</v>
      </c>
      <c r="AN81" s="64">
        <v>1762497539.52</v>
      </c>
      <c r="AO81" s="64">
        <v>-241957512.40000001</v>
      </c>
      <c r="AP81" s="64">
        <v>873722.19000000006</v>
      </c>
      <c r="AQ81" s="64">
        <v>-475089.22</v>
      </c>
      <c r="AR81" s="64">
        <v>-403233695.22000009</v>
      </c>
      <c r="AS81" s="64">
        <v>-85661224039.56073</v>
      </c>
      <c r="AT81" s="64">
        <v>-46369762388.889984</v>
      </c>
      <c r="AU81" s="64">
        <v>-53282022094.540009</v>
      </c>
      <c r="AV81" s="64">
        <v>6912259705.6500006</v>
      </c>
      <c r="AW81" s="64">
        <v>-25266262618.394093</v>
      </c>
      <c r="AX81" s="64">
        <v>-28127020562.924091</v>
      </c>
      <c r="AY81" s="64">
        <v>-313467696753.50409</v>
      </c>
      <c r="AZ81" s="64">
        <v>-124341770882.34268</v>
      </c>
      <c r="BA81" s="64">
        <v>-433722154229.08459</v>
      </c>
      <c r="BB81" s="64">
        <v>0</v>
      </c>
      <c r="BC81" s="64">
        <v>244596228357.92316</v>
      </c>
      <c r="BD81" s="64">
        <v>285340676190.58014</v>
      </c>
      <c r="BE81" s="64">
        <v>2860757944.5299959</v>
      </c>
      <c r="BF81" s="64">
        <v>42447695817.289986</v>
      </c>
      <c r="BG81" s="64">
        <v>19729568297.595596</v>
      </c>
      <c r="BH81" s="64">
        <v>55850543004.077637</v>
      </c>
      <c r="BI81" s="64">
        <v>0</v>
      </c>
      <c r="BJ81" s="64">
        <v>-33132415484.383236</v>
      </c>
      <c r="BK81" s="64">
        <v>-39586937872.759995</v>
      </c>
      <c r="BL81" s="64">
        <v>8</v>
      </c>
      <c r="BM81" s="64">
        <v>8</v>
      </c>
      <c r="BN81" s="64">
        <v>0</v>
      </c>
      <c r="BO81" s="64">
        <v>-38726.89</v>
      </c>
      <c r="BP81" s="64">
        <v>-38726.89</v>
      </c>
      <c r="BQ81" s="64">
        <v>0</v>
      </c>
      <c r="BR81" s="64">
        <v>0</v>
      </c>
      <c r="BS81" s="64">
        <v>-13266851378.779306</v>
      </c>
      <c r="BT81" s="64">
        <v>-7981677382.0099983</v>
      </c>
      <c r="BU81" s="64">
        <v>-3753854944.046308</v>
      </c>
      <c r="BV81" s="64">
        <v>-1235178854.7092023</v>
      </c>
      <c r="BW81" s="64">
        <v>-512047.22</v>
      </c>
      <c r="BX81" s="64">
        <v>-424316287.14349222</v>
      </c>
      <c r="BY81" s="64">
        <v>-522626528.48460835</v>
      </c>
      <c r="BZ81" s="64">
        <v>1283107901.6800003</v>
      </c>
      <c r="CA81" s="64">
        <v>-631793236.84569776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-758308934.60732734</v>
      </c>
      <c r="CJ81" s="64">
        <v>-771883998.8773272</v>
      </c>
      <c r="CK81" s="64">
        <v>13575064.270000001</v>
      </c>
      <c r="CL81" s="64">
        <v>-4840222795.3365412</v>
      </c>
    </row>
    <row r="82" spans="1:90">
      <c r="A82" s="48" t="s">
        <v>135</v>
      </c>
      <c r="B82" s="65"/>
      <c r="C82" s="60" t="s">
        <v>381</v>
      </c>
      <c r="D82" s="64">
        <v>80869670721.294205</v>
      </c>
      <c r="E82" s="64">
        <v>63855611811.001366</v>
      </c>
      <c r="F82" s="64">
        <v>77579750897.241348</v>
      </c>
      <c r="G82" s="64">
        <v>-7167770233.9400005</v>
      </c>
      <c r="H82" s="64">
        <v>-6556368852.3000002</v>
      </c>
      <c r="I82" s="64">
        <v>681424247.1199913</v>
      </c>
      <c r="J82" s="64">
        <v>-701392055.38000834</v>
      </c>
      <c r="K82" s="64">
        <v>-169440938747.87</v>
      </c>
      <c r="L82" s="64">
        <v>168739546692.48993</v>
      </c>
      <c r="M82" s="64">
        <v>495833892.84999973</v>
      </c>
      <c r="N82" s="64">
        <v>15134130768.659998</v>
      </c>
      <c r="O82" s="64">
        <v>-14638296875.810001</v>
      </c>
      <c r="P82" s="64">
        <v>886982409.64999998</v>
      </c>
      <c r="Q82" s="64">
        <v>13775952993.780001</v>
      </c>
      <c r="R82" s="64">
        <v>-12888970584.130001</v>
      </c>
      <c r="S82" s="64">
        <v>-908805055.55999947</v>
      </c>
      <c r="T82" s="64">
        <v>-783343635.92999959</v>
      </c>
      <c r="U82" s="64">
        <v>-16636977126.400003</v>
      </c>
      <c r="V82" s="64">
        <v>15853633490.470003</v>
      </c>
      <c r="W82" s="64">
        <v>-125461419.62999992</v>
      </c>
      <c r="X82" s="64">
        <v>1681227285.2800002</v>
      </c>
      <c r="Y82" s="64">
        <v>-1806688704.9099998</v>
      </c>
      <c r="Z82" s="64">
        <v>16092572232.292843</v>
      </c>
      <c r="AA82" s="64">
        <v>9749130403.4433231</v>
      </c>
      <c r="AB82" s="64">
        <v>886231785.77334142</v>
      </c>
      <c r="AC82" s="64">
        <v>4252017250.6033511</v>
      </c>
      <c r="AD82" s="64">
        <v>841943106.28227341</v>
      </c>
      <c r="AE82" s="64">
        <v>26794292.910952188</v>
      </c>
      <c r="AF82" s="64">
        <v>38597000.937118888</v>
      </c>
      <c r="AG82" s="64">
        <v>270649246.65839034</v>
      </c>
      <c r="AH82" s="64">
        <v>26584737.470000003</v>
      </c>
      <c r="AI82" s="64">
        <v>624408.21409191017</v>
      </c>
      <c r="AJ82" s="64">
        <v>31162521.569999985</v>
      </c>
      <c r="AK82" s="64">
        <v>31185228.069999985</v>
      </c>
      <c r="AL82" s="64">
        <v>-22706.5</v>
      </c>
      <c r="AM82" s="64">
        <v>1117704964.8699999</v>
      </c>
      <c r="AN82" s="64">
        <v>1762497539.52</v>
      </c>
      <c r="AO82" s="64">
        <v>-241957512.40000001</v>
      </c>
      <c r="AP82" s="64">
        <v>873722.19000000006</v>
      </c>
      <c r="AQ82" s="64">
        <v>-475089.22</v>
      </c>
      <c r="AR82" s="64">
        <v>-403233695.22000009</v>
      </c>
      <c r="AS82" s="64">
        <v>-85715674118.740723</v>
      </c>
      <c r="AT82" s="64">
        <v>-46408568327.879982</v>
      </c>
      <c r="AU82" s="64">
        <v>-53320828103.890007</v>
      </c>
      <c r="AV82" s="64">
        <v>6912259776.0100002</v>
      </c>
      <c r="AW82" s="64">
        <v>-25264816698.874092</v>
      </c>
      <c r="AX82" s="64">
        <v>-28125563410.61409</v>
      </c>
      <c r="AY82" s="64">
        <v>-313869904491.11407</v>
      </c>
      <c r="AZ82" s="64">
        <v>-124666078670.19269</v>
      </c>
      <c r="BA82" s="64">
        <v>-434302359232.54462</v>
      </c>
      <c r="BB82" s="64">
        <v>0</v>
      </c>
      <c r="BC82" s="64">
        <v>245098533411.62317</v>
      </c>
      <c r="BD82" s="64">
        <v>285744341080.50012</v>
      </c>
      <c r="BE82" s="64">
        <v>2860746711.739996</v>
      </c>
      <c r="BF82" s="64">
        <v>42448710687.049988</v>
      </c>
      <c r="BG82" s="64">
        <v>19729730407.685596</v>
      </c>
      <c r="BH82" s="64">
        <v>55852674016.907639</v>
      </c>
      <c r="BI82" s="64">
        <v>0</v>
      </c>
      <c r="BJ82" s="64">
        <v>-33133693737.543236</v>
      </c>
      <c r="BK82" s="64">
        <v>-39587963975.309998</v>
      </c>
      <c r="BL82" s="64">
        <v>8</v>
      </c>
      <c r="BM82" s="64">
        <v>8</v>
      </c>
      <c r="BN82" s="64">
        <v>0</v>
      </c>
      <c r="BO82" s="64">
        <v>-38726.89</v>
      </c>
      <c r="BP82" s="64">
        <v>-38726.89</v>
      </c>
      <c r="BQ82" s="64">
        <v>0</v>
      </c>
      <c r="BR82" s="64">
        <v>0</v>
      </c>
      <c r="BS82" s="64">
        <v>-13283941438.489305</v>
      </c>
      <c r="BT82" s="64">
        <v>-7993541009.1799984</v>
      </c>
      <c r="BU82" s="64">
        <v>-3757393575.1463079</v>
      </c>
      <c r="BV82" s="64">
        <v>-1236085933.2192023</v>
      </c>
      <c r="BW82" s="64">
        <v>-512047.22</v>
      </c>
      <c r="BX82" s="64">
        <v>-424316287.14349222</v>
      </c>
      <c r="BY82" s="64">
        <v>-523121944.11460835</v>
      </c>
      <c r="BZ82" s="64">
        <v>1283107901.6800003</v>
      </c>
      <c r="CA82" s="64">
        <v>-632078544.14569771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-758308934.60732734</v>
      </c>
      <c r="CJ82" s="64">
        <v>-771883998.8773272</v>
      </c>
      <c r="CK82" s="64">
        <v>13575064.270000001</v>
      </c>
      <c r="CL82" s="64">
        <v>-4846003397.4465408</v>
      </c>
    </row>
    <row r="83" spans="1:90" ht="12.75" customHeight="1"/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E13D4-294D-48F5-85F5-80BC4C548F72}">
  <sheetPr>
    <tabColor theme="2" tint="-0.499984740745262"/>
  </sheetPr>
  <dimension ref="B1:PG83"/>
  <sheetViews>
    <sheetView showGridLines="0" zoomScale="80" zoomScaleNormal="80" workbookViewId="0">
      <selection activeCell="E3" sqref="E3:F3"/>
    </sheetView>
  </sheetViews>
  <sheetFormatPr defaultColWidth="9.140625" defaultRowHeight="12.75"/>
  <cols>
    <col min="1" max="1" width="9.140625" style="5"/>
    <col min="2" max="2" width="65.42578125" style="5" customWidth="1"/>
    <col min="3" max="3" width="15.7109375" style="5" customWidth="1"/>
    <col min="4" max="4" width="9.140625" style="5"/>
    <col min="5" max="5" width="65.42578125" style="5" customWidth="1"/>
    <col min="6" max="6" width="15.7109375" style="5" customWidth="1"/>
    <col min="7" max="51" width="9.140625" style="5"/>
    <col min="52" max="52" width="29.85546875" style="43" customWidth="1"/>
    <col min="53" max="55" width="9.140625" style="43"/>
    <col min="56" max="56" width="18.42578125" style="43" customWidth="1"/>
    <col min="57" max="57" width="29.85546875" style="43" customWidth="1"/>
    <col min="58" max="58" width="19.85546875" style="43" bestFit="1" customWidth="1"/>
    <col min="59" max="62" width="10" style="43" customWidth="1"/>
    <col min="63" max="80" width="9.140625" style="43"/>
    <col min="81" max="16384" width="9.140625" style="5"/>
  </cols>
  <sheetData>
    <row r="1" spans="2:423"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</row>
    <row r="2" spans="2:423"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</row>
    <row r="3" spans="2:423" ht="12.75" customHeight="1">
      <c r="B3" s="88" t="s">
        <v>212</v>
      </c>
      <c r="C3" s="89"/>
      <c r="E3" s="88" t="s">
        <v>212</v>
      </c>
      <c r="F3" s="89"/>
      <c r="H3" s="90" t="s">
        <v>1</v>
      </c>
      <c r="I3" s="91"/>
      <c r="J3" s="91"/>
      <c r="K3" s="92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43" t="s">
        <v>2</v>
      </c>
      <c r="BA3" s="43">
        <v>1001</v>
      </c>
      <c r="BD3" s="43" t="s">
        <v>212</v>
      </c>
      <c r="BE3" s="6" t="s">
        <v>213</v>
      </c>
      <c r="BF3" s="6" t="s">
        <v>214</v>
      </c>
      <c r="BG3" s="6">
        <v>60001</v>
      </c>
      <c r="BH3" s="6">
        <v>62001</v>
      </c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</row>
    <row r="4" spans="2:423" ht="12.75" customHeight="1">
      <c r="B4" s="88" t="s">
        <v>214</v>
      </c>
      <c r="C4" s="89"/>
      <c r="E4" s="88" t="s">
        <v>214</v>
      </c>
      <c r="F4" s="89"/>
      <c r="H4" s="93"/>
      <c r="I4" s="94"/>
      <c r="J4" s="94"/>
      <c r="K4" s="95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43" t="s">
        <v>3</v>
      </c>
      <c r="BA4" s="43">
        <v>1003</v>
      </c>
      <c r="BD4" s="43" t="s">
        <v>215</v>
      </c>
      <c r="BE4" s="6" t="s">
        <v>216</v>
      </c>
      <c r="BF4" s="6" t="s">
        <v>217</v>
      </c>
      <c r="BG4" s="6">
        <v>60001</v>
      </c>
      <c r="BH4" s="6">
        <v>62001</v>
      </c>
      <c r="BI4" s="6">
        <v>60003</v>
      </c>
      <c r="BJ4" s="6">
        <v>60101</v>
      </c>
      <c r="BK4" s="6">
        <v>62101</v>
      </c>
      <c r="BL4" s="6">
        <v>60103</v>
      </c>
      <c r="BM4" s="6">
        <v>60201</v>
      </c>
      <c r="BN4" s="6">
        <v>62201</v>
      </c>
      <c r="BO4" s="6"/>
      <c r="BP4" s="6"/>
      <c r="BQ4" s="6"/>
      <c r="BR4" s="6"/>
      <c r="BS4" s="6"/>
      <c r="BT4" s="6"/>
      <c r="BU4" s="6"/>
      <c r="BV4" s="6"/>
      <c r="BW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</row>
    <row r="5" spans="2:423" ht="12.75" customHeight="1"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43" t="s">
        <v>4</v>
      </c>
      <c r="BA5" s="43">
        <v>1004</v>
      </c>
      <c r="BD5" s="43" t="s">
        <v>218</v>
      </c>
      <c r="BE5" s="6" t="s">
        <v>219</v>
      </c>
      <c r="BF5" s="6" t="s">
        <v>220</v>
      </c>
      <c r="BG5" s="6">
        <v>61001</v>
      </c>
      <c r="BH5" s="6">
        <v>63001</v>
      </c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</row>
    <row r="6" spans="2:423" ht="12.75" customHeight="1">
      <c r="B6" s="44" t="s">
        <v>2</v>
      </c>
      <c r="C6" s="23">
        <f t="shared" ref="C6:C37" ca="1" si="0">IFERROR(INDIRECT("'"&amp;VLOOKUP($B$3,$BD$3:$BE$83,2,0)&amp;"'!"&amp;ADDRESS(IFERROR(MATCH(VLOOKUP(B6,$AZ$3:$BB$83,2,0),INDIRECT("'"&amp;VLOOKUP($B$3,$BD$3:$BE$83,2,0)&amp;"'!$B:$B"),0),MATCH(9003,INDIRECT("'"&amp;VLOOKUP($B$3,$BD$3:$BE$83,2,0)&amp;"'!$B:$B"),0)+1),MATCH(VLOOKUP($B$4,$BF$3:$BR$21,2,0),INDIRECT("'"&amp;VLOOKUP($B$3,$BD$3:$BE$83,2,0)&amp;"'!$5:$5"),0))),0)+IFERROR(INDIRECT("'"&amp;VLOOKUP($B$3,$BD$3:$BE$83,2,0)&amp;"'!"&amp;ADDRESS(IFERROR(MATCH(VLOOKUP(B6,$AZ$3:$BB$83,2,0),INDIRECT("'"&amp;VLOOKUP($B$3,$BD$3:$BE$83,2,0)&amp;"'!$B:$B"),0),MATCH(9003,INDIRECT("'"&amp;VLOOKUP($B$3,$BD$3:$BE$83,2,0)&amp;"'!$B:$B"),0)+1),MATCH(VLOOKUP($B$4,$BF$3:$BR$21,3,0),INDIRECT("'"&amp;VLOOKUP($B$3,$BD$3:$BE$83,2,0)&amp;"'!$5:$5"),0))),0)+IFERROR(INDIRECT("'"&amp;VLOOKUP($B$3,$BD$3:$BE$83,2,0)&amp;"'!"&amp;ADDRESS(IFERROR(MATCH(VLOOKUP(B6,$AZ$3:$BB$83,2,0),INDIRECT("'"&amp;VLOOKUP($B$3,$BD$3:$BE$83,2,0)&amp;"'!$B:$B"),0),MATCH(9003,INDIRECT("'"&amp;VLOOKUP($B$3,$BD$3:$BE$83,2,0)&amp;"'!$B:$B"),0)+1),MATCH(VLOOKUP($B$4,$BF$3:$BR$21,4,0),INDIRECT("'"&amp;VLOOKUP($B$3,$BD$3:$BE$83,2,0)&amp;"'!$5:$5"),0))),0)+IFERROR(INDIRECT("'"&amp;VLOOKUP($B$3,$BD$3:$BE$83,2,0)&amp;"'!"&amp;ADDRESS(IFERROR(MATCH(VLOOKUP(B6,$AZ$3:$BB$83,2,0),INDIRECT("'"&amp;VLOOKUP($B$3,$BD$3:$BE$83,2,0)&amp;"'!$B:$B"),0),MATCH(9003,INDIRECT("'"&amp;VLOOKUP($B$3,$BD$3:$BE$83,2,0)&amp;"'!$B:$B"),0)+1),MATCH(VLOOKUP($B$4,$BF$3:$BR$21,5,0),INDIRECT("'"&amp;VLOOKUP($B$3,$BD$3:$BE$83,2,0)&amp;"'!$5:$5"),0))),0)+IFERROR(INDIRECT("'"&amp;VLOOKUP($B$3,$BD$3:$BE$83,2,0)&amp;"'!"&amp;ADDRESS(IFERROR(MATCH(VLOOKUP(B6,$AZ$3:$BB$83,2,0),INDIRECT("'"&amp;VLOOKUP($B$3,$BD$3:$BE$83,2,0)&amp;"'!$B:$B"),0),MATCH(9003,INDIRECT("'"&amp;VLOOKUP($B$3,$BD$3:$BE$83,2,0)&amp;"'!$B:$B"),0)+1),MATCH(VLOOKUP($B$4,$BF$3:$BR$21,6,0),INDIRECT("'"&amp;VLOOKUP($B$3,$BD$3:$BE$83,2,0)&amp;"'!$5:$5"),0))),0)+IFERROR(INDIRECT("'"&amp;VLOOKUP($B$3,$BD$3:$BE$83,2,0)&amp;"'!"&amp;ADDRESS(IFERROR(MATCH(VLOOKUP(B6,$AZ$3:$BB$83,2,0),INDIRECT("'"&amp;VLOOKUP($B$3,$BD$3:$BE$83,2,0)&amp;"'!$B:$B"),0),MATCH(9003,INDIRECT("'"&amp;VLOOKUP($B$3,$BD$3:$BE$83,2,0)&amp;"'!$B:$B"),0)+1),MATCH(VLOOKUP($B$4,$BF$3:$BR$21,7,0),INDIRECT("'"&amp;VLOOKUP($B$3,$BD$3:$BE$83,2,0)&amp;"'!$5:$5"),0))),0)+IFERROR(INDIRECT("'"&amp;VLOOKUP($B$3,$BD$3:$BE$83,2,0)&amp;"'!"&amp;ADDRESS(IFERROR(MATCH(VLOOKUP(B6,$AZ$3:$BB$83,2,0),INDIRECT("'"&amp;VLOOKUP($B$3,$BD$3:$BE$83,2,0)&amp;"'!$B:$B"),0),MATCH(9003,INDIRECT("'"&amp;VLOOKUP($B$3,$BD$3:$BE$83,2,0)&amp;"'!$B:$B"),0)+1),MATCH(VLOOKUP($B$4,$BF$3:$BR$21,8,0),INDIRECT("'"&amp;VLOOKUP($B$3,$BD$3:$BE$83,2,0)&amp;"'!$5:$5"),0))),0)+IFERROR(INDIRECT("'"&amp;VLOOKUP($B$3,$BD$3:$BE$83,2,0)&amp;"'!"&amp;ADDRESS(IFERROR(MATCH(VLOOKUP(B6,$AZ$3:$BB$83,2,0),INDIRECT("'"&amp;VLOOKUP($B$3,$BD$3:$BE$83,2,0)&amp;"'!$B:$B"),0),MATCH(9003,INDIRECT("'"&amp;VLOOKUP($B$3,$BD$3:$BE$83,2,0)&amp;"'!$B:$B"),0)+1),MATCH(VLOOKUP($B$4,$BF$3:$BR$21,9,0),INDIRECT("'"&amp;VLOOKUP($B$3,$BD$3:$BE$83,2,0)&amp;"'!$5:$5"),0))),0)+IFERROR(INDIRECT("'"&amp;VLOOKUP($B$3,$BD$3:$BE$83,2,0)&amp;"'!"&amp;ADDRESS(IFERROR(MATCH(VLOOKUP(B6,$AZ$3:$BB$83,2,0),INDIRECT("'"&amp;VLOOKUP($B$3,$BD$3:$BE$83,2,0)&amp;"'!$B:$B"),0),MATCH(9003,INDIRECT("'"&amp;VLOOKUP($B$3,$BD$3:$BE$83,2,0)&amp;"'!$B:$B"),0)+1),MATCH(VLOOKUP($B$4,$BF$3:$BR$21,10,0),INDIRECT("'"&amp;VLOOKUP($B$3,$BD$3:$BE$83,2,0)&amp;"'!$5:$5"),0))),0)+IFERROR(INDIRECT("'"&amp;VLOOKUP($B$3,$BD$3:$BE$83,2,0)&amp;"'!"&amp;ADDRESS(IFERROR(MATCH(VLOOKUP(B6,$AZ$3:$BB$83,2,0),INDIRECT("'"&amp;VLOOKUP($B$3,$BD$3:$BE$83,2,0)&amp;"'!$B:$B"),0),MATCH(9003,INDIRECT("'"&amp;VLOOKUP($B$3,$BD$3:$BE$83,2,0)&amp;"'!$B:$B"),0)+1),MATCH(VLOOKUP($B$4,$BF$3:$BR$21,11,0),INDIRECT("'"&amp;VLOOKUP($B$3,$BD$3:$BE$83,2,0)&amp;"'!$5:$5"),0))),0)</f>
        <v>770451775.69000006</v>
      </c>
      <c r="E6" s="44" t="s">
        <v>2</v>
      </c>
      <c r="F6" s="23">
        <f t="shared" ref="F6:F37" ca="1" si="1">IFERROR(INDIRECT("'"&amp;VLOOKUP($E$3,$BD$3:$BE$83,2,0)&amp;"'!"&amp;ADDRESS(IFERROR(MATCH(VLOOKUP(E6,$AZ$3:$BB$83,2,0),INDIRECT("'"&amp;VLOOKUP($E$3,$BD$3:$BE$83,2,0)&amp;"'!$B:$B"),0),MATCH(9003,INDIRECT("'"&amp;VLOOKUP($E$3,$BD$3:$BE$83,2,0)&amp;"'!$B:$B"),0)+1),MATCH(VLOOKUP($E$4,$BF$3:$BR$21,2,0),INDIRECT("'"&amp;VLOOKUP($E$3,$BD$3:$BE$83,2,0)&amp;"'!$5:$5"),0))),0)+IFERROR(INDIRECT("'"&amp;VLOOKUP($E$3,$BD$3:$BE$83,2,0)&amp;"'!"&amp;ADDRESS(IFERROR(MATCH(VLOOKUP(E6,$AZ$3:$BB$83,2,0),INDIRECT("'"&amp;VLOOKUP($E$3,$BD$3:$BE$83,2,0)&amp;"'!$B:$B"),0),MATCH(9003,INDIRECT("'"&amp;VLOOKUP($E$3,$BD$3:$BE$83,2,0)&amp;"'!$B:$B"),0)+1),MATCH(VLOOKUP($E$4,$BF$3:$BR$21,3,0),INDIRECT("'"&amp;VLOOKUP($E$3,$BD$3:$BE$83,2,0)&amp;"'!$5:$5"),0))),0)+IFERROR(INDIRECT("'"&amp;VLOOKUP($E$3,$BD$3:$BE$83,2,0)&amp;"'!"&amp;ADDRESS(IFERROR(MATCH(VLOOKUP(E6,$AZ$3:$BB$83,2,0),INDIRECT("'"&amp;VLOOKUP($E$3,$BD$3:$BE$83,2,0)&amp;"'!$B:$B"),0),MATCH(9003,INDIRECT("'"&amp;VLOOKUP($E$3,$BD$3:$BE$83,2,0)&amp;"'!$B:$B"),0)+1),MATCH(VLOOKUP($E$4,$BF$3:$BR$21,4,0),INDIRECT("'"&amp;VLOOKUP($E$3,$BD$3:$BE$83,2,0)&amp;"'!$5:$5"),0))),0)+IFERROR(INDIRECT("'"&amp;VLOOKUP($E$3,$BD$3:$BE$83,2,0)&amp;"'!"&amp;ADDRESS(IFERROR(MATCH(VLOOKUP(E6,$AZ$3:$BB$83,2,0),INDIRECT("'"&amp;VLOOKUP($E$3,$BD$3:$BE$83,2,0)&amp;"'!$B:$B"),0),MATCH(9003,INDIRECT("'"&amp;VLOOKUP($E$3,$BD$3:$BE$83,2,0)&amp;"'!$B:$B"),0)+1),MATCH(VLOOKUP($E$4,$BF$3:$BR$21,5,0),INDIRECT("'"&amp;VLOOKUP($E$3,$BD$3:$BE$83,2,0)&amp;"'!$5:$5"),0))),0)+IFERROR(INDIRECT("'"&amp;VLOOKUP($E$3,$BD$3:$BE$83,2,0)&amp;"'!"&amp;ADDRESS(IFERROR(MATCH(VLOOKUP(E6,$AZ$3:$BB$83,2,0),INDIRECT("'"&amp;VLOOKUP($E$3,$BD$3:$BE$83,2,0)&amp;"'!$B:$B"),0),MATCH(9003,INDIRECT("'"&amp;VLOOKUP($E$3,$BD$3:$BE$83,2,0)&amp;"'!$B:$B"),0)+1),MATCH(VLOOKUP($E$4,$BF$3:$BR$21,6,0),INDIRECT("'"&amp;VLOOKUP($E$3,$BD$3:$BE$83,2,0)&amp;"'!$5:$5"),0))),0)+IFERROR(INDIRECT("'"&amp;VLOOKUP($E$3,$BD$3:$BE$83,2,0)&amp;"'!"&amp;ADDRESS(IFERROR(MATCH(VLOOKUP(E6,$AZ$3:$BB$83,2,0),INDIRECT("'"&amp;VLOOKUP($E$3,$BD$3:$BE$83,2,0)&amp;"'!$B:$B"),0),MATCH(9003,INDIRECT("'"&amp;VLOOKUP($E$3,$BD$3:$BE$83,2,0)&amp;"'!$B:$B"),0)+1),MATCH(VLOOKUP($E$4,$BF$3:$BR$21,7,0),INDIRECT("'"&amp;VLOOKUP($E$3,$BD$3:$BE$83,2,0)&amp;"'!$5:$5"),0))),0)+IFERROR(INDIRECT("'"&amp;VLOOKUP($E$3,$BD$3:$BE$83,2,0)&amp;"'!"&amp;ADDRESS(IFERROR(MATCH(VLOOKUP(E6,$AZ$3:$BB$83,2,0),INDIRECT("'"&amp;VLOOKUP($E$3,$BD$3:$BE$83,2,0)&amp;"'!$B:$B"),0),MATCH(9003,INDIRECT("'"&amp;VLOOKUP($E$3,$BD$3:$BE$83,2,0)&amp;"'!$B:$B"),0)+1),MATCH(VLOOKUP($E$4,$BF$3:$BR$21,8,0),INDIRECT("'"&amp;VLOOKUP($E$3,$BD$3:$BE$83,2,0)&amp;"'!$5:$5"),0))),0)+IFERROR(INDIRECT("'"&amp;VLOOKUP($E$3,$BD$3:$BE$83,2,0)&amp;"'!"&amp;ADDRESS(IFERROR(MATCH(VLOOKUP(E6,$AZ$3:$BB$83,2,0),INDIRECT("'"&amp;VLOOKUP($E$3,$BD$3:$BE$83,2,0)&amp;"'!$B:$B"),0),MATCH(9003,INDIRECT("'"&amp;VLOOKUP($E$3,$BD$3:$BE$83,2,0)&amp;"'!$B:$B"),0)+1),MATCH(VLOOKUP($E$4,$BF$3:$BR$21,9,0),INDIRECT("'"&amp;VLOOKUP($E$3,$BD$3:$BE$83,2,0)&amp;"'!$5:$5"),0))),0)+IFERROR(INDIRECT("'"&amp;VLOOKUP($E$3,$BD$3:$BE$83,2,0)&amp;"'!"&amp;ADDRESS(IFERROR(MATCH(VLOOKUP(E6,$AZ$3:$BB$83,2,0),INDIRECT("'"&amp;VLOOKUP($E$3,$BD$3:$BE$83,2,0)&amp;"'!$B:$B"),0),MATCH(9003,INDIRECT("'"&amp;VLOOKUP($E$3,$BD$3:$BE$83,2,0)&amp;"'!$B:$B"),0)+1),MATCH(VLOOKUP($E$4,$BF$3:$BR$21,10,0),INDIRECT("'"&amp;VLOOKUP($E$3,$BD$3:$BE$83,2,0)&amp;"'!$5:$5"),0))),0)+IFERROR(INDIRECT("'"&amp;VLOOKUP($E$3,$BD$3:$BE$83,2,0)&amp;"'!"&amp;ADDRESS(IFERROR(MATCH(VLOOKUP(E6,$AZ$3:$BB$83,2,0),INDIRECT("'"&amp;VLOOKUP($E$3,$BD$3:$BE$83,2,0)&amp;"'!$B:$B"),0),MATCH(9003,INDIRECT("'"&amp;VLOOKUP($E$3,$BD$3:$BE$83,2,0)&amp;"'!$B:$B"),0)+1),MATCH(VLOOKUP($E$4,$BF$3:$BR$21,11,0),INDIRECT("'"&amp;VLOOKUP($E$3,$BD$3:$BE$83,2,0)&amp;"'!$5:$5"),0))),0)</f>
        <v>770451775.69000006</v>
      </c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43" t="s">
        <v>6</v>
      </c>
      <c r="BA6" s="43">
        <v>1005</v>
      </c>
      <c r="BD6" s="43" t="s">
        <v>221</v>
      </c>
      <c r="BE6" s="6" t="s">
        <v>222</v>
      </c>
      <c r="BF6" s="6" t="s">
        <v>223</v>
      </c>
      <c r="BG6" s="6">
        <v>611011</v>
      </c>
      <c r="BH6" s="6">
        <v>631011</v>
      </c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</row>
    <row r="7" spans="2:423" ht="12.75" customHeight="1">
      <c r="B7" s="44" t="s">
        <v>3</v>
      </c>
      <c r="C7" s="23">
        <f t="shared" ca="1" si="0"/>
        <v>11693047117.180002</v>
      </c>
      <c r="E7" s="44" t="s">
        <v>3</v>
      </c>
      <c r="F7" s="23">
        <f t="shared" ca="1" si="1"/>
        <v>11693047117.180002</v>
      </c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43" t="s">
        <v>8</v>
      </c>
      <c r="BA7" s="43">
        <v>1006</v>
      </c>
      <c r="BD7" s="43" t="s">
        <v>224</v>
      </c>
      <c r="BE7" s="6" t="s">
        <v>225</v>
      </c>
      <c r="BF7" s="6" t="s">
        <v>226</v>
      </c>
      <c r="BG7" s="6">
        <v>61101102</v>
      </c>
      <c r="BH7" s="6">
        <v>63101102</v>
      </c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</row>
    <row r="8" spans="2:423" ht="12.75" customHeight="1">
      <c r="B8" s="44" t="s">
        <v>4</v>
      </c>
      <c r="C8" s="23">
        <f t="shared" ca="1" si="0"/>
        <v>42318101701.43</v>
      </c>
      <c r="E8" s="44" t="s">
        <v>4</v>
      </c>
      <c r="F8" s="23">
        <f t="shared" ca="1" si="1"/>
        <v>42318101701.43</v>
      </c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43" t="s">
        <v>10</v>
      </c>
      <c r="BA8" s="43">
        <v>1007</v>
      </c>
      <c r="BD8" s="43" t="s">
        <v>227</v>
      </c>
      <c r="BE8" s="6" t="s">
        <v>228</v>
      </c>
      <c r="BF8" s="6" t="s">
        <v>229</v>
      </c>
      <c r="BG8" s="6">
        <v>61001</v>
      </c>
      <c r="BH8" s="6">
        <v>63001</v>
      </c>
      <c r="BI8" s="6">
        <v>61101</v>
      </c>
      <c r="BJ8" s="6">
        <v>63101</v>
      </c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</row>
    <row r="9" spans="2:423" ht="12.75" customHeight="1">
      <c r="B9" s="44" t="s">
        <v>6</v>
      </c>
      <c r="C9" s="23">
        <f t="shared" ca="1" si="0"/>
        <v>29569973452.390003</v>
      </c>
      <c r="E9" s="44" t="s">
        <v>6</v>
      </c>
      <c r="F9" s="23">
        <f t="shared" ca="1" si="1"/>
        <v>29569973452.390003</v>
      </c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43" t="s">
        <v>12</v>
      </c>
      <c r="BA9" s="43">
        <v>1008</v>
      </c>
      <c r="BD9" s="43" t="s">
        <v>230</v>
      </c>
      <c r="BE9" s="6" t="s">
        <v>231</v>
      </c>
      <c r="BF9" s="6" t="s">
        <v>232</v>
      </c>
      <c r="BG9" s="6">
        <v>600</v>
      </c>
      <c r="BH9" s="6">
        <v>620</v>
      </c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</row>
    <row r="10" spans="2:423" ht="12.75" customHeight="1">
      <c r="B10" s="44" t="s">
        <v>8</v>
      </c>
      <c r="C10" s="23">
        <f t="shared" ca="1" si="0"/>
        <v>5802411092.9000006</v>
      </c>
      <c r="E10" s="44" t="s">
        <v>8</v>
      </c>
      <c r="F10" s="23">
        <f t="shared" ca="1" si="1"/>
        <v>5802411092.9000006</v>
      </c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43" t="s">
        <v>14</v>
      </c>
      <c r="BA10" s="43">
        <v>1009</v>
      </c>
      <c r="BD10" s="43" t="s">
        <v>233</v>
      </c>
      <c r="BE10" s="6" t="s">
        <v>234</v>
      </c>
      <c r="BF10" s="6" t="s">
        <v>235</v>
      </c>
      <c r="BG10" s="6">
        <v>600</v>
      </c>
      <c r="BH10" s="6">
        <v>601</v>
      </c>
      <c r="BI10" s="6">
        <v>602</v>
      </c>
      <c r="BJ10" s="6">
        <v>620</v>
      </c>
      <c r="BK10" s="6">
        <v>621</v>
      </c>
      <c r="BL10" s="6">
        <v>622</v>
      </c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</row>
    <row r="11" spans="2:423" ht="12.75" customHeight="1">
      <c r="B11" s="44" t="s">
        <v>10</v>
      </c>
      <c r="C11" s="23">
        <f t="shared" ca="1" si="0"/>
        <v>304604549.89000016</v>
      </c>
      <c r="E11" s="44" t="s">
        <v>10</v>
      </c>
      <c r="F11" s="23">
        <f t="shared" ca="1" si="1"/>
        <v>304604549.89000016</v>
      </c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43" t="s">
        <v>16</v>
      </c>
      <c r="BA11" s="43">
        <v>1010</v>
      </c>
      <c r="BD11" s="43" t="s">
        <v>236</v>
      </c>
      <c r="BE11" s="6" t="s">
        <v>237</v>
      </c>
      <c r="BF11" s="6" t="s">
        <v>238</v>
      </c>
      <c r="BG11" s="6">
        <v>610</v>
      </c>
      <c r="BH11" s="6">
        <v>630</v>
      </c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  <c r="JV11" s="6"/>
      <c r="JW11" s="6"/>
      <c r="JX11" s="6"/>
      <c r="JY11" s="6"/>
      <c r="JZ11" s="6"/>
      <c r="KA11" s="6"/>
      <c r="KB11" s="6"/>
      <c r="KC11" s="6"/>
      <c r="KD11" s="6"/>
      <c r="KE11" s="6"/>
      <c r="KF11" s="6"/>
      <c r="KG11" s="6"/>
      <c r="KH11" s="6"/>
      <c r="KI11" s="6"/>
      <c r="KJ11" s="6"/>
      <c r="KK11" s="6"/>
      <c r="KL11" s="6"/>
      <c r="KM11" s="6"/>
      <c r="KN11" s="6"/>
      <c r="KO11" s="6"/>
      <c r="KP11" s="6"/>
      <c r="KQ11" s="6"/>
      <c r="KR11" s="6"/>
      <c r="KS11" s="6"/>
      <c r="KT11" s="6"/>
      <c r="KU11" s="6"/>
      <c r="KV11" s="6"/>
      <c r="KW11" s="6"/>
      <c r="KX11" s="6"/>
      <c r="KY11" s="6"/>
      <c r="KZ11" s="6"/>
      <c r="LA11" s="6"/>
      <c r="LB11" s="6"/>
      <c r="LC11" s="6"/>
      <c r="LD11" s="6"/>
      <c r="LE11" s="6"/>
      <c r="LF11" s="6"/>
      <c r="LG11" s="6"/>
      <c r="LH11" s="6"/>
      <c r="LI11" s="6"/>
      <c r="LJ11" s="6"/>
      <c r="LK11" s="6"/>
      <c r="LL11" s="6"/>
      <c r="LM11" s="6"/>
      <c r="LN11" s="6"/>
      <c r="LO11" s="6"/>
      <c r="LP11" s="6"/>
      <c r="LQ11" s="6"/>
      <c r="LR11" s="6"/>
      <c r="LS11" s="6"/>
      <c r="LT11" s="6"/>
      <c r="LU11" s="6"/>
      <c r="LV11" s="6"/>
      <c r="LW11" s="6"/>
      <c r="LX11" s="6"/>
      <c r="LY11" s="6"/>
      <c r="LZ11" s="6"/>
      <c r="MA11" s="6"/>
      <c r="MB11" s="6"/>
      <c r="MC11" s="6"/>
      <c r="MD11" s="6"/>
      <c r="ME11" s="6"/>
      <c r="MF11" s="6"/>
      <c r="MG11" s="6"/>
      <c r="MH11" s="6"/>
      <c r="MI11" s="6"/>
      <c r="MJ11" s="6"/>
      <c r="MK11" s="6"/>
      <c r="ML11" s="6"/>
      <c r="MM11" s="6"/>
      <c r="MN11" s="6"/>
      <c r="MO11" s="6"/>
      <c r="MP11" s="6"/>
      <c r="MQ11" s="6"/>
      <c r="MR11" s="6"/>
      <c r="MS11" s="6"/>
      <c r="MT11" s="6"/>
      <c r="MU11" s="6"/>
      <c r="MV11" s="6"/>
      <c r="MW11" s="6"/>
      <c r="MX11" s="6"/>
      <c r="MY11" s="6"/>
      <c r="MZ11" s="6"/>
      <c r="NA11" s="6"/>
      <c r="NB11" s="6"/>
      <c r="NC11" s="6"/>
      <c r="ND11" s="6"/>
      <c r="NE11" s="6"/>
      <c r="NF11" s="6"/>
      <c r="NG11" s="6"/>
      <c r="NH11" s="6"/>
      <c r="NI11" s="6"/>
      <c r="NJ11" s="6"/>
      <c r="NK11" s="6"/>
      <c r="NL11" s="6"/>
      <c r="NM11" s="6"/>
      <c r="NN11" s="6"/>
      <c r="NO11" s="6"/>
      <c r="NP11" s="6"/>
      <c r="NQ11" s="6"/>
      <c r="NR11" s="6"/>
      <c r="NS11" s="6"/>
      <c r="NT11" s="6"/>
      <c r="NU11" s="6"/>
      <c r="NV11" s="6"/>
      <c r="NW11" s="6"/>
      <c r="NX11" s="6"/>
      <c r="NY11" s="6"/>
      <c r="NZ11" s="6"/>
      <c r="OA11" s="6"/>
      <c r="OB11" s="6"/>
      <c r="OC11" s="6"/>
      <c r="OD11" s="6"/>
      <c r="OE11" s="6"/>
      <c r="OF11" s="6"/>
      <c r="OG11" s="6"/>
      <c r="OH11" s="6"/>
      <c r="OI11" s="6"/>
      <c r="OJ11" s="6"/>
      <c r="OK11" s="6"/>
      <c r="OL11" s="6"/>
      <c r="OM11" s="6"/>
      <c r="ON11" s="6"/>
      <c r="OO11" s="6"/>
      <c r="OP11" s="6"/>
      <c r="OQ11" s="6"/>
      <c r="OR11" s="6"/>
      <c r="OS11" s="6"/>
      <c r="OT11" s="6"/>
      <c r="OU11" s="6"/>
      <c r="OV11" s="6"/>
      <c r="OW11" s="6"/>
      <c r="OX11" s="6"/>
      <c r="OY11" s="6"/>
      <c r="OZ11" s="6"/>
      <c r="PA11" s="6"/>
      <c r="PB11" s="6"/>
      <c r="PC11" s="6"/>
      <c r="PD11" s="6"/>
      <c r="PE11" s="6"/>
      <c r="PF11" s="6"/>
      <c r="PG11" s="6"/>
    </row>
    <row r="12" spans="2:423" ht="12.75" customHeight="1">
      <c r="B12" s="44" t="s">
        <v>12</v>
      </c>
      <c r="C12" s="23">
        <f t="shared" ca="1" si="0"/>
        <v>6545992650.9899998</v>
      </c>
      <c r="E12" s="44" t="s">
        <v>12</v>
      </c>
      <c r="F12" s="23">
        <f t="shared" ca="1" si="1"/>
        <v>6545992650.9899998</v>
      </c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43" t="s">
        <v>18</v>
      </c>
      <c r="BA12" s="43">
        <v>1011</v>
      </c>
      <c r="BD12" s="43" t="s">
        <v>239</v>
      </c>
      <c r="BE12" s="6" t="s">
        <v>240</v>
      </c>
      <c r="BF12" s="6" t="s">
        <v>241</v>
      </c>
      <c r="BG12" s="6">
        <v>611011</v>
      </c>
      <c r="BH12" s="6">
        <v>631011</v>
      </c>
      <c r="BI12" s="6">
        <v>611021</v>
      </c>
      <c r="BJ12" s="6">
        <v>631021</v>
      </c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  <c r="KE12" s="6"/>
      <c r="KF12" s="6"/>
      <c r="KG12" s="6"/>
      <c r="KH12" s="6"/>
      <c r="KI12" s="6"/>
      <c r="KJ12" s="6"/>
      <c r="KK12" s="6"/>
      <c r="KL12" s="6"/>
      <c r="KM12" s="6"/>
      <c r="KN12" s="6"/>
      <c r="KO12" s="6"/>
      <c r="KP12" s="6"/>
      <c r="KQ12" s="6"/>
      <c r="KR12" s="6"/>
      <c r="KS12" s="6"/>
      <c r="KT12" s="6"/>
      <c r="KU12" s="6"/>
      <c r="KV12" s="6"/>
      <c r="KW12" s="6"/>
      <c r="KX12" s="6"/>
      <c r="KY12" s="6"/>
      <c r="KZ12" s="6"/>
      <c r="LA12" s="6"/>
      <c r="LB12" s="6"/>
      <c r="LC12" s="6"/>
      <c r="LD12" s="6"/>
      <c r="LE12" s="6"/>
      <c r="LF12" s="6"/>
      <c r="LG12" s="6"/>
      <c r="LH12" s="6"/>
      <c r="LI12" s="6"/>
      <c r="LJ12" s="6"/>
      <c r="LK12" s="6"/>
      <c r="LL12" s="6"/>
      <c r="LM12" s="6"/>
      <c r="LN12" s="6"/>
      <c r="LO12" s="6"/>
      <c r="LP12" s="6"/>
      <c r="LQ12" s="6"/>
      <c r="LR12" s="6"/>
      <c r="LS12" s="6"/>
      <c r="LT12" s="6"/>
      <c r="LU12" s="6"/>
      <c r="LV12" s="6"/>
      <c r="LW12" s="6"/>
      <c r="LX12" s="6"/>
      <c r="LY12" s="6"/>
      <c r="LZ12" s="6"/>
      <c r="MA12" s="6"/>
      <c r="MB12" s="6"/>
      <c r="MC12" s="6"/>
      <c r="MD12" s="6"/>
      <c r="ME12" s="6"/>
      <c r="MF12" s="6"/>
      <c r="MG12" s="6"/>
      <c r="MH12" s="6"/>
      <c r="MI12" s="6"/>
      <c r="MJ12" s="6"/>
      <c r="MK12" s="6"/>
      <c r="ML12" s="6"/>
      <c r="MM12" s="6"/>
      <c r="MN12" s="6"/>
      <c r="MO12" s="6"/>
      <c r="MP12" s="6"/>
      <c r="MQ12" s="6"/>
      <c r="MR12" s="6"/>
      <c r="MS12" s="6"/>
      <c r="MT12" s="6"/>
      <c r="MU12" s="6"/>
      <c r="MV12" s="6"/>
      <c r="MW12" s="6"/>
      <c r="MX12" s="6"/>
      <c r="MY12" s="6"/>
      <c r="MZ12" s="6"/>
      <c r="NA12" s="6"/>
      <c r="NB12" s="6"/>
      <c r="NC12" s="6"/>
      <c r="ND12" s="6"/>
      <c r="NE12" s="6"/>
      <c r="NF12" s="6"/>
      <c r="NG12" s="6"/>
      <c r="NH12" s="6"/>
      <c r="NI12" s="6"/>
      <c r="NJ12" s="6"/>
      <c r="NK12" s="6"/>
      <c r="NL12" s="6"/>
      <c r="NM12" s="6"/>
      <c r="NN12" s="6"/>
      <c r="NO12" s="6"/>
      <c r="NP12" s="6"/>
      <c r="NQ12" s="6"/>
      <c r="NR12" s="6"/>
      <c r="NS12" s="6"/>
      <c r="NT12" s="6"/>
      <c r="NU12" s="6"/>
      <c r="NV12" s="6"/>
      <c r="NW12" s="6"/>
      <c r="NX12" s="6"/>
      <c r="NY12" s="6"/>
      <c r="NZ12" s="6"/>
      <c r="OA12" s="6"/>
      <c r="OB12" s="6"/>
      <c r="OC12" s="6"/>
      <c r="OD12" s="6"/>
      <c r="OE12" s="6"/>
      <c r="OF12" s="6"/>
      <c r="OG12" s="6"/>
      <c r="OH12" s="6"/>
      <c r="OI12" s="6"/>
      <c r="OJ12" s="6"/>
      <c r="OK12" s="6"/>
      <c r="OL12" s="6"/>
      <c r="OM12" s="6"/>
      <c r="ON12" s="6"/>
      <c r="OO12" s="6"/>
      <c r="OP12" s="6"/>
      <c r="OQ12" s="6"/>
      <c r="OR12" s="6"/>
      <c r="OS12" s="6"/>
      <c r="OT12" s="6"/>
      <c r="OU12" s="6"/>
      <c r="OV12" s="6"/>
      <c r="OW12" s="6"/>
      <c r="OX12" s="6"/>
      <c r="OY12" s="6"/>
      <c r="OZ12" s="6"/>
      <c r="PA12" s="6"/>
      <c r="PB12" s="6"/>
      <c r="PC12" s="6"/>
      <c r="PD12" s="6"/>
      <c r="PE12" s="6"/>
      <c r="PF12" s="6"/>
      <c r="PG12" s="6"/>
    </row>
    <row r="13" spans="2:423" ht="12.75" customHeight="1">
      <c r="B13" s="44" t="s">
        <v>14</v>
      </c>
      <c r="C13" s="23">
        <f t="shared" ca="1" si="0"/>
        <v>28304779682.220001</v>
      </c>
      <c r="E13" s="44" t="s">
        <v>14</v>
      </c>
      <c r="F13" s="23">
        <f t="shared" ca="1" si="1"/>
        <v>28304779682.220001</v>
      </c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43" t="s">
        <v>20</v>
      </c>
      <c r="BA13" s="43">
        <v>1012</v>
      </c>
      <c r="BD13" s="43" t="s">
        <v>242</v>
      </c>
      <c r="BE13" s="6" t="s">
        <v>243</v>
      </c>
      <c r="BF13" s="6" t="s">
        <v>244</v>
      </c>
      <c r="BG13" s="6">
        <v>61101102</v>
      </c>
      <c r="BH13" s="6">
        <v>63101102</v>
      </c>
      <c r="BI13" s="6">
        <v>61102102</v>
      </c>
      <c r="BJ13" s="6">
        <v>63102102</v>
      </c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6"/>
      <c r="NG13" s="6"/>
      <c r="NH13" s="6"/>
      <c r="NI13" s="6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  <c r="NY13" s="6"/>
      <c r="NZ13" s="6"/>
      <c r="OA13" s="6"/>
      <c r="OB13" s="6"/>
      <c r="OC13" s="6"/>
      <c r="OD13" s="6"/>
      <c r="OE13" s="6"/>
      <c r="OF13" s="6"/>
      <c r="OG13" s="6"/>
      <c r="OH13" s="6"/>
      <c r="OI13" s="6"/>
      <c r="OJ13" s="6"/>
      <c r="OK13" s="6"/>
      <c r="OL13" s="6"/>
      <c r="OM13" s="6"/>
      <c r="ON13" s="6"/>
      <c r="OO13" s="6"/>
      <c r="OP13" s="6"/>
      <c r="OQ13" s="6"/>
      <c r="OR13" s="6"/>
      <c r="OS13" s="6"/>
      <c r="OT13" s="6"/>
      <c r="OU13" s="6"/>
      <c r="OV13" s="6"/>
      <c r="OW13" s="6"/>
      <c r="OX13" s="6"/>
      <c r="OY13" s="6"/>
      <c r="OZ13" s="6"/>
      <c r="PA13" s="6"/>
      <c r="PB13" s="6"/>
      <c r="PC13" s="6"/>
      <c r="PD13" s="6"/>
      <c r="PE13" s="6"/>
      <c r="PF13" s="6"/>
      <c r="PG13" s="6"/>
    </row>
    <row r="14" spans="2:423" ht="12.75" customHeight="1">
      <c r="B14" s="44" t="s">
        <v>16</v>
      </c>
      <c r="C14" s="23">
        <f t="shared" ca="1" si="0"/>
        <v>1772956824.76</v>
      </c>
      <c r="E14" s="44" t="s">
        <v>16</v>
      </c>
      <c r="F14" s="23">
        <f t="shared" ca="1" si="1"/>
        <v>1772956824.76</v>
      </c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43" t="s">
        <v>22</v>
      </c>
      <c r="BA14" s="43">
        <v>1013</v>
      </c>
      <c r="BD14" s="43" t="s">
        <v>245</v>
      </c>
      <c r="BE14" s="6" t="s">
        <v>246</v>
      </c>
      <c r="BF14" s="6" t="s">
        <v>247</v>
      </c>
      <c r="BG14" s="6">
        <v>610</v>
      </c>
      <c r="BH14" s="6">
        <v>630</v>
      </c>
      <c r="BI14" s="6">
        <v>611</v>
      </c>
      <c r="BJ14" s="6">
        <v>631</v>
      </c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6"/>
      <c r="NG14" s="6"/>
      <c r="NH14" s="6"/>
      <c r="NI14" s="6"/>
      <c r="NJ14" s="6"/>
      <c r="NK14" s="6"/>
      <c r="NL14" s="6"/>
      <c r="NM14" s="6"/>
      <c r="NN14" s="6"/>
      <c r="NO14" s="6"/>
      <c r="NP14" s="6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  <c r="OT14" s="6"/>
      <c r="OU14" s="6"/>
      <c r="OV14" s="6"/>
      <c r="OW14" s="6"/>
      <c r="OX14" s="6"/>
      <c r="OY14" s="6"/>
      <c r="OZ14" s="6"/>
      <c r="PA14" s="6"/>
      <c r="PB14" s="6"/>
      <c r="PC14" s="6"/>
      <c r="PD14" s="6"/>
      <c r="PE14" s="6"/>
      <c r="PF14" s="6"/>
      <c r="PG14" s="6"/>
    </row>
    <row r="15" spans="2:423" ht="12.75" customHeight="1">
      <c r="B15" s="44" t="s">
        <v>18</v>
      </c>
      <c r="C15" s="23">
        <f t="shared" ca="1" si="0"/>
        <v>560027204.28999996</v>
      </c>
      <c r="E15" s="44" t="s">
        <v>18</v>
      </c>
      <c r="F15" s="23">
        <f t="shared" ca="1" si="1"/>
        <v>560027204.28999996</v>
      </c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43" t="s">
        <v>24</v>
      </c>
      <c r="BA15" s="43">
        <v>1016</v>
      </c>
      <c r="BD15" s="43" t="s">
        <v>248</v>
      </c>
      <c r="BE15" s="6" t="s">
        <v>249</v>
      </c>
      <c r="BF15" s="6" t="s">
        <v>250</v>
      </c>
      <c r="BG15" s="6" t="s">
        <v>251</v>
      </c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6"/>
      <c r="NG15" s="6"/>
      <c r="NH15" s="6"/>
      <c r="NI15" s="6"/>
      <c r="NJ15" s="6"/>
      <c r="NK15" s="6"/>
      <c r="NL15" s="6"/>
      <c r="NM15" s="6"/>
      <c r="NN15" s="6"/>
      <c r="NO15" s="6"/>
      <c r="NP15" s="6"/>
      <c r="NQ15" s="6"/>
      <c r="NR15" s="6"/>
      <c r="NS15" s="6"/>
      <c r="NT15" s="6"/>
      <c r="NU15" s="6"/>
      <c r="NV15" s="6"/>
      <c r="NW15" s="6"/>
      <c r="NX15" s="6"/>
      <c r="NY15" s="6"/>
      <c r="NZ15" s="6"/>
      <c r="OA15" s="6"/>
      <c r="OB15" s="6"/>
      <c r="OC15" s="6"/>
      <c r="OD15" s="6"/>
      <c r="OE15" s="6"/>
      <c r="OF15" s="6"/>
      <c r="OG15" s="6"/>
      <c r="OH15" s="6"/>
      <c r="OI15" s="6"/>
      <c r="OJ15" s="6"/>
      <c r="OK15" s="6"/>
      <c r="OL15" s="6"/>
      <c r="OM15" s="6"/>
      <c r="ON15" s="6"/>
      <c r="OO15" s="6"/>
      <c r="OP15" s="6"/>
      <c r="OQ15" s="6"/>
      <c r="OR15" s="6"/>
      <c r="OS15" s="6"/>
      <c r="OT15" s="6"/>
      <c r="OU15" s="6"/>
      <c r="OV15" s="6"/>
      <c r="OW15" s="6"/>
      <c r="OX15" s="6"/>
      <c r="OY15" s="6"/>
      <c r="OZ15" s="6"/>
      <c r="PA15" s="6"/>
      <c r="PB15" s="6"/>
      <c r="PC15" s="6"/>
      <c r="PD15" s="6"/>
      <c r="PE15" s="6"/>
      <c r="PF15" s="6"/>
      <c r="PG15" s="6"/>
    </row>
    <row r="16" spans="2:423" ht="12.75" customHeight="1">
      <c r="B16" s="44" t="s">
        <v>20</v>
      </c>
      <c r="C16" s="23">
        <f t="shared" ca="1" si="0"/>
        <v>3443919296.27</v>
      </c>
      <c r="E16" s="44" t="s">
        <v>20</v>
      </c>
      <c r="F16" s="23">
        <f t="shared" ca="1" si="1"/>
        <v>3443919296.27</v>
      </c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43" t="s">
        <v>26</v>
      </c>
      <c r="BA16" s="43">
        <v>1017</v>
      </c>
      <c r="BD16" s="43" t="s">
        <v>252</v>
      </c>
      <c r="BE16" s="6" t="s">
        <v>253</v>
      </c>
      <c r="BF16" s="45" t="e">
        <f>#REF!</f>
        <v>#REF!</v>
      </c>
      <c r="BG16" s="6" t="e">
        <f>#REF!</f>
        <v>#REF!</v>
      </c>
      <c r="BH16" s="6" t="e">
        <f>#REF!</f>
        <v>#REF!</v>
      </c>
      <c r="BI16" s="6" t="e">
        <f>#REF!</f>
        <v>#REF!</v>
      </c>
      <c r="BJ16" s="6" t="e">
        <f>#REF!</f>
        <v>#REF!</v>
      </c>
      <c r="BK16" s="6" t="e">
        <f>#REF!</f>
        <v>#REF!</v>
      </c>
      <c r="BL16" s="6" t="e">
        <f>#REF!</f>
        <v>#REF!</v>
      </c>
      <c r="BM16" s="6" t="e">
        <f>#REF!</f>
        <v>#REF!</v>
      </c>
      <c r="BN16" s="6" t="e">
        <f>#REF!</f>
        <v>#REF!</v>
      </c>
      <c r="BO16" s="6" t="e">
        <f>#REF!</f>
        <v>#REF!</v>
      </c>
      <c r="BP16" s="6" t="e">
        <f>#REF!</f>
        <v>#REF!</v>
      </c>
      <c r="BQ16" s="6"/>
      <c r="BR16" s="6"/>
      <c r="BS16" s="6"/>
      <c r="BT16" s="6"/>
      <c r="BU16" s="6"/>
      <c r="BV16" s="6"/>
      <c r="BW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6"/>
      <c r="KW16" s="6"/>
      <c r="KX16" s="6"/>
      <c r="KY16" s="6"/>
      <c r="KZ16" s="6"/>
      <c r="LA16" s="6"/>
      <c r="LB16" s="6"/>
      <c r="LC16" s="6"/>
      <c r="LD16" s="6"/>
      <c r="LE16" s="6"/>
      <c r="LF16" s="6"/>
      <c r="LG16" s="6"/>
      <c r="LH16" s="6"/>
      <c r="LI16" s="6"/>
      <c r="LJ16" s="6"/>
      <c r="LK16" s="6"/>
      <c r="LL16" s="6"/>
      <c r="LM16" s="6"/>
      <c r="LN16" s="6"/>
      <c r="LO16" s="6"/>
      <c r="LP16" s="6"/>
      <c r="LQ16" s="6"/>
      <c r="LR16" s="6"/>
      <c r="LS16" s="6"/>
      <c r="LT16" s="6"/>
      <c r="LU16" s="6"/>
      <c r="LV16" s="6"/>
      <c r="LW16" s="6"/>
      <c r="LX16" s="6"/>
      <c r="LY16" s="6"/>
      <c r="LZ16" s="6"/>
      <c r="MA16" s="6"/>
      <c r="MB16" s="6"/>
      <c r="MC16" s="6"/>
      <c r="MD16" s="6"/>
      <c r="ME16" s="6"/>
      <c r="MF16" s="6"/>
      <c r="MG16" s="6"/>
      <c r="MH16" s="6"/>
      <c r="MI16" s="6"/>
      <c r="MJ16" s="6"/>
      <c r="MK16" s="6"/>
      <c r="ML16" s="6"/>
      <c r="MM16" s="6"/>
      <c r="MN16" s="6"/>
      <c r="MO16" s="6"/>
      <c r="MP16" s="6"/>
      <c r="MQ16" s="6"/>
      <c r="MR16" s="6"/>
      <c r="MS16" s="6"/>
      <c r="MT16" s="6"/>
      <c r="MU16" s="6"/>
      <c r="MV16" s="6"/>
      <c r="MW16" s="6"/>
      <c r="MX16" s="6"/>
      <c r="MY16" s="6"/>
      <c r="MZ16" s="6"/>
      <c r="NA16" s="6"/>
      <c r="NB16" s="6"/>
      <c r="NC16" s="6"/>
      <c r="ND16" s="6"/>
      <c r="NE16" s="6"/>
      <c r="NF16" s="6"/>
      <c r="NG16" s="6"/>
      <c r="NH16" s="6"/>
      <c r="NI16" s="6"/>
      <c r="NJ16" s="6"/>
      <c r="NK16" s="6"/>
      <c r="NL16" s="6"/>
      <c r="NM16" s="6"/>
      <c r="NN16" s="6"/>
      <c r="NO16" s="6"/>
      <c r="NP16" s="6"/>
      <c r="NQ16" s="6"/>
      <c r="NR16" s="6"/>
      <c r="NS16" s="6"/>
      <c r="NT16" s="6"/>
      <c r="NU16" s="6"/>
      <c r="NV16" s="6"/>
      <c r="NW16" s="6"/>
      <c r="NX16" s="6"/>
      <c r="NY16" s="6"/>
      <c r="NZ16" s="6"/>
      <c r="OA16" s="6"/>
      <c r="OB16" s="6"/>
      <c r="OC16" s="6"/>
      <c r="OD16" s="6"/>
      <c r="OE16" s="6"/>
      <c r="OF16" s="6"/>
      <c r="OG16" s="6"/>
      <c r="OH16" s="6"/>
      <c r="OI16" s="6"/>
      <c r="OJ16" s="6"/>
      <c r="OK16" s="6"/>
      <c r="OL16" s="6"/>
      <c r="OM16" s="6"/>
      <c r="ON16" s="6"/>
      <c r="OO16" s="6"/>
      <c r="OP16" s="6"/>
      <c r="OQ16" s="6"/>
      <c r="OR16" s="6"/>
      <c r="OS16" s="6"/>
      <c r="OT16" s="6"/>
      <c r="OU16" s="6"/>
      <c r="OV16" s="6"/>
      <c r="OW16" s="6"/>
      <c r="OX16" s="6"/>
      <c r="OY16" s="6"/>
      <c r="OZ16" s="6"/>
      <c r="PA16" s="6"/>
      <c r="PB16" s="6"/>
      <c r="PC16" s="6"/>
      <c r="PD16" s="6"/>
      <c r="PE16" s="6"/>
      <c r="PF16" s="6"/>
      <c r="PG16" s="6"/>
    </row>
    <row r="17" spans="2:423" ht="12.75" customHeight="1">
      <c r="B17" s="44" t="s">
        <v>22</v>
      </c>
      <c r="C17" s="23">
        <f t="shared" ca="1" si="0"/>
        <v>800780138.79999995</v>
      </c>
      <c r="E17" s="44" t="s">
        <v>22</v>
      </c>
      <c r="F17" s="23">
        <f t="shared" ca="1" si="1"/>
        <v>800780138.79999995</v>
      </c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43" t="s">
        <v>28</v>
      </c>
      <c r="BA17" s="43">
        <v>1018</v>
      </c>
      <c r="BD17" s="43" t="s">
        <v>254</v>
      </c>
      <c r="BE17" s="6" t="s">
        <v>255</v>
      </c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6"/>
      <c r="KH17" s="6"/>
      <c r="KI17" s="6"/>
      <c r="KJ17" s="6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6"/>
      <c r="KW17" s="6"/>
      <c r="KX17" s="6"/>
      <c r="KY17" s="6"/>
      <c r="KZ17" s="6"/>
      <c r="LA17" s="6"/>
      <c r="LB17" s="6"/>
      <c r="LC17" s="6"/>
      <c r="LD17" s="6"/>
      <c r="LE17" s="6"/>
      <c r="LF17" s="6"/>
      <c r="LG17" s="6"/>
      <c r="LH17" s="6"/>
      <c r="LI17" s="6"/>
      <c r="LJ17" s="6"/>
      <c r="LK17" s="6"/>
      <c r="LL17" s="6"/>
      <c r="LM17" s="6"/>
      <c r="LN17" s="6"/>
      <c r="LO17" s="6"/>
      <c r="LP17" s="6"/>
      <c r="LQ17" s="6"/>
      <c r="LR17" s="6"/>
      <c r="LS17" s="6"/>
      <c r="LT17" s="6"/>
      <c r="LU17" s="6"/>
      <c r="LV17" s="6"/>
      <c r="LW17" s="6"/>
      <c r="LX17" s="6"/>
      <c r="LY17" s="6"/>
      <c r="LZ17" s="6"/>
      <c r="MA17" s="6"/>
      <c r="MB17" s="6"/>
      <c r="MC17" s="6"/>
      <c r="MD17" s="6"/>
      <c r="ME17" s="6"/>
      <c r="MF17" s="6"/>
      <c r="MG17" s="6"/>
      <c r="MH17" s="6"/>
      <c r="MI17" s="6"/>
      <c r="MJ17" s="6"/>
      <c r="MK17" s="6"/>
      <c r="ML17" s="6"/>
      <c r="MM17" s="6"/>
      <c r="MN17" s="6"/>
      <c r="MO17" s="6"/>
      <c r="MP17" s="6"/>
      <c r="MQ17" s="6"/>
      <c r="MR17" s="6"/>
      <c r="MS17" s="6"/>
      <c r="MT17" s="6"/>
      <c r="MU17" s="6"/>
      <c r="MV17" s="6"/>
      <c r="MW17" s="6"/>
      <c r="MX17" s="6"/>
      <c r="MY17" s="6"/>
      <c r="MZ17" s="6"/>
      <c r="NA17" s="6"/>
      <c r="NB17" s="6"/>
      <c r="NC17" s="6"/>
      <c r="ND17" s="6"/>
      <c r="NE17" s="6"/>
      <c r="NF17" s="6"/>
      <c r="NG17" s="6"/>
      <c r="NH17" s="6"/>
      <c r="NI17" s="6"/>
      <c r="NJ17" s="6"/>
      <c r="NK17" s="6"/>
      <c r="NL17" s="6"/>
      <c r="NM17" s="6"/>
      <c r="NN17" s="6"/>
      <c r="NO17" s="6"/>
      <c r="NP17" s="6"/>
      <c r="NQ17" s="6"/>
      <c r="NR17" s="6"/>
      <c r="NS17" s="6"/>
      <c r="NT17" s="6"/>
      <c r="NU17" s="6"/>
      <c r="NV17" s="6"/>
      <c r="NW17" s="6"/>
      <c r="NX17" s="6"/>
      <c r="NY17" s="6"/>
      <c r="NZ17" s="6"/>
      <c r="OA17" s="6"/>
      <c r="OB17" s="6"/>
      <c r="OC17" s="6"/>
      <c r="OD17" s="6"/>
      <c r="OE17" s="6"/>
      <c r="OF17" s="6"/>
      <c r="OG17" s="6"/>
      <c r="OH17" s="6"/>
      <c r="OI17" s="6"/>
      <c r="OJ17" s="6"/>
      <c r="OK17" s="6"/>
      <c r="OL17" s="6"/>
      <c r="OM17" s="6"/>
      <c r="ON17" s="6"/>
      <c r="OO17" s="6"/>
      <c r="OP17" s="6"/>
      <c r="OQ17" s="6"/>
      <c r="OR17" s="6"/>
      <c r="OS17" s="6"/>
      <c r="OT17" s="6"/>
      <c r="OU17" s="6"/>
      <c r="OV17" s="6"/>
      <c r="OW17" s="6"/>
      <c r="OX17" s="6"/>
      <c r="OY17" s="6"/>
      <c r="OZ17" s="6"/>
      <c r="PA17" s="6"/>
      <c r="PB17" s="6"/>
      <c r="PC17" s="6"/>
      <c r="PD17" s="6"/>
      <c r="PE17" s="6"/>
      <c r="PF17" s="6"/>
      <c r="PG17" s="6"/>
    </row>
    <row r="18" spans="2:423" ht="12.75" customHeight="1">
      <c r="B18" s="44" t="s">
        <v>24</v>
      </c>
      <c r="C18" s="23">
        <f t="shared" ca="1" si="0"/>
        <v>277879391.71999949</v>
      </c>
      <c r="E18" s="44" t="s">
        <v>24</v>
      </c>
      <c r="F18" s="23">
        <f t="shared" ca="1" si="1"/>
        <v>277879391.71999949</v>
      </c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43" t="s">
        <v>30</v>
      </c>
      <c r="BA18" s="43">
        <v>1020</v>
      </c>
      <c r="BD18" s="43" t="s">
        <v>256</v>
      </c>
      <c r="BE18" s="6" t="s">
        <v>257</v>
      </c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  <c r="JV18" s="6"/>
      <c r="JW18" s="6"/>
      <c r="JX18" s="6"/>
      <c r="JY18" s="6"/>
      <c r="JZ18" s="6"/>
      <c r="KA18" s="6"/>
      <c r="KB18" s="6"/>
      <c r="KC18" s="6"/>
      <c r="KD18" s="6"/>
      <c r="KE18" s="6"/>
      <c r="KF18" s="6"/>
      <c r="KG18" s="6"/>
      <c r="KH18" s="6"/>
      <c r="KI18" s="6"/>
      <c r="KJ18" s="6"/>
      <c r="KK18" s="6"/>
      <c r="KL18" s="6"/>
      <c r="KM18" s="6"/>
      <c r="KN18" s="6"/>
      <c r="KO18" s="6"/>
      <c r="KP18" s="6"/>
      <c r="KQ18" s="6"/>
      <c r="KR18" s="6"/>
      <c r="KS18" s="6"/>
      <c r="KT18" s="6"/>
      <c r="KU18" s="6"/>
      <c r="KV18" s="6"/>
      <c r="KW18" s="6"/>
      <c r="KX18" s="6"/>
      <c r="KY18" s="6"/>
      <c r="KZ18" s="6"/>
      <c r="LA18" s="6"/>
      <c r="LB18" s="6"/>
      <c r="LC18" s="6"/>
      <c r="LD18" s="6"/>
      <c r="LE18" s="6"/>
      <c r="LF18" s="6"/>
      <c r="LG18" s="6"/>
      <c r="LH18" s="6"/>
      <c r="LI18" s="6"/>
      <c r="LJ18" s="6"/>
      <c r="LK18" s="6"/>
      <c r="LL18" s="6"/>
      <c r="LM18" s="6"/>
      <c r="LN18" s="6"/>
      <c r="LO18" s="6"/>
      <c r="LP18" s="6"/>
      <c r="LQ18" s="6"/>
      <c r="LR18" s="6"/>
      <c r="LS18" s="6"/>
      <c r="LT18" s="6"/>
      <c r="LU18" s="6"/>
      <c r="LV18" s="6"/>
      <c r="LW18" s="6"/>
      <c r="LX18" s="6"/>
      <c r="LY18" s="6"/>
      <c r="LZ18" s="6"/>
      <c r="MA18" s="6"/>
      <c r="MB18" s="6"/>
      <c r="MC18" s="6"/>
      <c r="MD18" s="6"/>
      <c r="ME18" s="6"/>
      <c r="MF18" s="6"/>
      <c r="MG18" s="6"/>
      <c r="MH18" s="6"/>
      <c r="MI18" s="6"/>
      <c r="MJ18" s="6"/>
      <c r="MK18" s="6"/>
      <c r="ML18" s="6"/>
      <c r="MM18" s="6"/>
      <c r="MN18" s="6"/>
      <c r="MO18" s="6"/>
      <c r="MP18" s="6"/>
      <c r="MQ18" s="6"/>
      <c r="MR18" s="6"/>
      <c r="MS18" s="6"/>
      <c r="MT18" s="6"/>
      <c r="MU18" s="6"/>
      <c r="MV18" s="6"/>
      <c r="MW18" s="6"/>
      <c r="MX18" s="6"/>
      <c r="MY18" s="6"/>
      <c r="MZ18" s="6"/>
      <c r="NA18" s="6"/>
      <c r="NB18" s="6"/>
      <c r="NC18" s="6"/>
      <c r="ND18" s="6"/>
      <c r="NE18" s="6"/>
      <c r="NF18" s="6"/>
      <c r="NG18" s="6"/>
      <c r="NH18" s="6"/>
      <c r="NI18" s="6"/>
      <c r="NJ18" s="6"/>
      <c r="NK18" s="6"/>
      <c r="NL18" s="6"/>
      <c r="NM18" s="6"/>
      <c r="NN18" s="6"/>
      <c r="NO18" s="6"/>
      <c r="NP18" s="6"/>
      <c r="NQ18" s="6"/>
      <c r="NR18" s="6"/>
      <c r="NS18" s="6"/>
      <c r="NT18" s="6"/>
      <c r="NU18" s="6"/>
      <c r="NV18" s="6"/>
      <c r="NW18" s="6"/>
      <c r="NX18" s="6"/>
      <c r="NY18" s="6"/>
      <c r="NZ18" s="6"/>
      <c r="OA18" s="6"/>
      <c r="OB18" s="6"/>
      <c r="OC18" s="6"/>
      <c r="OD18" s="6"/>
      <c r="OE18" s="6"/>
      <c r="OF18" s="6"/>
      <c r="OG18" s="6"/>
      <c r="OH18" s="6"/>
      <c r="OI18" s="6"/>
      <c r="OJ18" s="6"/>
      <c r="OK18" s="6"/>
      <c r="OL18" s="6"/>
      <c r="OM18" s="6"/>
      <c r="ON18" s="6"/>
      <c r="OO18" s="6"/>
      <c r="OP18" s="6"/>
      <c r="OQ18" s="6"/>
      <c r="OR18" s="6"/>
      <c r="OS18" s="6"/>
      <c r="OT18" s="6"/>
      <c r="OU18" s="6"/>
      <c r="OV18" s="6"/>
      <c r="OW18" s="6"/>
      <c r="OX18" s="6"/>
      <c r="OY18" s="6"/>
      <c r="OZ18" s="6"/>
      <c r="PA18" s="6"/>
      <c r="PB18" s="6"/>
      <c r="PC18" s="6"/>
      <c r="PD18" s="6"/>
      <c r="PE18" s="6"/>
      <c r="PF18" s="6"/>
      <c r="PG18" s="6"/>
    </row>
    <row r="19" spans="2:423" ht="12.75" customHeight="1">
      <c r="B19" s="44" t="s">
        <v>26</v>
      </c>
      <c r="C19" s="23">
        <f t="shared" ca="1" si="0"/>
        <v>7205149400.2399998</v>
      </c>
      <c r="E19" s="44" t="s">
        <v>26</v>
      </c>
      <c r="F19" s="23">
        <f t="shared" ca="1" si="1"/>
        <v>7205149400.2399998</v>
      </c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43" t="s">
        <v>32</v>
      </c>
      <c r="BA19" s="43">
        <v>1022</v>
      </c>
      <c r="BD19" s="43" t="s">
        <v>258</v>
      </c>
      <c r="BE19" s="6" t="s">
        <v>259</v>
      </c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  <c r="MA19" s="6"/>
      <c r="MB19" s="6"/>
      <c r="MC19" s="6"/>
      <c r="MD19" s="6"/>
      <c r="ME19" s="6"/>
      <c r="MF19" s="6"/>
      <c r="MG19" s="6"/>
      <c r="MH19" s="6"/>
      <c r="MI19" s="6"/>
      <c r="MJ19" s="6"/>
      <c r="MK19" s="6"/>
      <c r="ML19" s="6"/>
      <c r="MM19" s="6"/>
      <c r="MN19" s="6"/>
      <c r="MO19" s="6"/>
      <c r="MP19" s="6"/>
      <c r="MQ19" s="6"/>
      <c r="MR19" s="6"/>
      <c r="MS19" s="6"/>
      <c r="MT19" s="6"/>
      <c r="MU19" s="6"/>
      <c r="MV19" s="6"/>
      <c r="MW19" s="6"/>
      <c r="MX19" s="6"/>
      <c r="MY19" s="6"/>
      <c r="MZ19" s="6"/>
      <c r="NA19" s="6"/>
      <c r="NB19" s="6"/>
      <c r="NC19" s="6"/>
      <c r="ND19" s="6"/>
      <c r="NE19" s="6"/>
      <c r="NF19" s="6"/>
      <c r="NG19" s="6"/>
      <c r="NH19" s="6"/>
      <c r="NI19" s="6"/>
      <c r="NJ19" s="6"/>
      <c r="NK19" s="6"/>
      <c r="NL19" s="6"/>
      <c r="NM19" s="6"/>
      <c r="NN19" s="6"/>
      <c r="NO19" s="6"/>
      <c r="NP19" s="6"/>
      <c r="NQ19" s="6"/>
      <c r="NR19" s="6"/>
      <c r="NS19" s="6"/>
      <c r="NT19" s="6"/>
      <c r="NU19" s="6"/>
      <c r="NV19" s="6"/>
      <c r="NW19" s="6"/>
      <c r="NX19" s="6"/>
      <c r="NY19" s="6"/>
      <c r="NZ19" s="6"/>
      <c r="OA19" s="6"/>
      <c r="OB19" s="6"/>
      <c r="OC19" s="6"/>
      <c r="OD19" s="6"/>
      <c r="OE19" s="6"/>
      <c r="OF19" s="6"/>
      <c r="OG19" s="6"/>
      <c r="OH19" s="6"/>
      <c r="OI19" s="6"/>
      <c r="OJ19" s="6"/>
      <c r="OK19" s="6"/>
      <c r="OL19" s="6"/>
      <c r="OM19" s="6"/>
      <c r="ON19" s="6"/>
      <c r="OO19" s="6"/>
      <c r="OP19" s="6"/>
      <c r="OQ19" s="6"/>
      <c r="OR19" s="6"/>
      <c r="OS19" s="6"/>
      <c r="OT19" s="6"/>
      <c r="OU19" s="6"/>
      <c r="OV19" s="6"/>
      <c r="OW19" s="6"/>
      <c r="OX19" s="6"/>
      <c r="OY19" s="6"/>
      <c r="OZ19" s="6"/>
      <c r="PA19" s="6"/>
      <c r="PB19" s="6"/>
      <c r="PC19" s="6"/>
      <c r="PD19" s="6"/>
      <c r="PE19" s="6"/>
      <c r="PF19" s="6"/>
      <c r="PG19" s="6"/>
    </row>
    <row r="20" spans="2:423" ht="12.75" customHeight="1">
      <c r="B20" s="44" t="s">
        <v>28</v>
      </c>
      <c r="C20" s="23">
        <f t="shared" ca="1" si="0"/>
        <v>1764262327.7</v>
      </c>
      <c r="E20" s="44" t="s">
        <v>28</v>
      </c>
      <c r="F20" s="23">
        <f t="shared" ca="1" si="1"/>
        <v>1764262327.7</v>
      </c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43" t="s">
        <v>34</v>
      </c>
      <c r="BA20" s="43">
        <v>1025</v>
      </c>
      <c r="BD20" s="43" t="s">
        <v>260</v>
      </c>
      <c r="BE20" s="6" t="s">
        <v>261</v>
      </c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6"/>
      <c r="KH20" s="6"/>
      <c r="KI20" s="6"/>
      <c r="KJ20" s="6"/>
      <c r="KK20" s="6"/>
      <c r="KL20" s="6"/>
      <c r="KM20" s="6"/>
      <c r="KN20" s="6"/>
      <c r="KO20" s="6"/>
      <c r="KP20" s="6"/>
      <c r="KQ20" s="6"/>
      <c r="KR20" s="6"/>
      <c r="KS20" s="6"/>
      <c r="KT20" s="6"/>
      <c r="KU20" s="6"/>
      <c r="KV20" s="6"/>
      <c r="KW20" s="6"/>
      <c r="KX20" s="6"/>
      <c r="KY20" s="6"/>
      <c r="KZ20" s="6"/>
      <c r="LA20" s="6"/>
      <c r="LB20" s="6"/>
      <c r="LC20" s="6"/>
      <c r="LD20" s="6"/>
      <c r="LE20" s="6"/>
      <c r="LF20" s="6"/>
      <c r="LG20" s="6"/>
      <c r="LH20" s="6"/>
      <c r="LI20" s="6"/>
      <c r="LJ20" s="6"/>
      <c r="LK20" s="6"/>
      <c r="LL20" s="6"/>
      <c r="LM20" s="6"/>
      <c r="LN20" s="6"/>
      <c r="LO20" s="6"/>
      <c r="LP20" s="6"/>
      <c r="LQ20" s="6"/>
      <c r="LR20" s="6"/>
      <c r="LS20" s="6"/>
      <c r="LT20" s="6"/>
      <c r="LU20" s="6"/>
      <c r="LV20" s="6"/>
      <c r="LW20" s="6"/>
      <c r="LX20" s="6"/>
      <c r="LY20" s="6"/>
      <c r="LZ20" s="6"/>
      <c r="MA20" s="6"/>
      <c r="MB20" s="6"/>
      <c r="MC20" s="6"/>
      <c r="MD20" s="6"/>
      <c r="ME20" s="6"/>
      <c r="MF20" s="6"/>
      <c r="MG20" s="6"/>
      <c r="MH20" s="6"/>
      <c r="MI20" s="6"/>
      <c r="MJ20" s="6"/>
      <c r="MK20" s="6"/>
      <c r="ML20" s="6"/>
      <c r="MM20" s="6"/>
      <c r="MN20" s="6"/>
      <c r="MO20" s="6"/>
      <c r="MP20" s="6"/>
      <c r="MQ20" s="6"/>
      <c r="MR20" s="6"/>
      <c r="MS20" s="6"/>
      <c r="MT20" s="6"/>
      <c r="MU20" s="6"/>
      <c r="MV20" s="6"/>
      <c r="MW20" s="6"/>
      <c r="MX20" s="6"/>
      <c r="MY20" s="6"/>
      <c r="MZ20" s="6"/>
      <c r="NA20" s="6"/>
      <c r="NB20" s="6"/>
      <c r="NC20" s="6"/>
      <c r="ND20" s="6"/>
      <c r="NE20" s="6"/>
      <c r="NF20" s="6"/>
      <c r="NG20" s="6"/>
      <c r="NH20" s="6"/>
      <c r="NI20" s="6"/>
      <c r="NJ20" s="6"/>
      <c r="NK20" s="6"/>
      <c r="NL20" s="6"/>
      <c r="NM20" s="6"/>
      <c r="NN20" s="6"/>
      <c r="NO20" s="6"/>
      <c r="NP20" s="6"/>
      <c r="NQ20" s="6"/>
      <c r="NR20" s="6"/>
      <c r="NS20" s="6"/>
      <c r="NT20" s="6"/>
      <c r="NU20" s="6"/>
      <c r="NV20" s="6"/>
      <c r="NW20" s="6"/>
      <c r="NX20" s="6"/>
      <c r="NY20" s="6"/>
      <c r="NZ20" s="6"/>
      <c r="OA20" s="6"/>
      <c r="OB20" s="6"/>
      <c r="OC20" s="6"/>
      <c r="OD20" s="6"/>
      <c r="OE20" s="6"/>
      <c r="OF20" s="6"/>
      <c r="OG20" s="6"/>
      <c r="OH20" s="6"/>
      <c r="OI20" s="6"/>
      <c r="OJ20" s="6"/>
      <c r="OK20" s="6"/>
      <c r="OL20" s="6"/>
      <c r="OM20" s="6"/>
      <c r="ON20" s="6"/>
      <c r="OO20" s="6"/>
      <c r="OP20" s="6"/>
      <c r="OQ20" s="6"/>
      <c r="OR20" s="6"/>
      <c r="OS20" s="6"/>
      <c r="OT20" s="6"/>
      <c r="OU20" s="6"/>
      <c r="OV20" s="6"/>
      <c r="OW20" s="6"/>
      <c r="OX20" s="6"/>
      <c r="OY20" s="6"/>
      <c r="OZ20" s="6"/>
      <c r="PA20" s="6"/>
      <c r="PB20" s="6"/>
      <c r="PC20" s="6"/>
      <c r="PD20" s="6"/>
      <c r="PE20" s="6"/>
      <c r="PF20" s="6"/>
      <c r="PG20" s="6"/>
    </row>
    <row r="21" spans="2:423" ht="12.75" customHeight="1">
      <c r="B21" s="44" t="s">
        <v>30</v>
      </c>
      <c r="C21" s="23">
        <f t="shared" ca="1" si="0"/>
        <v>53805814883.730003</v>
      </c>
      <c r="E21" s="44" t="s">
        <v>30</v>
      </c>
      <c r="F21" s="23">
        <f t="shared" ca="1" si="1"/>
        <v>53805814883.730003</v>
      </c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43" t="s">
        <v>36</v>
      </c>
      <c r="BA21" s="43">
        <v>1027</v>
      </c>
      <c r="BD21" s="43" t="s">
        <v>262</v>
      </c>
      <c r="BE21" s="6" t="s">
        <v>263</v>
      </c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6"/>
      <c r="KH21" s="6"/>
      <c r="KI21" s="6"/>
      <c r="KJ21" s="6"/>
      <c r="KK21" s="6"/>
      <c r="KL21" s="6"/>
      <c r="KM21" s="6"/>
      <c r="KN21" s="6"/>
      <c r="KO21" s="6"/>
      <c r="KP21" s="6"/>
      <c r="KQ21" s="6"/>
      <c r="KR21" s="6"/>
      <c r="KS21" s="6"/>
      <c r="KT21" s="6"/>
      <c r="KU21" s="6"/>
      <c r="KV21" s="6"/>
      <c r="KW21" s="6"/>
      <c r="KX21" s="6"/>
      <c r="KY21" s="6"/>
      <c r="KZ21" s="6"/>
      <c r="LA21" s="6"/>
      <c r="LB21" s="6"/>
      <c r="LC21" s="6"/>
      <c r="LD21" s="6"/>
      <c r="LE21" s="6"/>
      <c r="LF21" s="6"/>
      <c r="LG21" s="6"/>
      <c r="LH21" s="6"/>
      <c r="LI21" s="6"/>
      <c r="LJ21" s="6"/>
      <c r="LK21" s="6"/>
      <c r="LL21" s="6"/>
      <c r="LM21" s="6"/>
      <c r="LN21" s="6"/>
      <c r="LO21" s="6"/>
      <c r="LP21" s="6"/>
      <c r="LQ21" s="6"/>
      <c r="LR21" s="6"/>
      <c r="LS21" s="6"/>
      <c r="LT21" s="6"/>
      <c r="LU21" s="6"/>
      <c r="LV21" s="6"/>
      <c r="LW21" s="6"/>
      <c r="LX21" s="6"/>
      <c r="LY21" s="6"/>
      <c r="LZ21" s="6"/>
      <c r="MA21" s="6"/>
      <c r="MB21" s="6"/>
      <c r="MC21" s="6"/>
      <c r="MD21" s="6"/>
      <c r="ME21" s="6"/>
      <c r="MF21" s="6"/>
      <c r="MG21" s="6"/>
      <c r="MH21" s="6"/>
      <c r="MI21" s="6"/>
      <c r="MJ21" s="6"/>
      <c r="MK21" s="6"/>
      <c r="ML21" s="6"/>
      <c r="MM21" s="6"/>
      <c r="MN21" s="6"/>
      <c r="MO21" s="6"/>
      <c r="MP21" s="6"/>
      <c r="MQ21" s="6"/>
      <c r="MR21" s="6"/>
      <c r="MS21" s="6"/>
      <c r="MT21" s="6"/>
      <c r="MU21" s="6"/>
      <c r="MV21" s="6"/>
      <c r="MW21" s="6"/>
      <c r="MX21" s="6"/>
      <c r="MY21" s="6"/>
      <c r="MZ21" s="6"/>
      <c r="NA21" s="6"/>
      <c r="NB21" s="6"/>
      <c r="NC21" s="6"/>
      <c r="ND21" s="6"/>
      <c r="NE21" s="6"/>
      <c r="NF21" s="6"/>
      <c r="NG21" s="6"/>
      <c r="NH21" s="6"/>
      <c r="NI21" s="6"/>
      <c r="NJ21" s="6"/>
      <c r="NK21" s="6"/>
      <c r="NL21" s="6"/>
      <c r="NM21" s="6"/>
      <c r="NN21" s="6"/>
      <c r="NO21" s="6"/>
      <c r="NP21" s="6"/>
      <c r="NQ21" s="6"/>
      <c r="NR21" s="6"/>
      <c r="NS21" s="6"/>
      <c r="NT21" s="6"/>
      <c r="NU21" s="6"/>
      <c r="NV21" s="6"/>
      <c r="NW21" s="6"/>
      <c r="NX21" s="6"/>
      <c r="NY21" s="6"/>
      <c r="NZ21" s="6"/>
      <c r="OA21" s="6"/>
      <c r="OB21" s="6"/>
      <c r="OC21" s="6"/>
      <c r="OD21" s="6"/>
      <c r="OE21" s="6"/>
      <c r="OF21" s="6"/>
      <c r="OG21" s="6"/>
      <c r="OH21" s="6"/>
      <c r="OI21" s="6"/>
      <c r="OJ21" s="6"/>
      <c r="OK21" s="6"/>
      <c r="OL21" s="6"/>
      <c r="OM21" s="6"/>
      <c r="ON21" s="6"/>
      <c r="OO21" s="6"/>
      <c r="OP21" s="6"/>
      <c r="OQ21" s="6"/>
      <c r="OR21" s="6"/>
      <c r="OS21" s="6"/>
      <c r="OT21" s="6"/>
      <c r="OU21" s="6"/>
      <c r="OV21" s="6"/>
      <c r="OW21" s="6"/>
      <c r="OX21" s="6"/>
      <c r="OY21" s="6"/>
      <c r="OZ21" s="6"/>
      <c r="PA21" s="6"/>
      <c r="PB21" s="6"/>
      <c r="PC21" s="6"/>
      <c r="PD21" s="6"/>
      <c r="PE21" s="6"/>
      <c r="PF21" s="6"/>
      <c r="PG21" s="6"/>
    </row>
    <row r="22" spans="2:423" ht="12.75" customHeight="1">
      <c r="B22" s="44" t="s">
        <v>32</v>
      </c>
      <c r="C22" s="23">
        <f t="shared" ca="1" si="0"/>
        <v>14091929403.040003</v>
      </c>
      <c r="E22" s="44" t="s">
        <v>32</v>
      </c>
      <c r="F22" s="23">
        <f t="shared" ca="1" si="1"/>
        <v>14091929403.040003</v>
      </c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43" t="s">
        <v>38</v>
      </c>
      <c r="BA22" s="43">
        <v>1028</v>
      </c>
      <c r="BD22" s="43" t="s">
        <v>264</v>
      </c>
      <c r="BE22" s="6" t="s">
        <v>265</v>
      </c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  <c r="JH22" s="6"/>
      <c r="JI22" s="6"/>
      <c r="JJ22" s="6"/>
      <c r="JK22" s="6"/>
      <c r="JL22" s="6"/>
      <c r="JM22" s="6"/>
      <c r="JN22" s="6"/>
      <c r="JO22" s="6"/>
      <c r="JP22" s="6"/>
      <c r="JQ22" s="6"/>
      <c r="JR22" s="6"/>
      <c r="JS22" s="6"/>
      <c r="JT22" s="6"/>
      <c r="JU22" s="6"/>
      <c r="JV22" s="6"/>
      <c r="JW22" s="6"/>
      <c r="JX22" s="6"/>
      <c r="JY22" s="6"/>
      <c r="JZ22" s="6"/>
      <c r="KA22" s="6"/>
      <c r="KB22" s="6"/>
      <c r="KC22" s="6"/>
      <c r="KD22" s="6"/>
      <c r="KE22" s="6"/>
      <c r="KF22" s="6"/>
      <c r="KG22" s="6"/>
      <c r="KH22" s="6"/>
      <c r="KI22" s="6"/>
      <c r="KJ22" s="6"/>
      <c r="KK22" s="6"/>
      <c r="KL22" s="6"/>
      <c r="KM22" s="6"/>
      <c r="KN22" s="6"/>
      <c r="KO22" s="6"/>
      <c r="KP22" s="6"/>
      <c r="KQ22" s="6"/>
      <c r="KR22" s="6"/>
      <c r="KS22" s="6"/>
      <c r="KT22" s="6"/>
      <c r="KU22" s="6"/>
      <c r="KV22" s="6"/>
      <c r="KW22" s="6"/>
      <c r="KX22" s="6"/>
      <c r="KY22" s="6"/>
      <c r="KZ22" s="6"/>
      <c r="LA22" s="6"/>
      <c r="LB22" s="6"/>
      <c r="LC22" s="6"/>
      <c r="LD22" s="6"/>
      <c r="LE22" s="6"/>
      <c r="LF22" s="6"/>
      <c r="LG22" s="6"/>
      <c r="LH22" s="6"/>
      <c r="LI22" s="6"/>
      <c r="LJ22" s="6"/>
      <c r="LK22" s="6"/>
      <c r="LL22" s="6"/>
      <c r="LM22" s="6"/>
      <c r="LN22" s="6"/>
      <c r="LO22" s="6"/>
      <c r="LP22" s="6"/>
      <c r="LQ22" s="6"/>
      <c r="LR22" s="6"/>
      <c r="LS22" s="6"/>
      <c r="LT22" s="6"/>
      <c r="LU22" s="6"/>
      <c r="LV22" s="6"/>
      <c r="LW22" s="6"/>
      <c r="LX22" s="6"/>
      <c r="LY22" s="6"/>
      <c r="LZ22" s="6"/>
      <c r="MA22" s="6"/>
      <c r="MB22" s="6"/>
      <c r="MC22" s="6"/>
      <c r="MD22" s="6"/>
      <c r="ME22" s="6"/>
      <c r="MF22" s="6"/>
      <c r="MG22" s="6"/>
      <c r="MH22" s="6"/>
      <c r="MI22" s="6"/>
      <c r="MJ22" s="6"/>
      <c r="MK22" s="6"/>
      <c r="ML22" s="6"/>
      <c r="MM22" s="6"/>
      <c r="MN22" s="6"/>
      <c r="MO22" s="6"/>
      <c r="MP22" s="6"/>
      <c r="MQ22" s="6"/>
      <c r="MR22" s="6"/>
      <c r="MS22" s="6"/>
      <c r="MT22" s="6"/>
      <c r="MU22" s="6"/>
      <c r="MV22" s="6"/>
      <c r="MW22" s="6"/>
      <c r="MX22" s="6"/>
      <c r="MY22" s="6"/>
      <c r="MZ22" s="6"/>
      <c r="NA22" s="6"/>
      <c r="NB22" s="6"/>
      <c r="NC22" s="6"/>
      <c r="ND22" s="6"/>
      <c r="NE22" s="6"/>
      <c r="NF22" s="6"/>
      <c r="NG22" s="6"/>
      <c r="NH22" s="6"/>
      <c r="NI22" s="6"/>
      <c r="NJ22" s="6"/>
      <c r="NK22" s="6"/>
      <c r="NL22" s="6"/>
      <c r="NM22" s="6"/>
      <c r="NN22" s="6"/>
      <c r="NO22" s="6"/>
      <c r="NP22" s="6"/>
      <c r="NQ22" s="6"/>
      <c r="NR22" s="6"/>
      <c r="NS22" s="6"/>
      <c r="NT22" s="6"/>
      <c r="NU22" s="6"/>
      <c r="NV22" s="6"/>
      <c r="NW22" s="6"/>
      <c r="NX22" s="6"/>
      <c r="NY22" s="6"/>
      <c r="NZ22" s="6"/>
      <c r="OA22" s="6"/>
      <c r="OB22" s="6"/>
      <c r="OC22" s="6"/>
      <c r="OD22" s="6"/>
      <c r="OE22" s="6"/>
      <c r="OF22" s="6"/>
      <c r="OG22" s="6"/>
      <c r="OH22" s="6"/>
      <c r="OI22" s="6"/>
      <c r="OJ22" s="6"/>
      <c r="OK22" s="6"/>
      <c r="OL22" s="6"/>
      <c r="OM22" s="6"/>
      <c r="ON22" s="6"/>
      <c r="OO22" s="6"/>
      <c r="OP22" s="6"/>
      <c r="OQ22" s="6"/>
      <c r="OR22" s="6"/>
      <c r="OS22" s="6"/>
      <c r="OT22" s="6"/>
      <c r="OU22" s="6"/>
      <c r="OV22" s="6"/>
      <c r="OW22" s="6"/>
      <c r="OX22" s="6"/>
      <c r="OY22" s="6"/>
      <c r="OZ22" s="6"/>
      <c r="PA22" s="6"/>
      <c r="PB22" s="6"/>
      <c r="PC22" s="6"/>
      <c r="PD22" s="6"/>
      <c r="PE22" s="6"/>
      <c r="PF22" s="6"/>
      <c r="PG22" s="6"/>
    </row>
    <row r="23" spans="2:423" ht="12.75" customHeight="1">
      <c r="B23" s="44" t="s">
        <v>34</v>
      </c>
      <c r="C23" s="23">
        <f t="shared" ca="1" si="0"/>
        <v>7885897453.5400009</v>
      </c>
      <c r="E23" s="44" t="s">
        <v>34</v>
      </c>
      <c r="F23" s="23">
        <f t="shared" ca="1" si="1"/>
        <v>7885897453.5400009</v>
      </c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43" t="s">
        <v>40</v>
      </c>
      <c r="BA23" s="43">
        <v>1030</v>
      </c>
      <c r="BD23" s="43" t="s">
        <v>266</v>
      </c>
      <c r="BE23" s="6" t="s">
        <v>267</v>
      </c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  <c r="JV23" s="6"/>
      <c r="JW23" s="6"/>
      <c r="JX23" s="6"/>
      <c r="JY23" s="6"/>
      <c r="JZ23" s="6"/>
      <c r="KA23" s="6"/>
      <c r="KB23" s="6"/>
      <c r="KC23" s="6"/>
      <c r="KD23" s="6"/>
      <c r="KE23" s="6"/>
      <c r="KF23" s="6"/>
      <c r="KG23" s="6"/>
      <c r="KH23" s="6"/>
      <c r="KI23" s="6"/>
      <c r="KJ23" s="6"/>
      <c r="KK23" s="6"/>
      <c r="KL23" s="6"/>
      <c r="KM23" s="6"/>
      <c r="KN23" s="6"/>
      <c r="KO23" s="6"/>
      <c r="KP23" s="6"/>
      <c r="KQ23" s="6"/>
      <c r="KR23" s="6"/>
      <c r="KS23" s="6"/>
      <c r="KT23" s="6"/>
      <c r="KU23" s="6"/>
      <c r="KV23" s="6"/>
      <c r="KW23" s="6"/>
      <c r="KX23" s="6"/>
      <c r="KY23" s="6"/>
      <c r="KZ23" s="6"/>
      <c r="LA23" s="6"/>
      <c r="LB23" s="6"/>
      <c r="LC23" s="6"/>
      <c r="LD23" s="6"/>
      <c r="LE23" s="6"/>
      <c r="LF23" s="6"/>
      <c r="LG23" s="6"/>
      <c r="LH23" s="6"/>
      <c r="LI23" s="6"/>
      <c r="LJ23" s="6"/>
      <c r="LK23" s="6"/>
      <c r="LL23" s="6"/>
      <c r="LM23" s="6"/>
      <c r="LN23" s="6"/>
      <c r="LO23" s="6"/>
      <c r="LP23" s="6"/>
      <c r="LQ23" s="6"/>
      <c r="LR23" s="6"/>
      <c r="LS23" s="6"/>
      <c r="LT23" s="6"/>
      <c r="LU23" s="6"/>
      <c r="LV23" s="6"/>
      <c r="LW23" s="6"/>
      <c r="LX23" s="6"/>
      <c r="LY23" s="6"/>
      <c r="LZ23" s="6"/>
      <c r="MA23" s="6"/>
      <c r="MB23" s="6"/>
      <c r="MC23" s="6"/>
      <c r="MD23" s="6"/>
      <c r="ME23" s="6"/>
      <c r="MF23" s="6"/>
      <c r="MG23" s="6"/>
      <c r="MH23" s="6"/>
      <c r="MI23" s="6"/>
      <c r="MJ23" s="6"/>
      <c r="MK23" s="6"/>
      <c r="ML23" s="6"/>
      <c r="MM23" s="6"/>
      <c r="MN23" s="6"/>
      <c r="MO23" s="6"/>
      <c r="MP23" s="6"/>
      <c r="MQ23" s="6"/>
      <c r="MR23" s="6"/>
      <c r="MS23" s="6"/>
      <c r="MT23" s="6"/>
      <c r="MU23" s="6"/>
      <c r="MV23" s="6"/>
      <c r="MW23" s="6"/>
      <c r="MX23" s="6"/>
      <c r="MY23" s="6"/>
      <c r="MZ23" s="6"/>
      <c r="NA23" s="6"/>
      <c r="NB23" s="6"/>
      <c r="NC23" s="6"/>
      <c r="ND23" s="6"/>
      <c r="NE23" s="6"/>
      <c r="NF23" s="6"/>
      <c r="NG23" s="6"/>
      <c r="NH23" s="6"/>
      <c r="NI23" s="6"/>
      <c r="NJ23" s="6"/>
      <c r="NK23" s="6"/>
      <c r="NL23" s="6"/>
      <c r="NM23" s="6"/>
      <c r="NN23" s="6"/>
      <c r="NO23" s="6"/>
      <c r="NP23" s="6"/>
      <c r="NQ23" s="6"/>
      <c r="NR23" s="6"/>
      <c r="NS23" s="6"/>
      <c r="NT23" s="6"/>
      <c r="NU23" s="6"/>
      <c r="NV23" s="6"/>
      <c r="NW23" s="6"/>
      <c r="NX23" s="6"/>
      <c r="NY23" s="6"/>
      <c r="NZ23" s="6"/>
      <c r="OA23" s="6"/>
      <c r="OB23" s="6"/>
      <c r="OC23" s="6"/>
      <c r="OD23" s="6"/>
      <c r="OE23" s="6"/>
      <c r="OF23" s="6"/>
      <c r="OG23" s="6"/>
      <c r="OH23" s="6"/>
      <c r="OI23" s="6"/>
      <c r="OJ23" s="6"/>
      <c r="OK23" s="6"/>
      <c r="OL23" s="6"/>
      <c r="OM23" s="6"/>
      <c r="ON23" s="6"/>
      <c r="OO23" s="6"/>
      <c r="OP23" s="6"/>
      <c r="OQ23" s="6"/>
      <c r="OR23" s="6"/>
      <c r="OS23" s="6"/>
      <c r="OT23" s="6"/>
      <c r="OU23" s="6"/>
      <c r="OV23" s="6"/>
      <c r="OW23" s="6"/>
      <c r="OX23" s="6"/>
      <c r="OY23" s="6"/>
      <c r="OZ23" s="6"/>
      <c r="PA23" s="6"/>
      <c r="PB23" s="6"/>
      <c r="PC23" s="6"/>
      <c r="PD23" s="6"/>
      <c r="PE23" s="6"/>
      <c r="PF23" s="6"/>
      <c r="PG23" s="6"/>
    </row>
    <row r="24" spans="2:423" ht="12.75" customHeight="1">
      <c r="B24" s="44" t="s">
        <v>36</v>
      </c>
      <c r="C24" s="23">
        <f t="shared" ca="1" si="0"/>
        <v>1337488816.76</v>
      </c>
      <c r="E24" s="44" t="s">
        <v>36</v>
      </c>
      <c r="F24" s="23">
        <f t="shared" ca="1" si="1"/>
        <v>1337488816.76</v>
      </c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43" t="s">
        <v>42</v>
      </c>
      <c r="BA24" s="43">
        <v>1031</v>
      </c>
      <c r="BD24" s="43" t="s">
        <v>268</v>
      </c>
      <c r="BE24" s="6" t="s">
        <v>269</v>
      </c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  <c r="MA24" s="6"/>
      <c r="MB24" s="6"/>
      <c r="MC24" s="6"/>
      <c r="MD24" s="6"/>
      <c r="ME24" s="6"/>
      <c r="MF24" s="6"/>
      <c r="MG24" s="6"/>
      <c r="MH24" s="6"/>
      <c r="MI24" s="6"/>
      <c r="MJ24" s="6"/>
      <c r="MK24" s="6"/>
      <c r="ML24" s="6"/>
      <c r="MM24" s="6"/>
      <c r="MN24" s="6"/>
      <c r="MO24" s="6"/>
      <c r="MP24" s="6"/>
      <c r="MQ24" s="6"/>
      <c r="MR24" s="6"/>
      <c r="MS24" s="6"/>
      <c r="MT24" s="6"/>
      <c r="MU24" s="6"/>
      <c r="MV24" s="6"/>
      <c r="MW24" s="6"/>
      <c r="MX24" s="6"/>
      <c r="MY24" s="6"/>
      <c r="MZ24" s="6"/>
      <c r="NA24" s="6"/>
      <c r="NB24" s="6"/>
      <c r="NC24" s="6"/>
      <c r="ND24" s="6"/>
      <c r="NE24" s="6"/>
      <c r="NF24" s="6"/>
      <c r="NG24" s="6"/>
      <c r="NH24" s="6"/>
      <c r="NI24" s="6"/>
      <c r="NJ24" s="6"/>
      <c r="NK24" s="6"/>
      <c r="NL24" s="6"/>
      <c r="NM24" s="6"/>
      <c r="NN24" s="6"/>
      <c r="NO24" s="6"/>
      <c r="NP24" s="6"/>
      <c r="NQ24" s="6"/>
      <c r="NR24" s="6"/>
      <c r="NS24" s="6"/>
      <c r="NT24" s="6"/>
      <c r="NU24" s="6"/>
      <c r="NV24" s="6"/>
      <c r="NW24" s="6"/>
      <c r="NX24" s="6"/>
      <c r="NY24" s="6"/>
      <c r="NZ24" s="6"/>
      <c r="OA24" s="6"/>
      <c r="OB24" s="6"/>
      <c r="OC24" s="6"/>
      <c r="OD24" s="6"/>
      <c r="OE24" s="6"/>
      <c r="OF24" s="6"/>
      <c r="OG24" s="6"/>
      <c r="OH24" s="6"/>
      <c r="OI24" s="6"/>
      <c r="OJ24" s="6"/>
      <c r="OK24" s="6"/>
      <c r="OL24" s="6"/>
      <c r="OM24" s="6"/>
      <c r="ON24" s="6"/>
      <c r="OO24" s="6"/>
      <c r="OP24" s="6"/>
      <c r="OQ24" s="6"/>
      <c r="OR24" s="6"/>
      <c r="OS24" s="6"/>
      <c r="OT24" s="6"/>
      <c r="OU24" s="6"/>
      <c r="OV24" s="6"/>
      <c r="OW24" s="6"/>
      <c r="OX24" s="6"/>
      <c r="OY24" s="6"/>
      <c r="OZ24" s="6"/>
      <c r="PA24" s="6"/>
      <c r="PB24" s="6"/>
      <c r="PC24" s="6"/>
      <c r="PD24" s="6"/>
      <c r="PE24" s="6"/>
      <c r="PF24" s="6"/>
      <c r="PG24" s="6"/>
    </row>
    <row r="25" spans="2:423" ht="12.75" customHeight="1">
      <c r="B25" s="44" t="s">
        <v>38</v>
      </c>
      <c r="C25" s="23">
        <f t="shared" ca="1" si="0"/>
        <v>7751773215.0999994</v>
      </c>
      <c r="E25" s="44" t="s">
        <v>38</v>
      </c>
      <c r="F25" s="23">
        <f t="shared" ca="1" si="1"/>
        <v>7751773215.0999994</v>
      </c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43" t="s">
        <v>44</v>
      </c>
      <c r="BA25" s="43">
        <v>1032</v>
      </c>
      <c r="BD25" s="43" t="s">
        <v>270</v>
      </c>
      <c r="BE25" s="6" t="s">
        <v>271</v>
      </c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  <c r="MA25" s="6"/>
      <c r="MB25" s="6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6"/>
      <c r="MS25" s="6"/>
      <c r="MT25" s="6"/>
      <c r="MU25" s="6"/>
      <c r="MV25" s="6"/>
      <c r="MW25" s="6"/>
      <c r="MX25" s="6"/>
      <c r="MY25" s="6"/>
      <c r="MZ25" s="6"/>
      <c r="NA25" s="6"/>
      <c r="NB25" s="6"/>
      <c r="NC25" s="6"/>
      <c r="ND25" s="6"/>
      <c r="NE25" s="6"/>
      <c r="NF25" s="6"/>
      <c r="NG25" s="6"/>
      <c r="NH25" s="6"/>
      <c r="NI25" s="6"/>
      <c r="NJ25" s="6"/>
      <c r="NK25" s="6"/>
      <c r="NL25" s="6"/>
      <c r="NM25" s="6"/>
      <c r="NN25" s="6"/>
      <c r="NO25" s="6"/>
      <c r="NP25" s="6"/>
      <c r="NQ25" s="6"/>
      <c r="NR25" s="6"/>
      <c r="NS25" s="6"/>
      <c r="NT25" s="6"/>
      <c r="NU25" s="6"/>
      <c r="NV25" s="6"/>
      <c r="NW25" s="6"/>
      <c r="NX25" s="6"/>
      <c r="NY25" s="6"/>
      <c r="NZ25" s="6"/>
      <c r="OA25" s="6"/>
      <c r="OB25" s="6"/>
      <c r="OC25" s="6"/>
      <c r="OD25" s="6"/>
      <c r="OE25" s="6"/>
      <c r="OF25" s="6"/>
      <c r="OG25" s="6"/>
      <c r="OH25" s="6"/>
      <c r="OI25" s="6"/>
      <c r="OJ25" s="6"/>
      <c r="OK25" s="6"/>
      <c r="OL25" s="6"/>
      <c r="OM25" s="6"/>
      <c r="ON25" s="6"/>
      <c r="OO25" s="6"/>
      <c r="OP25" s="6"/>
      <c r="OQ25" s="6"/>
      <c r="OR25" s="6"/>
      <c r="OS25" s="6"/>
      <c r="OT25" s="6"/>
      <c r="OU25" s="6"/>
      <c r="OV25" s="6"/>
      <c r="OW25" s="6"/>
      <c r="OX25" s="6"/>
      <c r="OY25" s="6"/>
      <c r="OZ25" s="6"/>
      <c r="PA25" s="6"/>
      <c r="PB25" s="6"/>
      <c r="PC25" s="6"/>
      <c r="PD25" s="6"/>
      <c r="PE25" s="6"/>
      <c r="PF25" s="6"/>
      <c r="PG25" s="6"/>
    </row>
    <row r="26" spans="2:423" ht="12.75" customHeight="1">
      <c r="B26" s="44" t="s">
        <v>40</v>
      </c>
      <c r="C26" s="23">
        <f t="shared" ca="1" si="0"/>
        <v>9434267676.5800018</v>
      </c>
      <c r="E26" s="44" t="s">
        <v>40</v>
      </c>
      <c r="F26" s="23">
        <f t="shared" ca="1" si="1"/>
        <v>9434267676.5800018</v>
      </c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43" t="s">
        <v>46</v>
      </c>
      <c r="BA26" s="43">
        <v>1034</v>
      </c>
      <c r="BD26" s="43" t="s">
        <v>272</v>
      </c>
      <c r="BE26" s="6" t="s">
        <v>273</v>
      </c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  <c r="JV26" s="6"/>
      <c r="JW26" s="6"/>
      <c r="JX26" s="6"/>
      <c r="JY26" s="6"/>
      <c r="JZ26" s="6"/>
      <c r="KA26" s="6"/>
      <c r="KB26" s="6"/>
      <c r="KC26" s="6"/>
      <c r="KD26" s="6"/>
      <c r="KE26" s="6"/>
      <c r="KF26" s="6"/>
      <c r="KG26" s="6"/>
      <c r="KH26" s="6"/>
      <c r="KI26" s="6"/>
      <c r="KJ26" s="6"/>
      <c r="KK26" s="6"/>
      <c r="KL26" s="6"/>
      <c r="KM26" s="6"/>
      <c r="KN26" s="6"/>
      <c r="KO26" s="6"/>
      <c r="KP26" s="6"/>
      <c r="KQ26" s="6"/>
      <c r="KR26" s="6"/>
      <c r="KS26" s="6"/>
      <c r="KT26" s="6"/>
      <c r="KU26" s="6"/>
      <c r="KV26" s="6"/>
      <c r="KW26" s="6"/>
      <c r="KX26" s="6"/>
      <c r="KY26" s="6"/>
      <c r="KZ26" s="6"/>
      <c r="LA26" s="6"/>
      <c r="LB26" s="6"/>
      <c r="LC26" s="6"/>
      <c r="LD26" s="6"/>
      <c r="LE26" s="6"/>
      <c r="LF26" s="6"/>
      <c r="LG26" s="6"/>
      <c r="LH26" s="6"/>
      <c r="LI26" s="6"/>
      <c r="LJ26" s="6"/>
      <c r="LK26" s="6"/>
      <c r="LL26" s="6"/>
      <c r="LM26" s="6"/>
      <c r="LN26" s="6"/>
      <c r="LO26" s="6"/>
      <c r="LP26" s="6"/>
      <c r="LQ26" s="6"/>
      <c r="LR26" s="6"/>
      <c r="LS26" s="6"/>
      <c r="LT26" s="6"/>
      <c r="LU26" s="6"/>
      <c r="LV26" s="6"/>
      <c r="LW26" s="6"/>
      <c r="LX26" s="6"/>
      <c r="LY26" s="6"/>
      <c r="LZ26" s="6"/>
      <c r="MA26" s="6"/>
      <c r="MB26" s="6"/>
      <c r="MC26" s="6"/>
      <c r="MD26" s="6"/>
      <c r="ME26" s="6"/>
      <c r="MF26" s="6"/>
      <c r="MG26" s="6"/>
      <c r="MH26" s="6"/>
      <c r="MI26" s="6"/>
      <c r="MJ26" s="6"/>
      <c r="MK26" s="6"/>
      <c r="ML26" s="6"/>
      <c r="MM26" s="6"/>
      <c r="MN26" s="6"/>
      <c r="MO26" s="6"/>
      <c r="MP26" s="6"/>
      <c r="MQ26" s="6"/>
      <c r="MR26" s="6"/>
      <c r="MS26" s="6"/>
      <c r="MT26" s="6"/>
      <c r="MU26" s="6"/>
      <c r="MV26" s="6"/>
      <c r="MW26" s="6"/>
      <c r="MX26" s="6"/>
      <c r="MY26" s="6"/>
      <c r="MZ26" s="6"/>
      <c r="NA26" s="6"/>
      <c r="NB26" s="6"/>
      <c r="NC26" s="6"/>
      <c r="ND26" s="6"/>
      <c r="NE26" s="6"/>
      <c r="NF26" s="6"/>
      <c r="NG26" s="6"/>
      <c r="NH26" s="6"/>
      <c r="NI26" s="6"/>
      <c r="NJ26" s="6"/>
      <c r="NK26" s="6"/>
      <c r="NL26" s="6"/>
      <c r="NM26" s="6"/>
      <c r="NN26" s="6"/>
      <c r="NO26" s="6"/>
      <c r="NP26" s="6"/>
      <c r="NQ26" s="6"/>
      <c r="NR26" s="6"/>
      <c r="NS26" s="6"/>
      <c r="NT26" s="6"/>
      <c r="NU26" s="6"/>
      <c r="NV26" s="6"/>
      <c r="NW26" s="6"/>
      <c r="NX26" s="6"/>
      <c r="NY26" s="6"/>
      <c r="NZ26" s="6"/>
      <c r="OA26" s="6"/>
      <c r="OB26" s="6"/>
      <c r="OC26" s="6"/>
      <c r="OD26" s="6"/>
      <c r="OE26" s="6"/>
      <c r="OF26" s="6"/>
      <c r="OG26" s="6"/>
      <c r="OH26" s="6"/>
      <c r="OI26" s="6"/>
      <c r="OJ26" s="6"/>
      <c r="OK26" s="6"/>
      <c r="OL26" s="6"/>
      <c r="OM26" s="6"/>
      <c r="ON26" s="6"/>
      <c r="OO26" s="6"/>
      <c r="OP26" s="6"/>
      <c r="OQ26" s="6"/>
      <c r="OR26" s="6"/>
      <c r="OS26" s="6"/>
      <c r="OT26" s="6"/>
      <c r="OU26" s="6"/>
      <c r="OV26" s="6"/>
      <c r="OW26" s="6"/>
      <c r="OX26" s="6"/>
      <c r="OY26" s="6"/>
      <c r="OZ26" s="6"/>
      <c r="PA26" s="6"/>
      <c r="PB26" s="6"/>
      <c r="PC26" s="6"/>
      <c r="PD26" s="6"/>
      <c r="PE26" s="6"/>
      <c r="PF26" s="6"/>
      <c r="PG26" s="6"/>
    </row>
    <row r="27" spans="2:423" ht="12.75" customHeight="1">
      <c r="B27" s="44" t="s">
        <v>42</v>
      </c>
      <c r="C27" s="23">
        <f t="shared" ca="1" si="0"/>
        <v>465163970.81999999</v>
      </c>
      <c r="E27" s="44" t="s">
        <v>42</v>
      </c>
      <c r="F27" s="23">
        <f t="shared" ca="1" si="1"/>
        <v>465163970.81999999</v>
      </c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43" t="s">
        <v>48</v>
      </c>
      <c r="BA27" s="43">
        <v>1035</v>
      </c>
      <c r="BD27" s="43" t="s">
        <v>274</v>
      </c>
      <c r="BE27" s="6" t="s">
        <v>275</v>
      </c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  <c r="KN27" s="6"/>
      <c r="KO27" s="6"/>
      <c r="KP27" s="6"/>
      <c r="KQ27" s="6"/>
      <c r="KR27" s="6"/>
      <c r="KS27" s="6"/>
      <c r="KT27" s="6"/>
      <c r="KU27" s="6"/>
      <c r="KV27" s="6"/>
      <c r="KW27" s="6"/>
      <c r="KX27" s="6"/>
      <c r="KY27" s="6"/>
      <c r="KZ27" s="6"/>
      <c r="LA27" s="6"/>
      <c r="LB27" s="6"/>
      <c r="LC27" s="6"/>
      <c r="LD27" s="6"/>
      <c r="LE27" s="6"/>
      <c r="LF27" s="6"/>
      <c r="LG27" s="6"/>
      <c r="LH27" s="6"/>
      <c r="LI27" s="6"/>
      <c r="LJ27" s="6"/>
      <c r="LK27" s="6"/>
      <c r="LL27" s="6"/>
      <c r="LM27" s="6"/>
      <c r="LN27" s="6"/>
      <c r="LO27" s="6"/>
      <c r="LP27" s="6"/>
      <c r="LQ27" s="6"/>
      <c r="LR27" s="6"/>
      <c r="LS27" s="6"/>
      <c r="LT27" s="6"/>
      <c r="LU27" s="6"/>
      <c r="LV27" s="6"/>
      <c r="LW27" s="6"/>
      <c r="LX27" s="6"/>
      <c r="LY27" s="6"/>
      <c r="LZ27" s="6"/>
      <c r="MA27" s="6"/>
      <c r="MB27" s="6"/>
      <c r="MC27" s="6"/>
      <c r="MD27" s="6"/>
      <c r="ME27" s="6"/>
      <c r="MF27" s="6"/>
      <c r="MG27" s="6"/>
      <c r="MH27" s="6"/>
      <c r="MI27" s="6"/>
      <c r="MJ27" s="6"/>
      <c r="MK27" s="6"/>
      <c r="ML27" s="6"/>
      <c r="MM27" s="6"/>
      <c r="MN27" s="6"/>
      <c r="MO27" s="6"/>
      <c r="MP27" s="6"/>
      <c r="MQ27" s="6"/>
      <c r="MR27" s="6"/>
      <c r="MS27" s="6"/>
      <c r="MT27" s="6"/>
      <c r="MU27" s="6"/>
      <c r="MV27" s="6"/>
      <c r="MW27" s="6"/>
      <c r="MX27" s="6"/>
      <c r="MY27" s="6"/>
      <c r="MZ27" s="6"/>
      <c r="NA27" s="6"/>
      <c r="NB27" s="6"/>
      <c r="NC27" s="6"/>
      <c r="ND27" s="6"/>
      <c r="NE27" s="6"/>
      <c r="NF27" s="6"/>
      <c r="NG27" s="6"/>
      <c r="NH27" s="6"/>
      <c r="NI27" s="6"/>
      <c r="NJ27" s="6"/>
      <c r="NK27" s="6"/>
      <c r="NL27" s="6"/>
      <c r="NM27" s="6"/>
      <c r="NN27" s="6"/>
      <c r="NO27" s="6"/>
      <c r="NP27" s="6"/>
      <c r="NQ27" s="6"/>
      <c r="NR27" s="6"/>
      <c r="NS27" s="6"/>
      <c r="NT27" s="6"/>
      <c r="NU27" s="6"/>
      <c r="NV27" s="6"/>
      <c r="NW27" s="6"/>
      <c r="NX27" s="6"/>
      <c r="NY27" s="6"/>
      <c r="NZ27" s="6"/>
      <c r="OA27" s="6"/>
      <c r="OB27" s="6"/>
      <c r="OC27" s="6"/>
      <c r="OD27" s="6"/>
      <c r="OE27" s="6"/>
      <c r="OF27" s="6"/>
      <c r="OG27" s="6"/>
      <c r="OH27" s="6"/>
      <c r="OI27" s="6"/>
      <c r="OJ27" s="6"/>
      <c r="OK27" s="6"/>
      <c r="OL27" s="6"/>
      <c r="OM27" s="6"/>
      <c r="ON27" s="6"/>
      <c r="OO27" s="6"/>
      <c r="OP27" s="6"/>
      <c r="OQ27" s="6"/>
      <c r="OR27" s="6"/>
      <c r="OS27" s="6"/>
      <c r="OT27" s="6"/>
      <c r="OU27" s="6"/>
      <c r="OV27" s="6"/>
      <c r="OW27" s="6"/>
      <c r="OX27" s="6"/>
      <c r="OY27" s="6"/>
      <c r="OZ27" s="6"/>
      <c r="PA27" s="6"/>
      <c r="PB27" s="6"/>
      <c r="PC27" s="6"/>
      <c r="PD27" s="6"/>
      <c r="PE27" s="6"/>
      <c r="PF27" s="6"/>
      <c r="PG27" s="6"/>
    </row>
    <row r="28" spans="2:423" ht="12.75" customHeight="1">
      <c r="B28" s="44" t="s">
        <v>44</v>
      </c>
      <c r="C28" s="23">
        <f t="shared" ca="1" si="0"/>
        <v>11217023051.469995</v>
      </c>
      <c r="E28" s="44" t="s">
        <v>44</v>
      </c>
      <c r="F28" s="23">
        <f t="shared" ca="1" si="1"/>
        <v>11217023051.469995</v>
      </c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43" t="s">
        <v>50</v>
      </c>
      <c r="BA28" s="43">
        <v>1036</v>
      </c>
      <c r="BD28" s="43" t="s">
        <v>276</v>
      </c>
      <c r="BE28" s="6" t="s">
        <v>277</v>
      </c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6"/>
      <c r="JT28" s="6"/>
      <c r="JU28" s="6"/>
      <c r="JV28" s="6"/>
      <c r="JW28" s="6"/>
      <c r="JX28" s="6"/>
      <c r="JY28" s="6"/>
      <c r="JZ28" s="6"/>
      <c r="KA28" s="6"/>
      <c r="KB28" s="6"/>
      <c r="KC28" s="6"/>
      <c r="KD28" s="6"/>
      <c r="KE28" s="6"/>
      <c r="KF28" s="6"/>
      <c r="KG28" s="6"/>
      <c r="KH28" s="6"/>
      <c r="KI28" s="6"/>
      <c r="KJ28" s="6"/>
      <c r="KK28" s="6"/>
      <c r="KL28" s="6"/>
      <c r="KM28" s="6"/>
      <c r="KN28" s="6"/>
      <c r="KO28" s="6"/>
      <c r="KP28" s="6"/>
      <c r="KQ28" s="6"/>
      <c r="KR28" s="6"/>
      <c r="KS28" s="6"/>
      <c r="KT28" s="6"/>
      <c r="KU28" s="6"/>
      <c r="KV28" s="6"/>
      <c r="KW28" s="6"/>
      <c r="KX28" s="6"/>
      <c r="KY28" s="6"/>
      <c r="KZ28" s="6"/>
      <c r="LA28" s="6"/>
      <c r="LB28" s="6"/>
      <c r="LC28" s="6"/>
      <c r="LD28" s="6"/>
      <c r="LE28" s="6"/>
      <c r="LF28" s="6"/>
      <c r="LG28" s="6"/>
      <c r="LH28" s="6"/>
      <c r="LI28" s="6"/>
      <c r="LJ28" s="6"/>
      <c r="LK28" s="6"/>
      <c r="LL28" s="6"/>
      <c r="LM28" s="6"/>
      <c r="LN28" s="6"/>
      <c r="LO28" s="6"/>
      <c r="LP28" s="6"/>
      <c r="LQ28" s="6"/>
      <c r="LR28" s="6"/>
      <c r="LS28" s="6"/>
      <c r="LT28" s="6"/>
      <c r="LU28" s="6"/>
      <c r="LV28" s="6"/>
      <c r="LW28" s="6"/>
      <c r="LX28" s="6"/>
      <c r="LY28" s="6"/>
      <c r="LZ28" s="6"/>
      <c r="MA28" s="6"/>
      <c r="MB28" s="6"/>
      <c r="MC28" s="6"/>
      <c r="MD28" s="6"/>
      <c r="ME28" s="6"/>
      <c r="MF28" s="6"/>
      <c r="MG28" s="6"/>
      <c r="MH28" s="6"/>
      <c r="MI28" s="6"/>
      <c r="MJ28" s="6"/>
      <c r="MK28" s="6"/>
      <c r="ML28" s="6"/>
      <c r="MM28" s="6"/>
      <c r="MN28" s="6"/>
      <c r="MO28" s="6"/>
      <c r="MP28" s="6"/>
      <c r="MQ28" s="6"/>
      <c r="MR28" s="6"/>
      <c r="MS28" s="6"/>
      <c r="MT28" s="6"/>
      <c r="MU28" s="6"/>
      <c r="MV28" s="6"/>
      <c r="MW28" s="6"/>
      <c r="MX28" s="6"/>
      <c r="MY28" s="6"/>
      <c r="MZ28" s="6"/>
      <c r="NA28" s="6"/>
      <c r="NB28" s="6"/>
      <c r="NC28" s="6"/>
      <c r="ND28" s="6"/>
      <c r="NE28" s="6"/>
      <c r="NF28" s="6"/>
      <c r="NG28" s="6"/>
      <c r="NH28" s="6"/>
      <c r="NI28" s="6"/>
      <c r="NJ28" s="6"/>
      <c r="NK28" s="6"/>
      <c r="NL28" s="6"/>
      <c r="NM28" s="6"/>
      <c r="NN28" s="6"/>
      <c r="NO28" s="6"/>
      <c r="NP28" s="6"/>
      <c r="NQ28" s="6"/>
      <c r="NR28" s="6"/>
      <c r="NS28" s="6"/>
      <c r="NT28" s="6"/>
      <c r="NU28" s="6"/>
      <c r="NV28" s="6"/>
      <c r="NW28" s="6"/>
      <c r="NX28" s="6"/>
      <c r="NY28" s="6"/>
      <c r="NZ28" s="6"/>
      <c r="OA28" s="6"/>
      <c r="OB28" s="6"/>
      <c r="OC28" s="6"/>
      <c r="OD28" s="6"/>
      <c r="OE28" s="6"/>
      <c r="OF28" s="6"/>
      <c r="OG28" s="6"/>
      <c r="OH28" s="6"/>
      <c r="OI28" s="6"/>
      <c r="OJ28" s="6"/>
      <c r="OK28" s="6"/>
      <c r="OL28" s="6"/>
      <c r="OM28" s="6"/>
      <c r="ON28" s="6"/>
      <c r="OO28" s="6"/>
      <c r="OP28" s="6"/>
      <c r="OQ28" s="6"/>
      <c r="OR28" s="6"/>
      <c r="OS28" s="6"/>
      <c r="OT28" s="6"/>
      <c r="OU28" s="6"/>
      <c r="OV28" s="6"/>
      <c r="OW28" s="6"/>
      <c r="OX28" s="6"/>
      <c r="OY28" s="6"/>
      <c r="OZ28" s="6"/>
      <c r="PA28" s="6"/>
      <c r="PB28" s="6"/>
      <c r="PC28" s="6"/>
      <c r="PD28" s="6"/>
      <c r="PE28" s="6"/>
      <c r="PF28" s="6"/>
      <c r="PG28" s="6"/>
    </row>
    <row r="29" spans="2:423" ht="12.75" customHeight="1">
      <c r="B29" s="44" t="s">
        <v>46</v>
      </c>
      <c r="C29" s="23">
        <f t="shared" ca="1" si="0"/>
        <v>1183872854.5800004</v>
      </c>
      <c r="E29" s="44" t="s">
        <v>46</v>
      </c>
      <c r="F29" s="23">
        <f t="shared" ca="1" si="1"/>
        <v>1183872854.5800004</v>
      </c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43" t="s">
        <v>52</v>
      </c>
      <c r="BA29" s="43">
        <v>1037</v>
      </c>
      <c r="BD29" s="43" t="s">
        <v>278</v>
      </c>
      <c r="BE29" s="6" t="s">
        <v>279</v>
      </c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  <c r="JV29" s="6"/>
      <c r="JW29" s="6"/>
      <c r="JX29" s="6"/>
      <c r="JY29" s="6"/>
      <c r="JZ29" s="6"/>
      <c r="KA29" s="6"/>
      <c r="KB29" s="6"/>
      <c r="KC29" s="6"/>
      <c r="KD29" s="6"/>
      <c r="KE29" s="6"/>
      <c r="KF29" s="6"/>
      <c r="KG29" s="6"/>
      <c r="KH29" s="6"/>
      <c r="KI29" s="6"/>
      <c r="KJ29" s="6"/>
      <c r="KK29" s="6"/>
      <c r="KL29" s="6"/>
      <c r="KM29" s="6"/>
      <c r="KN29" s="6"/>
      <c r="KO29" s="6"/>
      <c r="KP29" s="6"/>
      <c r="KQ29" s="6"/>
      <c r="KR29" s="6"/>
      <c r="KS29" s="6"/>
      <c r="KT29" s="6"/>
      <c r="KU29" s="6"/>
      <c r="KV29" s="6"/>
      <c r="KW29" s="6"/>
      <c r="KX29" s="6"/>
      <c r="KY29" s="6"/>
      <c r="KZ29" s="6"/>
      <c r="LA29" s="6"/>
      <c r="LB29" s="6"/>
      <c r="LC29" s="6"/>
      <c r="LD29" s="6"/>
      <c r="LE29" s="6"/>
      <c r="LF29" s="6"/>
      <c r="LG29" s="6"/>
      <c r="LH29" s="6"/>
      <c r="LI29" s="6"/>
      <c r="LJ29" s="6"/>
      <c r="LK29" s="6"/>
      <c r="LL29" s="6"/>
      <c r="LM29" s="6"/>
      <c r="LN29" s="6"/>
      <c r="LO29" s="6"/>
      <c r="LP29" s="6"/>
      <c r="LQ29" s="6"/>
      <c r="LR29" s="6"/>
      <c r="LS29" s="6"/>
      <c r="LT29" s="6"/>
      <c r="LU29" s="6"/>
      <c r="LV29" s="6"/>
      <c r="LW29" s="6"/>
      <c r="LX29" s="6"/>
      <c r="LY29" s="6"/>
      <c r="LZ29" s="6"/>
      <c r="MA29" s="6"/>
      <c r="MB29" s="6"/>
      <c r="MC29" s="6"/>
      <c r="MD29" s="6"/>
      <c r="ME29" s="6"/>
      <c r="MF29" s="6"/>
      <c r="MG29" s="6"/>
      <c r="MH29" s="6"/>
      <c r="MI29" s="6"/>
      <c r="MJ29" s="6"/>
      <c r="MK29" s="6"/>
      <c r="ML29" s="6"/>
      <c r="MM29" s="6"/>
      <c r="MN29" s="6"/>
      <c r="MO29" s="6"/>
      <c r="MP29" s="6"/>
      <c r="MQ29" s="6"/>
      <c r="MR29" s="6"/>
      <c r="MS29" s="6"/>
      <c r="MT29" s="6"/>
      <c r="MU29" s="6"/>
      <c r="MV29" s="6"/>
      <c r="MW29" s="6"/>
      <c r="MX29" s="6"/>
      <c r="MY29" s="6"/>
      <c r="MZ29" s="6"/>
      <c r="NA29" s="6"/>
      <c r="NB29" s="6"/>
      <c r="NC29" s="6"/>
      <c r="ND29" s="6"/>
      <c r="NE29" s="6"/>
      <c r="NF29" s="6"/>
      <c r="NG29" s="6"/>
      <c r="NH29" s="6"/>
      <c r="NI29" s="6"/>
      <c r="NJ29" s="6"/>
      <c r="NK29" s="6"/>
      <c r="NL29" s="6"/>
      <c r="NM29" s="6"/>
      <c r="NN29" s="6"/>
      <c r="NO29" s="6"/>
      <c r="NP29" s="6"/>
      <c r="NQ29" s="6"/>
      <c r="NR29" s="6"/>
      <c r="NS29" s="6"/>
      <c r="NT29" s="6"/>
      <c r="NU29" s="6"/>
      <c r="NV29" s="6"/>
      <c r="NW29" s="6"/>
      <c r="NX29" s="6"/>
      <c r="NY29" s="6"/>
      <c r="NZ29" s="6"/>
      <c r="OA29" s="6"/>
      <c r="OB29" s="6"/>
      <c r="OC29" s="6"/>
      <c r="OD29" s="6"/>
      <c r="OE29" s="6"/>
      <c r="OF29" s="6"/>
      <c r="OG29" s="6"/>
      <c r="OH29" s="6"/>
      <c r="OI29" s="6"/>
      <c r="OJ29" s="6"/>
      <c r="OK29" s="6"/>
      <c r="OL29" s="6"/>
      <c r="OM29" s="6"/>
      <c r="ON29" s="6"/>
      <c r="OO29" s="6"/>
      <c r="OP29" s="6"/>
      <c r="OQ29" s="6"/>
      <c r="OR29" s="6"/>
      <c r="OS29" s="6"/>
      <c r="OT29" s="6"/>
      <c r="OU29" s="6"/>
      <c r="OV29" s="6"/>
      <c r="OW29" s="6"/>
      <c r="OX29" s="6"/>
      <c r="OY29" s="6"/>
      <c r="OZ29" s="6"/>
      <c r="PA29" s="6"/>
      <c r="PB29" s="6"/>
      <c r="PC29" s="6"/>
      <c r="PD29" s="6"/>
      <c r="PE29" s="6"/>
      <c r="PF29" s="6"/>
      <c r="PG29" s="6"/>
    </row>
    <row r="30" spans="2:423" ht="12.75" customHeight="1">
      <c r="B30" s="44" t="s">
        <v>48</v>
      </c>
      <c r="C30" s="23">
        <f t="shared" ca="1" si="0"/>
        <v>12822564713.7213</v>
      </c>
      <c r="E30" s="44" t="s">
        <v>48</v>
      </c>
      <c r="F30" s="23">
        <f t="shared" ca="1" si="1"/>
        <v>12822564713.7213</v>
      </c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43" t="s">
        <v>54</v>
      </c>
      <c r="BA30" s="43">
        <v>1038</v>
      </c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  <c r="JH30" s="6"/>
      <c r="JI30" s="6"/>
      <c r="JJ30" s="6"/>
      <c r="JK30" s="6"/>
      <c r="JL30" s="6"/>
      <c r="JM30" s="6"/>
      <c r="JN30" s="6"/>
      <c r="JO30" s="6"/>
      <c r="JP30" s="6"/>
      <c r="JQ30" s="6"/>
      <c r="JR30" s="6"/>
      <c r="JS30" s="6"/>
      <c r="JT30" s="6"/>
      <c r="JU30" s="6"/>
      <c r="JV30" s="6"/>
      <c r="JW30" s="6"/>
      <c r="JX30" s="6"/>
      <c r="JY30" s="6"/>
      <c r="JZ30" s="6"/>
      <c r="KA30" s="6"/>
      <c r="KB30" s="6"/>
      <c r="KC30" s="6"/>
      <c r="KD30" s="6"/>
      <c r="KE30" s="6"/>
      <c r="KF30" s="6"/>
      <c r="KG30" s="6"/>
      <c r="KH30" s="6"/>
      <c r="KI30" s="6"/>
      <c r="KJ30" s="6"/>
      <c r="KK30" s="6"/>
      <c r="KL30" s="6"/>
      <c r="KM30" s="6"/>
      <c r="KN30" s="6"/>
      <c r="KO30" s="6"/>
      <c r="KP30" s="6"/>
      <c r="KQ30" s="6"/>
      <c r="KR30" s="6"/>
      <c r="KS30" s="6"/>
      <c r="KT30" s="6"/>
      <c r="KU30" s="6"/>
      <c r="KV30" s="6"/>
      <c r="KW30" s="6"/>
      <c r="KX30" s="6"/>
      <c r="KY30" s="6"/>
      <c r="KZ30" s="6"/>
      <c r="LA30" s="6"/>
      <c r="LB30" s="6"/>
      <c r="LC30" s="6"/>
      <c r="LD30" s="6"/>
      <c r="LE30" s="6"/>
      <c r="LF30" s="6"/>
      <c r="LG30" s="6"/>
      <c r="LH30" s="6"/>
      <c r="LI30" s="6"/>
      <c r="LJ30" s="6"/>
      <c r="LK30" s="6"/>
      <c r="LL30" s="6"/>
      <c r="LM30" s="6"/>
      <c r="LN30" s="6"/>
      <c r="LO30" s="6"/>
      <c r="LP30" s="6"/>
      <c r="LQ30" s="6"/>
      <c r="LR30" s="6"/>
      <c r="LS30" s="6"/>
      <c r="LT30" s="6"/>
      <c r="LU30" s="6"/>
      <c r="LV30" s="6"/>
      <c r="LW30" s="6"/>
      <c r="LX30" s="6"/>
      <c r="LY30" s="6"/>
      <c r="LZ30" s="6"/>
      <c r="MA30" s="6"/>
      <c r="MB30" s="6"/>
      <c r="MC30" s="6"/>
      <c r="MD30" s="6"/>
      <c r="ME30" s="6"/>
      <c r="MF30" s="6"/>
      <c r="MG30" s="6"/>
      <c r="MH30" s="6"/>
      <c r="MI30" s="6"/>
      <c r="MJ30" s="6"/>
      <c r="MK30" s="6"/>
      <c r="ML30" s="6"/>
      <c r="MM30" s="6"/>
      <c r="MN30" s="6"/>
      <c r="MO30" s="6"/>
      <c r="MP30" s="6"/>
      <c r="MQ30" s="6"/>
      <c r="MR30" s="6"/>
      <c r="MS30" s="6"/>
      <c r="MT30" s="6"/>
      <c r="MU30" s="6"/>
      <c r="MV30" s="6"/>
      <c r="MW30" s="6"/>
      <c r="MX30" s="6"/>
      <c r="MY30" s="6"/>
      <c r="MZ30" s="6"/>
      <c r="NA30" s="6"/>
      <c r="NB30" s="6"/>
      <c r="NC30" s="6"/>
      <c r="ND30" s="6"/>
      <c r="NE30" s="6"/>
      <c r="NF30" s="6"/>
      <c r="NG30" s="6"/>
      <c r="NH30" s="6"/>
      <c r="NI30" s="6"/>
      <c r="NJ30" s="6"/>
      <c r="NK30" s="6"/>
      <c r="NL30" s="6"/>
      <c r="NM30" s="6"/>
      <c r="NN30" s="6"/>
      <c r="NO30" s="6"/>
      <c r="NP30" s="6"/>
      <c r="NQ30" s="6"/>
      <c r="NR30" s="6"/>
      <c r="NS30" s="6"/>
      <c r="NT30" s="6"/>
      <c r="NU30" s="6"/>
      <c r="NV30" s="6"/>
      <c r="NW30" s="6"/>
      <c r="NX30" s="6"/>
      <c r="NY30" s="6"/>
      <c r="NZ30" s="6"/>
      <c r="OA30" s="6"/>
      <c r="OB30" s="6"/>
      <c r="OC30" s="6"/>
      <c r="OD30" s="6"/>
      <c r="OE30" s="6"/>
      <c r="OF30" s="6"/>
      <c r="OG30" s="6"/>
      <c r="OH30" s="6"/>
      <c r="OI30" s="6"/>
      <c r="OJ30" s="6"/>
      <c r="OK30" s="6"/>
      <c r="OL30" s="6"/>
      <c r="OM30" s="6"/>
      <c r="ON30" s="6"/>
      <c r="OO30" s="6"/>
      <c r="OP30" s="6"/>
      <c r="OQ30" s="6"/>
      <c r="OR30" s="6"/>
      <c r="OS30" s="6"/>
      <c r="OT30" s="6"/>
      <c r="OU30" s="6"/>
      <c r="OV30" s="6"/>
      <c r="OW30" s="6"/>
      <c r="OX30" s="6"/>
      <c r="OY30" s="6"/>
      <c r="OZ30" s="6"/>
      <c r="PA30" s="6"/>
      <c r="PB30" s="6"/>
      <c r="PC30" s="6"/>
      <c r="PD30" s="6"/>
      <c r="PE30" s="6"/>
      <c r="PF30" s="6"/>
      <c r="PG30" s="6"/>
    </row>
    <row r="31" spans="2:423" ht="12.75" customHeight="1">
      <c r="B31" s="44" t="s">
        <v>50</v>
      </c>
      <c r="C31" s="23">
        <f t="shared" ca="1" si="0"/>
        <v>9491620766.0900002</v>
      </c>
      <c r="E31" s="44" t="s">
        <v>50</v>
      </c>
      <c r="F31" s="23">
        <f t="shared" ca="1" si="1"/>
        <v>9491620766.0900002</v>
      </c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43" t="s">
        <v>56</v>
      </c>
      <c r="BA31" s="43">
        <v>1039</v>
      </c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  <c r="JV31" s="6"/>
      <c r="JW31" s="6"/>
      <c r="JX31" s="6"/>
      <c r="JY31" s="6"/>
      <c r="JZ31" s="6"/>
      <c r="KA31" s="6"/>
      <c r="KB31" s="6"/>
      <c r="KC31" s="6"/>
      <c r="KD31" s="6"/>
      <c r="KE31" s="6"/>
      <c r="KF31" s="6"/>
      <c r="KG31" s="6"/>
      <c r="KH31" s="6"/>
      <c r="KI31" s="6"/>
      <c r="KJ31" s="6"/>
      <c r="KK31" s="6"/>
      <c r="KL31" s="6"/>
      <c r="KM31" s="6"/>
      <c r="KN31" s="6"/>
      <c r="KO31" s="6"/>
      <c r="KP31" s="6"/>
      <c r="KQ31" s="6"/>
      <c r="KR31" s="6"/>
      <c r="KS31" s="6"/>
      <c r="KT31" s="6"/>
      <c r="KU31" s="6"/>
      <c r="KV31" s="6"/>
      <c r="KW31" s="6"/>
      <c r="KX31" s="6"/>
      <c r="KY31" s="6"/>
      <c r="KZ31" s="6"/>
      <c r="LA31" s="6"/>
      <c r="LB31" s="6"/>
      <c r="LC31" s="6"/>
      <c r="LD31" s="6"/>
      <c r="LE31" s="6"/>
      <c r="LF31" s="6"/>
      <c r="LG31" s="6"/>
      <c r="LH31" s="6"/>
      <c r="LI31" s="6"/>
      <c r="LJ31" s="6"/>
      <c r="LK31" s="6"/>
      <c r="LL31" s="6"/>
      <c r="LM31" s="6"/>
      <c r="LN31" s="6"/>
      <c r="LO31" s="6"/>
      <c r="LP31" s="6"/>
      <c r="LQ31" s="6"/>
      <c r="LR31" s="6"/>
      <c r="LS31" s="6"/>
      <c r="LT31" s="6"/>
      <c r="LU31" s="6"/>
      <c r="LV31" s="6"/>
      <c r="LW31" s="6"/>
      <c r="LX31" s="6"/>
      <c r="LY31" s="6"/>
      <c r="LZ31" s="6"/>
      <c r="MA31" s="6"/>
      <c r="MB31" s="6"/>
      <c r="MC31" s="6"/>
      <c r="MD31" s="6"/>
      <c r="ME31" s="6"/>
      <c r="MF31" s="6"/>
      <c r="MG31" s="6"/>
      <c r="MH31" s="6"/>
      <c r="MI31" s="6"/>
      <c r="MJ31" s="6"/>
      <c r="MK31" s="6"/>
      <c r="ML31" s="6"/>
      <c r="MM31" s="6"/>
      <c r="MN31" s="6"/>
      <c r="MO31" s="6"/>
      <c r="MP31" s="6"/>
      <c r="MQ31" s="6"/>
      <c r="MR31" s="6"/>
      <c r="MS31" s="6"/>
      <c r="MT31" s="6"/>
      <c r="MU31" s="6"/>
      <c r="MV31" s="6"/>
      <c r="MW31" s="6"/>
      <c r="MX31" s="6"/>
      <c r="MY31" s="6"/>
      <c r="MZ31" s="6"/>
      <c r="NA31" s="6"/>
      <c r="NB31" s="6"/>
      <c r="NC31" s="6"/>
      <c r="ND31" s="6"/>
      <c r="NE31" s="6"/>
      <c r="NF31" s="6"/>
      <c r="NG31" s="6"/>
      <c r="NH31" s="6"/>
      <c r="NI31" s="6"/>
      <c r="NJ31" s="6"/>
      <c r="NK31" s="6"/>
      <c r="NL31" s="6"/>
      <c r="NM31" s="6"/>
      <c r="NN31" s="6"/>
      <c r="NO31" s="6"/>
      <c r="NP31" s="6"/>
      <c r="NQ31" s="6"/>
      <c r="NR31" s="6"/>
      <c r="NS31" s="6"/>
      <c r="NT31" s="6"/>
      <c r="NU31" s="6"/>
      <c r="NV31" s="6"/>
      <c r="NW31" s="6"/>
      <c r="NX31" s="6"/>
      <c r="NY31" s="6"/>
      <c r="NZ31" s="6"/>
      <c r="OA31" s="6"/>
      <c r="OB31" s="6"/>
      <c r="OC31" s="6"/>
      <c r="OD31" s="6"/>
      <c r="OE31" s="6"/>
      <c r="OF31" s="6"/>
      <c r="OG31" s="6"/>
      <c r="OH31" s="6"/>
      <c r="OI31" s="6"/>
      <c r="OJ31" s="6"/>
      <c r="OK31" s="6"/>
      <c r="OL31" s="6"/>
      <c r="OM31" s="6"/>
      <c r="ON31" s="6"/>
      <c r="OO31" s="6"/>
      <c r="OP31" s="6"/>
      <c r="OQ31" s="6"/>
      <c r="OR31" s="6"/>
      <c r="OS31" s="6"/>
      <c r="OT31" s="6"/>
      <c r="OU31" s="6"/>
      <c r="OV31" s="6"/>
      <c r="OW31" s="6"/>
      <c r="OX31" s="6"/>
      <c r="OY31" s="6"/>
      <c r="OZ31" s="6"/>
      <c r="PA31" s="6"/>
      <c r="PB31" s="6"/>
      <c r="PC31" s="6"/>
      <c r="PD31" s="6"/>
      <c r="PE31" s="6"/>
      <c r="PF31" s="6"/>
      <c r="PG31" s="6"/>
    </row>
    <row r="32" spans="2:423" ht="12.75" customHeight="1">
      <c r="B32" s="44" t="s">
        <v>52</v>
      </c>
      <c r="C32" s="23">
        <f t="shared" ca="1" si="0"/>
        <v>1679760197.5599995</v>
      </c>
      <c r="E32" s="44" t="s">
        <v>52</v>
      </c>
      <c r="F32" s="23">
        <f t="shared" ca="1" si="1"/>
        <v>1679760197.5599995</v>
      </c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43" t="s">
        <v>58</v>
      </c>
      <c r="BA32" s="43">
        <v>1040</v>
      </c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  <c r="JV32" s="6"/>
      <c r="JW32" s="6"/>
      <c r="JX32" s="6"/>
      <c r="JY32" s="6"/>
      <c r="JZ32" s="6"/>
      <c r="KA32" s="6"/>
      <c r="KB32" s="6"/>
      <c r="KC32" s="6"/>
      <c r="KD32" s="6"/>
      <c r="KE32" s="6"/>
      <c r="KF32" s="6"/>
      <c r="KG32" s="6"/>
      <c r="KH32" s="6"/>
      <c r="KI32" s="6"/>
      <c r="KJ32" s="6"/>
      <c r="KK32" s="6"/>
      <c r="KL32" s="6"/>
      <c r="KM32" s="6"/>
      <c r="KN32" s="6"/>
      <c r="KO32" s="6"/>
      <c r="KP32" s="6"/>
      <c r="KQ32" s="6"/>
      <c r="KR32" s="6"/>
      <c r="KS32" s="6"/>
      <c r="KT32" s="6"/>
      <c r="KU32" s="6"/>
      <c r="KV32" s="6"/>
      <c r="KW32" s="6"/>
      <c r="KX32" s="6"/>
      <c r="KY32" s="6"/>
      <c r="KZ32" s="6"/>
      <c r="LA32" s="6"/>
      <c r="LB32" s="6"/>
      <c r="LC32" s="6"/>
      <c r="LD32" s="6"/>
      <c r="LE32" s="6"/>
      <c r="LF32" s="6"/>
      <c r="LG32" s="6"/>
      <c r="LH32" s="6"/>
      <c r="LI32" s="6"/>
      <c r="LJ32" s="6"/>
      <c r="LK32" s="6"/>
      <c r="LL32" s="6"/>
      <c r="LM32" s="6"/>
      <c r="LN32" s="6"/>
      <c r="LO32" s="6"/>
      <c r="LP32" s="6"/>
      <c r="LQ32" s="6"/>
      <c r="LR32" s="6"/>
      <c r="LS32" s="6"/>
      <c r="LT32" s="6"/>
      <c r="LU32" s="6"/>
      <c r="LV32" s="6"/>
      <c r="LW32" s="6"/>
      <c r="LX32" s="6"/>
      <c r="LY32" s="6"/>
      <c r="LZ32" s="6"/>
      <c r="MA32" s="6"/>
      <c r="MB32" s="6"/>
      <c r="MC32" s="6"/>
      <c r="MD32" s="6"/>
      <c r="ME32" s="6"/>
      <c r="MF32" s="6"/>
      <c r="MG32" s="6"/>
      <c r="MH32" s="6"/>
      <c r="MI32" s="6"/>
      <c r="MJ32" s="6"/>
      <c r="MK32" s="6"/>
      <c r="ML32" s="6"/>
      <c r="MM32" s="6"/>
      <c r="MN32" s="6"/>
      <c r="MO32" s="6"/>
      <c r="MP32" s="6"/>
      <c r="MQ32" s="6"/>
      <c r="MR32" s="6"/>
      <c r="MS32" s="6"/>
      <c r="MT32" s="6"/>
      <c r="MU32" s="6"/>
      <c r="MV32" s="6"/>
      <c r="MW32" s="6"/>
      <c r="MX32" s="6"/>
      <c r="MY32" s="6"/>
      <c r="MZ32" s="6"/>
      <c r="NA32" s="6"/>
      <c r="NB32" s="6"/>
      <c r="NC32" s="6"/>
      <c r="ND32" s="6"/>
      <c r="NE32" s="6"/>
      <c r="NF32" s="6"/>
      <c r="NG32" s="6"/>
      <c r="NH32" s="6"/>
      <c r="NI32" s="6"/>
      <c r="NJ32" s="6"/>
      <c r="NK32" s="6"/>
      <c r="NL32" s="6"/>
      <c r="NM32" s="6"/>
      <c r="NN32" s="6"/>
      <c r="NO32" s="6"/>
      <c r="NP32" s="6"/>
      <c r="NQ32" s="6"/>
      <c r="NR32" s="6"/>
      <c r="NS32" s="6"/>
      <c r="NT32" s="6"/>
      <c r="NU32" s="6"/>
      <c r="NV32" s="6"/>
      <c r="NW32" s="6"/>
      <c r="NX32" s="6"/>
      <c r="NY32" s="6"/>
      <c r="NZ32" s="6"/>
      <c r="OA32" s="6"/>
      <c r="OB32" s="6"/>
      <c r="OC32" s="6"/>
      <c r="OD32" s="6"/>
      <c r="OE32" s="6"/>
      <c r="OF32" s="6"/>
      <c r="OG32" s="6"/>
      <c r="OH32" s="6"/>
      <c r="OI32" s="6"/>
      <c r="OJ32" s="6"/>
      <c r="OK32" s="6"/>
      <c r="OL32" s="6"/>
      <c r="OM32" s="6"/>
      <c r="ON32" s="6"/>
      <c r="OO32" s="6"/>
      <c r="OP32" s="6"/>
      <c r="OQ32" s="6"/>
      <c r="OR32" s="6"/>
      <c r="OS32" s="6"/>
      <c r="OT32" s="6"/>
      <c r="OU32" s="6"/>
      <c r="OV32" s="6"/>
      <c r="OW32" s="6"/>
      <c r="OX32" s="6"/>
      <c r="OY32" s="6"/>
      <c r="OZ32" s="6"/>
      <c r="PA32" s="6"/>
      <c r="PB32" s="6"/>
      <c r="PC32" s="6"/>
      <c r="PD32" s="6"/>
      <c r="PE32" s="6"/>
      <c r="PF32" s="6"/>
      <c r="PG32" s="6"/>
    </row>
    <row r="33" spans="2:423" ht="12.75" customHeight="1">
      <c r="B33" s="44" t="s">
        <v>54</v>
      </c>
      <c r="C33" s="23">
        <f t="shared" ca="1" si="0"/>
        <v>2128891617.98</v>
      </c>
      <c r="E33" s="44" t="s">
        <v>54</v>
      </c>
      <c r="F33" s="23">
        <f t="shared" ca="1" si="1"/>
        <v>2128891617.98</v>
      </c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43" t="s">
        <v>60</v>
      </c>
      <c r="BA33" s="43">
        <v>1043</v>
      </c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6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6"/>
      <c r="KW33" s="6"/>
      <c r="KX33" s="6"/>
      <c r="KY33" s="6"/>
      <c r="KZ33" s="6"/>
      <c r="LA33" s="6"/>
      <c r="LB33" s="6"/>
      <c r="LC33" s="6"/>
      <c r="LD33" s="6"/>
      <c r="LE33" s="6"/>
      <c r="LF33" s="6"/>
      <c r="LG33" s="6"/>
      <c r="LH33" s="6"/>
      <c r="LI33" s="6"/>
      <c r="LJ33" s="6"/>
      <c r="LK33" s="6"/>
      <c r="LL33" s="6"/>
      <c r="LM33" s="6"/>
      <c r="LN33" s="6"/>
      <c r="LO33" s="6"/>
      <c r="LP33" s="6"/>
      <c r="LQ33" s="6"/>
      <c r="LR33" s="6"/>
      <c r="LS33" s="6"/>
      <c r="LT33" s="6"/>
      <c r="LU33" s="6"/>
      <c r="LV33" s="6"/>
      <c r="LW33" s="6"/>
      <c r="LX33" s="6"/>
      <c r="LY33" s="6"/>
      <c r="LZ33" s="6"/>
      <c r="MA33" s="6"/>
      <c r="MB33" s="6"/>
      <c r="MC33" s="6"/>
      <c r="MD33" s="6"/>
      <c r="ME33" s="6"/>
      <c r="MF33" s="6"/>
      <c r="MG33" s="6"/>
      <c r="MH33" s="6"/>
      <c r="MI33" s="6"/>
      <c r="MJ33" s="6"/>
      <c r="MK33" s="6"/>
      <c r="ML33" s="6"/>
      <c r="MM33" s="6"/>
      <c r="MN33" s="6"/>
      <c r="MO33" s="6"/>
      <c r="MP33" s="6"/>
      <c r="MQ33" s="6"/>
      <c r="MR33" s="6"/>
      <c r="MS33" s="6"/>
      <c r="MT33" s="6"/>
      <c r="MU33" s="6"/>
      <c r="MV33" s="6"/>
      <c r="MW33" s="6"/>
      <c r="MX33" s="6"/>
      <c r="MY33" s="6"/>
      <c r="MZ33" s="6"/>
      <c r="NA33" s="6"/>
      <c r="NB33" s="6"/>
      <c r="NC33" s="6"/>
      <c r="ND33" s="6"/>
      <c r="NE33" s="6"/>
      <c r="NF33" s="6"/>
      <c r="NG33" s="6"/>
      <c r="NH33" s="6"/>
      <c r="NI33" s="6"/>
      <c r="NJ33" s="6"/>
      <c r="NK33" s="6"/>
      <c r="NL33" s="6"/>
      <c r="NM33" s="6"/>
      <c r="NN33" s="6"/>
      <c r="NO33" s="6"/>
      <c r="NP33" s="6"/>
      <c r="NQ33" s="6"/>
      <c r="NR33" s="6"/>
      <c r="NS33" s="6"/>
      <c r="NT33" s="6"/>
      <c r="NU33" s="6"/>
      <c r="NV33" s="6"/>
      <c r="NW33" s="6"/>
      <c r="NX33" s="6"/>
      <c r="NY33" s="6"/>
      <c r="NZ33" s="6"/>
      <c r="OA33" s="6"/>
      <c r="OB33" s="6"/>
      <c r="OC33" s="6"/>
      <c r="OD33" s="6"/>
      <c r="OE33" s="6"/>
      <c r="OF33" s="6"/>
      <c r="OG33" s="6"/>
      <c r="OH33" s="6"/>
      <c r="OI33" s="6"/>
      <c r="OJ33" s="6"/>
      <c r="OK33" s="6"/>
      <c r="OL33" s="6"/>
      <c r="OM33" s="6"/>
      <c r="ON33" s="6"/>
      <c r="OO33" s="6"/>
      <c r="OP33" s="6"/>
      <c r="OQ33" s="6"/>
      <c r="OR33" s="6"/>
      <c r="OS33" s="6"/>
      <c r="OT33" s="6"/>
      <c r="OU33" s="6"/>
      <c r="OV33" s="6"/>
      <c r="OW33" s="6"/>
      <c r="OX33" s="6"/>
      <c r="OY33" s="6"/>
      <c r="OZ33" s="6"/>
      <c r="PA33" s="6"/>
      <c r="PB33" s="6"/>
      <c r="PC33" s="6"/>
      <c r="PD33" s="6"/>
      <c r="PE33" s="6"/>
      <c r="PF33" s="6"/>
      <c r="PG33" s="6"/>
    </row>
    <row r="34" spans="2:423" ht="12.75" customHeight="1">
      <c r="B34" s="44" t="s">
        <v>56</v>
      </c>
      <c r="C34" s="23">
        <f t="shared" ca="1" si="0"/>
        <v>978036848.8499999</v>
      </c>
      <c r="E34" s="44" t="s">
        <v>56</v>
      </c>
      <c r="F34" s="23">
        <f t="shared" ca="1" si="1"/>
        <v>978036848.8499999</v>
      </c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43" t="s">
        <v>62</v>
      </c>
      <c r="BA34" s="43">
        <v>1044</v>
      </c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  <c r="IW34" s="6"/>
      <c r="IX34" s="6"/>
      <c r="IY34" s="6"/>
      <c r="IZ34" s="6"/>
      <c r="JA34" s="6"/>
      <c r="JB34" s="6"/>
      <c r="JC34" s="6"/>
      <c r="JD34" s="6"/>
      <c r="JE34" s="6"/>
      <c r="JF34" s="6"/>
      <c r="JG34" s="6"/>
      <c r="JH34" s="6"/>
      <c r="JI34" s="6"/>
      <c r="JJ34" s="6"/>
      <c r="JK34" s="6"/>
      <c r="JL34" s="6"/>
      <c r="JM34" s="6"/>
      <c r="JN34" s="6"/>
      <c r="JO34" s="6"/>
      <c r="JP34" s="6"/>
      <c r="JQ34" s="6"/>
      <c r="JR34" s="6"/>
      <c r="JS34" s="6"/>
      <c r="JT34" s="6"/>
      <c r="JU34" s="6"/>
      <c r="JV34" s="6"/>
      <c r="JW34" s="6"/>
      <c r="JX34" s="6"/>
      <c r="JY34" s="6"/>
      <c r="JZ34" s="6"/>
      <c r="KA34" s="6"/>
      <c r="KB34" s="6"/>
      <c r="KC34" s="6"/>
      <c r="KD34" s="6"/>
      <c r="KE34" s="6"/>
      <c r="KF34" s="6"/>
      <c r="KG34" s="6"/>
      <c r="KH34" s="6"/>
      <c r="KI34" s="6"/>
      <c r="KJ34" s="6"/>
      <c r="KK34" s="6"/>
      <c r="KL34" s="6"/>
      <c r="KM34" s="6"/>
      <c r="KN34" s="6"/>
      <c r="KO34" s="6"/>
      <c r="KP34" s="6"/>
      <c r="KQ34" s="6"/>
      <c r="KR34" s="6"/>
      <c r="KS34" s="6"/>
      <c r="KT34" s="6"/>
      <c r="KU34" s="6"/>
      <c r="KV34" s="6"/>
      <c r="KW34" s="6"/>
      <c r="KX34" s="6"/>
      <c r="KY34" s="6"/>
      <c r="KZ34" s="6"/>
      <c r="LA34" s="6"/>
      <c r="LB34" s="6"/>
      <c r="LC34" s="6"/>
      <c r="LD34" s="6"/>
      <c r="LE34" s="6"/>
      <c r="LF34" s="6"/>
      <c r="LG34" s="6"/>
      <c r="LH34" s="6"/>
      <c r="LI34" s="6"/>
      <c r="LJ34" s="6"/>
      <c r="LK34" s="6"/>
      <c r="LL34" s="6"/>
      <c r="LM34" s="6"/>
      <c r="LN34" s="6"/>
      <c r="LO34" s="6"/>
      <c r="LP34" s="6"/>
      <c r="LQ34" s="6"/>
      <c r="LR34" s="6"/>
      <c r="LS34" s="6"/>
      <c r="LT34" s="6"/>
      <c r="LU34" s="6"/>
      <c r="LV34" s="6"/>
      <c r="LW34" s="6"/>
      <c r="LX34" s="6"/>
      <c r="LY34" s="6"/>
      <c r="LZ34" s="6"/>
      <c r="MA34" s="6"/>
      <c r="MB34" s="6"/>
      <c r="MC34" s="6"/>
      <c r="MD34" s="6"/>
      <c r="ME34" s="6"/>
      <c r="MF34" s="6"/>
      <c r="MG34" s="6"/>
      <c r="MH34" s="6"/>
      <c r="MI34" s="6"/>
      <c r="MJ34" s="6"/>
      <c r="MK34" s="6"/>
      <c r="ML34" s="6"/>
      <c r="MM34" s="6"/>
      <c r="MN34" s="6"/>
      <c r="MO34" s="6"/>
      <c r="MP34" s="6"/>
      <c r="MQ34" s="6"/>
      <c r="MR34" s="6"/>
      <c r="MS34" s="6"/>
      <c r="MT34" s="6"/>
      <c r="MU34" s="6"/>
      <c r="MV34" s="6"/>
      <c r="MW34" s="6"/>
      <c r="MX34" s="6"/>
      <c r="MY34" s="6"/>
      <c r="MZ34" s="6"/>
      <c r="NA34" s="6"/>
      <c r="NB34" s="6"/>
      <c r="NC34" s="6"/>
      <c r="ND34" s="6"/>
      <c r="NE34" s="6"/>
      <c r="NF34" s="6"/>
      <c r="NG34" s="6"/>
      <c r="NH34" s="6"/>
      <c r="NI34" s="6"/>
      <c r="NJ34" s="6"/>
      <c r="NK34" s="6"/>
      <c r="NL34" s="6"/>
      <c r="NM34" s="6"/>
      <c r="NN34" s="6"/>
      <c r="NO34" s="6"/>
      <c r="NP34" s="6"/>
      <c r="NQ34" s="6"/>
      <c r="NR34" s="6"/>
      <c r="NS34" s="6"/>
      <c r="NT34" s="6"/>
      <c r="NU34" s="6"/>
      <c r="NV34" s="6"/>
      <c r="NW34" s="6"/>
      <c r="NX34" s="6"/>
      <c r="NY34" s="6"/>
      <c r="NZ34" s="6"/>
      <c r="OA34" s="6"/>
      <c r="OB34" s="6"/>
      <c r="OC34" s="6"/>
      <c r="OD34" s="6"/>
      <c r="OE34" s="6"/>
      <c r="OF34" s="6"/>
      <c r="OG34" s="6"/>
      <c r="OH34" s="6"/>
      <c r="OI34" s="6"/>
      <c r="OJ34" s="6"/>
      <c r="OK34" s="6"/>
      <c r="OL34" s="6"/>
      <c r="OM34" s="6"/>
      <c r="ON34" s="6"/>
      <c r="OO34" s="6"/>
      <c r="OP34" s="6"/>
      <c r="OQ34" s="6"/>
      <c r="OR34" s="6"/>
      <c r="OS34" s="6"/>
      <c r="OT34" s="6"/>
      <c r="OU34" s="6"/>
      <c r="OV34" s="6"/>
      <c r="OW34" s="6"/>
      <c r="OX34" s="6"/>
      <c r="OY34" s="6"/>
      <c r="OZ34" s="6"/>
      <c r="PA34" s="6"/>
      <c r="PB34" s="6"/>
      <c r="PC34" s="6"/>
      <c r="PD34" s="6"/>
      <c r="PE34" s="6"/>
      <c r="PF34" s="6"/>
      <c r="PG34" s="6"/>
    </row>
    <row r="35" spans="2:423" ht="12.75" customHeight="1">
      <c r="B35" s="44" t="s">
        <v>58</v>
      </c>
      <c r="C35" s="23">
        <f t="shared" ca="1" si="0"/>
        <v>1089954624</v>
      </c>
      <c r="E35" s="44" t="s">
        <v>58</v>
      </c>
      <c r="F35" s="23">
        <f t="shared" ca="1" si="1"/>
        <v>1089954624</v>
      </c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43" t="s">
        <v>64</v>
      </c>
      <c r="BA35" s="43">
        <v>1045</v>
      </c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  <c r="IW35" s="6"/>
      <c r="IX35" s="6"/>
      <c r="IY35" s="6"/>
      <c r="IZ35" s="6"/>
      <c r="JA35" s="6"/>
      <c r="JB35" s="6"/>
      <c r="JC35" s="6"/>
      <c r="JD35" s="6"/>
      <c r="JE35" s="6"/>
      <c r="JF35" s="6"/>
      <c r="JG35" s="6"/>
      <c r="JH35" s="6"/>
      <c r="JI35" s="6"/>
      <c r="JJ35" s="6"/>
      <c r="JK35" s="6"/>
      <c r="JL35" s="6"/>
      <c r="JM35" s="6"/>
      <c r="JN35" s="6"/>
      <c r="JO35" s="6"/>
      <c r="JP35" s="6"/>
      <c r="JQ35" s="6"/>
      <c r="JR35" s="6"/>
      <c r="JS35" s="6"/>
      <c r="JT35" s="6"/>
      <c r="JU35" s="6"/>
      <c r="JV35" s="6"/>
      <c r="JW35" s="6"/>
      <c r="JX35" s="6"/>
      <c r="JY35" s="6"/>
      <c r="JZ35" s="6"/>
      <c r="KA35" s="6"/>
      <c r="KB35" s="6"/>
      <c r="KC35" s="6"/>
      <c r="KD35" s="6"/>
      <c r="KE35" s="6"/>
      <c r="KF35" s="6"/>
      <c r="KG35" s="6"/>
      <c r="KH35" s="6"/>
      <c r="KI35" s="6"/>
      <c r="KJ35" s="6"/>
      <c r="KK35" s="6"/>
      <c r="KL35" s="6"/>
      <c r="KM35" s="6"/>
      <c r="KN35" s="6"/>
      <c r="KO35" s="6"/>
      <c r="KP35" s="6"/>
      <c r="KQ35" s="6"/>
      <c r="KR35" s="6"/>
      <c r="KS35" s="6"/>
      <c r="KT35" s="6"/>
      <c r="KU35" s="6"/>
      <c r="KV35" s="6"/>
      <c r="KW35" s="6"/>
      <c r="KX35" s="6"/>
      <c r="KY35" s="6"/>
      <c r="KZ35" s="6"/>
      <c r="LA35" s="6"/>
      <c r="LB35" s="6"/>
      <c r="LC35" s="6"/>
      <c r="LD35" s="6"/>
      <c r="LE35" s="6"/>
      <c r="LF35" s="6"/>
      <c r="LG35" s="6"/>
      <c r="LH35" s="6"/>
      <c r="LI35" s="6"/>
      <c r="LJ35" s="6"/>
      <c r="LK35" s="6"/>
      <c r="LL35" s="6"/>
      <c r="LM35" s="6"/>
      <c r="LN35" s="6"/>
      <c r="LO35" s="6"/>
      <c r="LP35" s="6"/>
      <c r="LQ35" s="6"/>
      <c r="LR35" s="6"/>
      <c r="LS35" s="6"/>
      <c r="LT35" s="6"/>
      <c r="LU35" s="6"/>
      <c r="LV35" s="6"/>
      <c r="LW35" s="6"/>
      <c r="LX35" s="6"/>
      <c r="LY35" s="6"/>
      <c r="LZ35" s="6"/>
      <c r="MA35" s="6"/>
      <c r="MB35" s="6"/>
      <c r="MC35" s="6"/>
      <c r="MD35" s="6"/>
      <c r="ME35" s="6"/>
      <c r="MF35" s="6"/>
      <c r="MG35" s="6"/>
      <c r="MH35" s="6"/>
      <c r="MI35" s="6"/>
      <c r="MJ35" s="6"/>
      <c r="MK35" s="6"/>
      <c r="ML35" s="6"/>
      <c r="MM35" s="6"/>
      <c r="MN35" s="6"/>
      <c r="MO35" s="6"/>
      <c r="MP35" s="6"/>
      <c r="MQ35" s="6"/>
      <c r="MR35" s="6"/>
      <c r="MS35" s="6"/>
      <c r="MT35" s="6"/>
      <c r="MU35" s="6"/>
      <c r="MV35" s="6"/>
      <c r="MW35" s="6"/>
      <c r="MX35" s="6"/>
      <c r="MY35" s="6"/>
      <c r="MZ35" s="6"/>
      <c r="NA35" s="6"/>
      <c r="NB35" s="6"/>
      <c r="NC35" s="6"/>
      <c r="ND35" s="6"/>
      <c r="NE35" s="6"/>
      <c r="NF35" s="6"/>
      <c r="NG35" s="6"/>
      <c r="NH35" s="6"/>
      <c r="NI35" s="6"/>
      <c r="NJ35" s="6"/>
      <c r="NK35" s="6"/>
      <c r="NL35" s="6"/>
      <c r="NM35" s="6"/>
      <c r="NN35" s="6"/>
      <c r="NO35" s="6"/>
      <c r="NP35" s="6"/>
      <c r="NQ35" s="6"/>
      <c r="NR35" s="6"/>
      <c r="NS35" s="6"/>
      <c r="NT35" s="6"/>
      <c r="NU35" s="6"/>
      <c r="NV35" s="6"/>
      <c r="NW35" s="6"/>
      <c r="NX35" s="6"/>
      <c r="NY35" s="6"/>
      <c r="NZ35" s="6"/>
      <c r="OA35" s="6"/>
      <c r="OB35" s="6"/>
      <c r="OC35" s="6"/>
      <c r="OD35" s="6"/>
      <c r="OE35" s="6"/>
      <c r="OF35" s="6"/>
      <c r="OG35" s="6"/>
      <c r="OH35" s="6"/>
      <c r="OI35" s="6"/>
      <c r="OJ35" s="6"/>
      <c r="OK35" s="6"/>
      <c r="OL35" s="6"/>
      <c r="OM35" s="6"/>
      <c r="ON35" s="6"/>
      <c r="OO35" s="6"/>
      <c r="OP35" s="6"/>
      <c r="OQ35" s="6"/>
      <c r="OR35" s="6"/>
      <c r="OS35" s="6"/>
      <c r="OT35" s="6"/>
      <c r="OU35" s="6"/>
      <c r="OV35" s="6"/>
      <c r="OW35" s="6"/>
      <c r="OX35" s="6"/>
      <c r="OY35" s="6"/>
      <c r="OZ35" s="6"/>
      <c r="PA35" s="6"/>
      <c r="PB35" s="6"/>
      <c r="PC35" s="6"/>
      <c r="PD35" s="6"/>
      <c r="PE35" s="6"/>
      <c r="PF35" s="6"/>
      <c r="PG35" s="6"/>
    </row>
    <row r="36" spans="2:423" ht="12.75" customHeight="1">
      <c r="B36" s="44" t="s">
        <v>60</v>
      </c>
      <c r="C36" s="23">
        <f t="shared" ca="1" si="0"/>
        <v>6011381481.1400003</v>
      </c>
      <c r="E36" s="44" t="s">
        <v>60</v>
      </c>
      <c r="F36" s="23">
        <f t="shared" ca="1" si="1"/>
        <v>6011381481.1400003</v>
      </c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43" t="s">
        <v>66</v>
      </c>
      <c r="BA36" s="43">
        <v>1046</v>
      </c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  <c r="JV36" s="6"/>
      <c r="JW36" s="6"/>
      <c r="JX36" s="6"/>
      <c r="JY36" s="6"/>
      <c r="JZ36" s="6"/>
      <c r="KA36" s="6"/>
      <c r="KB36" s="6"/>
      <c r="KC36" s="6"/>
      <c r="KD36" s="6"/>
      <c r="KE36" s="6"/>
      <c r="KF36" s="6"/>
      <c r="KG36" s="6"/>
      <c r="KH36" s="6"/>
      <c r="KI36" s="6"/>
      <c r="KJ36" s="6"/>
      <c r="KK36" s="6"/>
      <c r="KL36" s="6"/>
      <c r="KM36" s="6"/>
      <c r="KN36" s="6"/>
      <c r="KO36" s="6"/>
      <c r="KP36" s="6"/>
      <c r="KQ36" s="6"/>
      <c r="KR36" s="6"/>
      <c r="KS36" s="6"/>
      <c r="KT36" s="6"/>
      <c r="KU36" s="6"/>
      <c r="KV36" s="6"/>
      <c r="KW36" s="6"/>
      <c r="KX36" s="6"/>
      <c r="KY36" s="6"/>
      <c r="KZ36" s="6"/>
      <c r="LA36" s="6"/>
      <c r="LB36" s="6"/>
      <c r="LC36" s="6"/>
      <c r="LD36" s="6"/>
      <c r="LE36" s="6"/>
      <c r="LF36" s="6"/>
      <c r="LG36" s="6"/>
      <c r="LH36" s="6"/>
      <c r="LI36" s="6"/>
      <c r="LJ36" s="6"/>
      <c r="LK36" s="6"/>
      <c r="LL36" s="6"/>
      <c r="LM36" s="6"/>
      <c r="LN36" s="6"/>
      <c r="LO36" s="6"/>
      <c r="LP36" s="6"/>
      <c r="LQ36" s="6"/>
      <c r="LR36" s="6"/>
      <c r="LS36" s="6"/>
      <c r="LT36" s="6"/>
      <c r="LU36" s="6"/>
      <c r="LV36" s="6"/>
      <c r="LW36" s="6"/>
      <c r="LX36" s="6"/>
      <c r="LY36" s="6"/>
      <c r="LZ36" s="6"/>
      <c r="MA36" s="6"/>
      <c r="MB36" s="6"/>
      <c r="MC36" s="6"/>
      <c r="MD36" s="6"/>
      <c r="ME36" s="6"/>
      <c r="MF36" s="6"/>
      <c r="MG36" s="6"/>
      <c r="MH36" s="6"/>
      <c r="MI36" s="6"/>
      <c r="MJ36" s="6"/>
      <c r="MK36" s="6"/>
      <c r="ML36" s="6"/>
      <c r="MM36" s="6"/>
      <c r="MN36" s="6"/>
      <c r="MO36" s="6"/>
      <c r="MP36" s="6"/>
      <c r="MQ36" s="6"/>
      <c r="MR36" s="6"/>
      <c r="MS36" s="6"/>
      <c r="MT36" s="6"/>
      <c r="MU36" s="6"/>
      <c r="MV36" s="6"/>
      <c r="MW36" s="6"/>
      <c r="MX36" s="6"/>
      <c r="MY36" s="6"/>
      <c r="MZ36" s="6"/>
      <c r="NA36" s="6"/>
      <c r="NB36" s="6"/>
      <c r="NC36" s="6"/>
      <c r="ND36" s="6"/>
      <c r="NE36" s="6"/>
      <c r="NF36" s="6"/>
      <c r="NG36" s="6"/>
      <c r="NH36" s="6"/>
      <c r="NI36" s="6"/>
      <c r="NJ36" s="6"/>
      <c r="NK36" s="6"/>
      <c r="NL36" s="6"/>
      <c r="NM36" s="6"/>
      <c r="NN36" s="6"/>
      <c r="NO36" s="6"/>
      <c r="NP36" s="6"/>
      <c r="NQ36" s="6"/>
      <c r="NR36" s="6"/>
      <c r="NS36" s="6"/>
      <c r="NT36" s="6"/>
      <c r="NU36" s="6"/>
      <c r="NV36" s="6"/>
      <c r="NW36" s="6"/>
      <c r="NX36" s="6"/>
      <c r="NY36" s="6"/>
      <c r="NZ36" s="6"/>
      <c r="OA36" s="6"/>
      <c r="OB36" s="6"/>
      <c r="OC36" s="6"/>
      <c r="OD36" s="6"/>
      <c r="OE36" s="6"/>
      <c r="OF36" s="6"/>
      <c r="OG36" s="6"/>
      <c r="OH36" s="6"/>
      <c r="OI36" s="6"/>
      <c r="OJ36" s="6"/>
      <c r="OK36" s="6"/>
      <c r="OL36" s="6"/>
      <c r="OM36" s="6"/>
      <c r="ON36" s="6"/>
      <c r="OO36" s="6"/>
      <c r="OP36" s="6"/>
      <c r="OQ36" s="6"/>
      <c r="OR36" s="6"/>
      <c r="OS36" s="6"/>
      <c r="OT36" s="6"/>
      <c r="OU36" s="6"/>
      <c r="OV36" s="6"/>
      <c r="OW36" s="6"/>
      <c r="OX36" s="6"/>
      <c r="OY36" s="6"/>
      <c r="OZ36" s="6"/>
      <c r="PA36" s="6"/>
      <c r="PB36" s="6"/>
      <c r="PC36" s="6"/>
      <c r="PD36" s="6"/>
      <c r="PE36" s="6"/>
      <c r="PF36" s="6"/>
      <c r="PG36" s="6"/>
    </row>
    <row r="37" spans="2:423" ht="12.75" customHeight="1">
      <c r="B37" s="44" t="s">
        <v>62</v>
      </c>
      <c r="C37" s="23">
        <f t="shared" ca="1" si="0"/>
        <v>3906585259.1399989</v>
      </c>
      <c r="E37" s="44" t="s">
        <v>62</v>
      </c>
      <c r="F37" s="23">
        <f t="shared" ca="1" si="1"/>
        <v>3906585259.1399989</v>
      </c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43" t="s">
        <v>68</v>
      </c>
      <c r="BA37" s="43">
        <v>1048</v>
      </c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  <c r="JV37" s="6"/>
      <c r="JW37" s="6"/>
      <c r="JX37" s="6"/>
      <c r="JY37" s="6"/>
      <c r="JZ37" s="6"/>
      <c r="KA37" s="6"/>
      <c r="KB37" s="6"/>
      <c r="KC37" s="6"/>
      <c r="KD37" s="6"/>
      <c r="KE37" s="6"/>
      <c r="KF37" s="6"/>
      <c r="KG37" s="6"/>
      <c r="KH37" s="6"/>
      <c r="KI37" s="6"/>
      <c r="KJ37" s="6"/>
      <c r="KK37" s="6"/>
      <c r="KL37" s="6"/>
      <c r="KM37" s="6"/>
      <c r="KN37" s="6"/>
      <c r="KO37" s="6"/>
      <c r="KP37" s="6"/>
      <c r="KQ37" s="6"/>
      <c r="KR37" s="6"/>
      <c r="KS37" s="6"/>
      <c r="KT37" s="6"/>
      <c r="KU37" s="6"/>
      <c r="KV37" s="6"/>
      <c r="KW37" s="6"/>
      <c r="KX37" s="6"/>
      <c r="KY37" s="6"/>
      <c r="KZ37" s="6"/>
      <c r="LA37" s="6"/>
      <c r="LB37" s="6"/>
      <c r="LC37" s="6"/>
      <c r="LD37" s="6"/>
      <c r="LE37" s="6"/>
      <c r="LF37" s="6"/>
      <c r="LG37" s="6"/>
      <c r="LH37" s="6"/>
      <c r="LI37" s="6"/>
      <c r="LJ37" s="6"/>
      <c r="LK37" s="6"/>
      <c r="LL37" s="6"/>
      <c r="LM37" s="6"/>
      <c r="LN37" s="6"/>
      <c r="LO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  <c r="MC37" s="6"/>
      <c r="MD37" s="6"/>
      <c r="ME37" s="6"/>
      <c r="MF37" s="6"/>
      <c r="MG37" s="6"/>
      <c r="MH37" s="6"/>
      <c r="MI37" s="6"/>
      <c r="MJ37" s="6"/>
      <c r="MK37" s="6"/>
      <c r="ML37" s="6"/>
      <c r="MM37" s="6"/>
      <c r="MN37" s="6"/>
      <c r="MO37" s="6"/>
      <c r="MP37" s="6"/>
      <c r="MQ37" s="6"/>
      <c r="MR37" s="6"/>
      <c r="MS37" s="6"/>
      <c r="MT37" s="6"/>
      <c r="MU37" s="6"/>
      <c r="MV37" s="6"/>
      <c r="MW37" s="6"/>
      <c r="MX37" s="6"/>
      <c r="MY37" s="6"/>
      <c r="MZ37" s="6"/>
      <c r="NA37" s="6"/>
      <c r="NB37" s="6"/>
      <c r="NC37" s="6"/>
      <c r="ND37" s="6"/>
      <c r="NE37" s="6"/>
      <c r="NF37" s="6"/>
      <c r="NG37" s="6"/>
      <c r="NH37" s="6"/>
      <c r="NI37" s="6"/>
      <c r="NJ37" s="6"/>
      <c r="NK37" s="6"/>
      <c r="NL37" s="6"/>
      <c r="NM37" s="6"/>
      <c r="NN37" s="6"/>
      <c r="NO37" s="6"/>
      <c r="NP37" s="6"/>
      <c r="NQ37" s="6"/>
      <c r="NR37" s="6"/>
      <c r="NS37" s="6"/>
      <c r="NT37" s="6"/>
      <c r="NU37" s="6"/>
      <c r="NV37" s="6"/>
      <c r="NW37" s="6"/>
      <c r="NX37" s="6"/>
      <c r="NY37" s="6"/>
      <c r="NZ37" s="6"/>
      <c r="OA37" s="6"/>
      <c r="OB37" s="6"/>
      <c r="OC37" s="6"/>
      <c r="OD37" s="6"/>
      <c r="OE37" s="6"/>
      <c r="OF37" s="6"/>
      <c r="OG37" s="6"/>
      <c r="OH37" s="6"/>
      <c r="OI37" s="6"/>
      <c r="OJ37" s="6"/>
      <c r="OK37" s="6"/>
      <c r="OL37" s="6"/>
      <c r="OM37" s="6"/>
      <c r="ON37" s="6"/>
      <c r="OO37" s="6"/>
      <c r="OP37" s="6"/>
      <c r="OQ37" s="6"/>
      <c r="OR37" s="6"/>
      <c r="OS37" s="6"/>
      <c r="OT37" s="6"/>
      <c r="OU37" s="6"/>
      <c r="OV37" s="6"/>
      <c r="OW37" s="6"/>
      <c r="OX37" s="6"/>
      <c r="OY37" s="6"/>
      <c r="OZ37" s="6"/>
      <c r="PA37" s="6"/>
      <c r="PB37" s="6"/>
      <c r="PC37" s="6"/>
      <c r="PD37" s="6"/>
      <c r="PE37" s="6"/>
      <c r="PF37" s="6"/>
      <c r="PG37" s="6"/>
    </row>
    <row r="38" spans="2:423" ht="12.75" customHeight="1">
      <c r="B38" s="44" t="s">
        <v>64</v>
      </c>
      <c r="C38" s="23">
        <f t="shared" ref="C38:C69" ca="1" si="2">IFERROR(INDIRECT("'"&amp;VLOOKUP($B$3,$BD$3:$BE$83,2,0)&amp;"'!"&amp;ADDRESS(IFERROR(MATCH(VLOOKUP(B38,$AZ$3:$BB$83,2,0),INDIRECT("'"&amp;VLOOKUP($B$3,$BD$3:$BE$83,2,0)&amp;"'!$B:$B"),0),MATCH(9003,INDIRECT("'"&amp;VLOOKUP($B$3,$BD$3:$BE$83,2,0)&amp;"'!$B:$B"),0)+1),MATCH(VLOOKUP($B$4,$BF$3:$BR$21,2,0),INDIRECT("'"&amp;VLOOKUP($B$3,$BD$3:$BE$83,2,0)&amp;"'!$5:$5"),0))),0)+IFERROR(INDIRECT("'"&amp;VLOOKUP($B$3,$BD$3:$BE$83,2,0)&amp;"'!"&amp;ADDRESS(IFERROR(MATCH(VLOOKUP(B38,$AZ$3:$BB$83,2,0),INDIRECT("'"&amp;VLOOKUP($B$3,$BD$3:$BE$83,2,0)&amp;"'!$B:$B"),0),MATCH(9003,INDIRECT("'"&amp;VLOOKUP($B$3,$BD$3:$BE$83,2,0)&amp;"'!$B:$B"),0)+1),MATCH(VLOOKUP($B$4,$BF$3:$BR$21,3,0),INDIRECT("'"&amp;VLOOKUP($B$3,$BD$3:$BE$83,2,0)&amp;"'!$5:$5"),0))),0)+IFERROR(INDIRECT("'"&amp;VLOOKUP($B$3,$BD$3:$BE$83,2,0)&amp;"'!"&amp;ADDRESS(IFERROR(MATCH(VLOOKUP(B38,$AZ$3:$BB$83,2,0),INDIRECT("'"&amp;VLOOKUP($B$3,$BD$3:$BE$83,2,0)&amp;"'!$B:$B"),0),MATCH(9003,INDIRECT("'"&amp;VLOOKUP($B$3,$BD$3:$BE$83,2,0)&amp;"'!$B:$B"),0)+1),MATCH(VLOOKUP($B$4,$BF$3:$BR$21,4,0),INDIRECT("'"&amp;VLOOKUP($B$3,$BD$3:$BE$83,2,0)&amp;"'!$5:$5"),0))),0)+IFERROR(INDIRECT("'"&amp;VLOOKUP($B$3,$BD$3:$BE$83,2,0)&amp;"'!"&amp;ADDRESS(IFERROR(MATCH(VLOOKUP(B38,$AZ$3:$BB$83,2,0),INDIRECT("'"&amp;VLOOKUP($B$3,$BD$3:$BE$83,2,0)&amp;"'!$B:$B"),0),MATCH(9003,INDIRECT("'"&amp;VLOOKUP($B$3,$BD$3:$BE$83,2,0)&amp;"'!$B:$B"),0)+1),MATCH(VLOOKUP($B$4,$BF$3:$BR$21,5,0),INDIRECT("'"&amp;VLOOKUP($B$3,$BD$3:$BE$83,2,0)&amp;"'!$5:$5"),0))),0)+IFERROR(INDIRECT("'"&amp;VLOOKUP($B$3,$BD$3:$BE$83,2,0)&amp;"'!"&amp;ADDRESS(IFERROR(MATCH(VLOOKUP(B38,$AZ$3:$BB$83,2,0),INDIRECT("'"&amp;VLOOKUP($B$3,$BD$3:$BE$83,2,0)&amp;"'!$B:$B"),0),MATCH(9003,INDIRECT("'"&amp;VLOOKUP($B$3,$BD$3:$BE$83,2,0)&amp;"'!$B:$B"),0)+1),MATCH(VLOOKUP($B$4,$BF$3:$BR$21,6,0),INDIRECT("'"&amp;VLOOKUP($B$3,$BD$3:$BE$83,2,0)&amp;"'!$5:$5"),0))),0)+IFERROR(INDIRECT("'"&amp;VLOOKUP($B$3,$BD$3:$BE$83,2,0)&amp;"'!"&amp;ADDRESS(IFERROR(MATCH(VLOOKUP(B38,$AZ$3:$BB$83,2,0),INDIRECT("'"&amp;VLOOKUP($B$3,$BD$3:$BE$83,2,0)&amp;"'!$B:$B"),0),MATCH(9003,INDIRECT("'"&amp;VLOOKUP($B$3,$BD$3:$BE$83,2,0)&amp;"'!$B:$B"),0)+1),MATCH(VLOOKUP($B$4,$BF$3:$BR$21,7,0),INDIRECT("'"&amp;VLOOKUP($B$3,$BD$3:$BE$83,2,0)&amp;"'!$5:$5"),0))),0)+IFERROR(INDIRECT("'"&amp;VLOOKUP($B$3,$BD$3:$BE$83,2,0)&amp;"'!"&amp;ADDRESS(IFERROR(MATCH(VLOOKUP(B38,$AZ$3:$BB$83,2,0),INDIRECT("'"&amp;VLOOKUP($B$3,$BD$3:$BE$83,2,0)&amp;"'!$B:$B"),0),MATCH(9003,INDIRECT("'"&amp;VLOOKUP($B$3,$BD$3:$BE$83,2,0)&amp;"'!$B:$B"),0)+1),MATCH(VLOOKUP($B$4,$BF$3:$BR$21,8,0),INDIRECT("'"&amp;VLOOKUP($B$3,$BD$3:$BE$83,2,0)&amp;"'!$5:$5"),0))),0)+IFERROR(INDIRECT("'"&amp;VLOOKUP($B$3,$BD$3:$BE$83,2,0)&amp;"'!"&amp;ADDRESS(IFERROR(MATCH(VLOOKUP(B38,$AZ$3:$BB$83,2,0),INDIRECT("'"&amp;VLOOKUP($B$3,$BD$3:$BE$83,2,0)&amp;"'!$B:$B"),0),MATCH(9003,INDIRECT("'"&amp;VLOOKUP($B$3,$BD$3:$BE$83,2,0)&amp;"'!$B:$B"),0)+1),MATCH(VLOOKUP($B$4,$BF$3:$BR$21,9,0),INDIRECT("'"&amp;VLOOKUP($B$3,$BD$3:$BE$83,2,0)&amp;"'!$5:$5"),0))),0)+IFERROR(INDIRECT("'"&amp;VLOOKUP($B$3,$BD$3:$BE$83,2,0)&amp;"'!"&amp;ADDRESS(IFERROR(MATCH(VLOOKUP(B38,$AZ$3:$BB$83,2,0),INDIRECT("'"&amp;VLOOKUP($B$3,$BD$3:$BE$83,2,0)&amp;"'!$B:$B"),0),MATCH(9003,INDIRECT("'"&amp;VLOOKUP($B$3,$BD$3:$BE$83,2,0)&amp;"'!$B:$B"),0)+1),MATCH(VLOOKUP($B$4,$BF$3:$BR$21,10,0),INDIRECT("'"&amp;VLOOKUP($B$3,$BD$3:$BE$83,2,0)&amp;"'!$5:$5"),0))),0)+IFERROR(INDIRECT("'"&amp;VLOOKUP($B$3,$BD$3:$BE$83,2,0)&amp;"'!"&amp;ADDRESS(IFERROR(MATCH(VLOOKUP(B38,$AZ$3:$BB$83,2,0),INDIRECT("'"&amp;VLOOKUP($B$3,$BD$3:$BE$83,2,0)&amp;"'!$B:$B"),0),MATCH(9003,INDIRECT("'"&amp;VLOOKUP($B$3,$BD$3:$BE$83,2,0)&amp;"'!$B:$B"),0)+1),MATCH(VLOOKUP($B$4,$BF$3:$BR$21,11,0),INDIRECT("'"&amp;VLOOKUP($B$3,$BD$3:$BE$83,2,0)&amp;"'!$5:$5"),0))),0)</f>
        <v>11126088791.459999</v>
      </c>
      <c r="E38" s="44" t="s">
        <v>64</v>
      </c>
      <c r="F38" s="23">
        <f t="shared" ref="F38:F69" ca="1" si="3">IFERROR(INDIRECT("'"&amp;VLOOKUP($E$3,$BD$3:$BE$83,2,0)&amp;"'!"&amp;ADDRESS(IFERROR(MATCH(VLOOKUP(E38,$AZ$3:$BB$83,2,0),INDIRECT("'"&amp;VLOOKUP($E$3,$BD$3:$BE$83,2,0)&amp;"'!$B:$B"),0),MATCH(9003,INDIRECT("'"&amp;VLOOKUP($E$3,$BD$3:$BE$83,2,0)&amp;"'!$B:$B"),0)+1),MATCH(VLOOKUP($E$4,$BF$3:$BR$21,2,0),INDIRECT("'"&amp;VLOOKUP($E$3,$BD$3:$BE$83,2,0)&amp;"'!$5:$5"),0))),0)+IFERROR(INDIRECT("'"&amp;VLOOKUP($E$3,$BD$3:$BE$83,2,0)&amp;"'!"&amp;ADDRESS(IFERROR(MATCH(VLOOKUP(E38,$AZ$3:$BB$83,2,0),INDIRECT("'"&amp;VLOOKUP($E$3,$BD$3:$BE$83,2,0)&amp;"'!$B:$B"),0),MATCH(9003,INDIRECT("'"&amp;VLOOKUP($E$3,$BD$3:$BE$83,2,0)&amp;"'!$B:$B"),0)+1),MATCH(VLOOKUP($E$4,$BF$3:$BR$21,3,0),INDIRECT("'"&amp;VLOOKUP($E$3,$BD$3:$BE$83,2,0)&amp;"'!$5:$5"),0))),0)+IFERROR(INDIRECT("'"&amp;VLOOKUP($E$3,$BD$3:$BE$83,2,0)&amp;"'!"&amp;ADDRESS(IFERROR(MATCH(VLOOKUP(E38,$AZ$3:$BB$83,2,0),INDIRECT("'"&amp;VLOOKUP($E$3,$BD$3:$BE$83,2,0)&amp;"'!$B:$B"),0),MATCH(9003,INDIRECT("'"&amp;VLOOKUP($E$3,$BD$3:$BE$83,2,0)&amp;"'!$B:$B"),0)+1),MATCH(VLOOKUP($E$4,$BF$3:$BR$21,4,0),INDIRECT("'"&amp;VLOOKUP($E$3,$BD$3:$BE$83,2,0)&amp;"'!$5:$5"),0))),0)+IFERROR(INDIRECT("'"&amp;VLOOKUP($E$3,$BD$3:$BE$83,2,0)&amp;"'!"&amp;ADDRESS(IFERROR(MATCH(VLOOKUP(E38,$AZ$3:$BB$83,2,0),INDIRECT("'"&amp;VLOOKUP($E$3,$BD$3:$BE$83,2,0)&amp;"'!$B:$B"),0),MATCH(9003,INDIRECT("'"&amp;VLOOKUP($E$3,$BD$3:$BE$83,2,0)&amp;"'!$B:$B"),0)+1),MATCH(VLOOKUP($E$4,$BF$3:$BR$21,5,0),INDIRECT("'"&amp;VLOOKUP($E$3,$BD$3:$BE$83,2,0)&amp;"'!$5:$5"),0))),0)+IFERROR(INDIRECT("'"&amp;VLOOKUP($E$3,$BD$3:$BE$83,2,0)&amp;"'!"&amp;ADDRESS(IFERROR(MATCH(VLOOKUP(E38,$AZ$3:$BB$83,2,0),INDIRECT("'"&amp;VLOOKUP($E$3,$BD$3:$BE$83,2,0)&amp;"'!$B:$B"),0),MATCH(9003,INDIRECT("'"&amp;VLOOKUP($E$3,$BD$3:$BE$83,2,0)&amp;"'!$B:$B"),0)+1),MATCH(VLOOKUP($E$4,$BF$3:$BR$21,6,0),INDIRECT("'"&amp;VLOOKUP($E$3,$BD$3:$BE$83,2,0)&amp;"'!$5:$5"),0))),0)+IFERROR(INDIRECT("'"&amp;VLOOKUP($E$3,$BD$3:$BE$83,2,0)&amp;"'!"&amp;ADDRESS(IFERROR(MATCH(VLOOKUP(E38,$AZ$3:$BB$83,2,0),INDIRECT("'"&amp;VLOOKUP($E$3,$BD$3:$BE$83,2,0)&amp;"'!$B:$B"),0),MATCH(9003,INDIRECT("'"&amp;VLOOKUP($E$3,$BD$3:$BE$83,2,0)&amp;"'!$B:$B"),0)+1),MATCH(VLOOKUP($E$4,$BF$3:$BR$21,7,0),INDIRECT("'"&amp;VLOOKUP($E$3,$BD$3:$BE$83,2,0)&amp;"'!$5:$5"),0))),0)+IFERROR(INDIRECT("'"&amp;VLOOKUP($E$3,$BD$3:$BE$83,2,0)&amp;"'!"&amp;ADDRESS(IFERROR(MATCH(VLOOKUP(E38,$AZ$3:$BB$83,2,0),INDIRECT("'"&amp;VLOOKUP($E$3,$BD$3:$BE$83,2,0)&amp;"'!$B:$B"),0),MATCH(9003,INDIRECT("'"&amp;VLOOKUP($E$3,$BD$3:$BE$83,2,0)&amp;"'!$B:$B"),0)+1),MATCH(VLOOKUP($E$4,$BF$3:$BR$21,8,0),INDIRECT("'"&amp;VLOOKUP($E$3,$BD$3:$BE$83,2,0)&amp;"'!$5:$5"),0))),0)+IFERROR(INDIRECT("'"&amp;VLOOKUP($E$3,$BD$3:$BE$83,2,0)&amp;"'!"&amp;ADDRESS(IFERROR(MATCH(VLOOKUP(E38,$AZ$3:$BB$83,2,0),INDIRECT("'"&amp;VLOOKUP($E$3,$BD$3:$BE$83,2,0)&amp;"'!$B:$B"),0),MATCH(9003,INDIRECT("'"&amp;VLOOKUP($E$3,$BD$3:$BE$83,2,0)&amp;"'!$B:$B"),0)+1),MATCH(VLOOKUP($E$4,$BF$3:$BR$21,9,0),INDIRECT("'"&amp;VLOOKUP($E$3,$BD$3:$BE$83,2,0)&amp;"'!$5:$5"),0))),0)+IFERROR(INDIRECT("'"&amp;VLOOKUP($E$3,$BD$3:$BE$83,2,0)&amp;"'!"&amp;ADDRESS(IFERROR(MATCH(VLOOKUP(E38,$AZ$3:$BB$83,2,0),INDIRECT("'"&amp;VLOOKUP($E$3,$BD$3:$BE$83,2,0)&amp;"'!$B:$B"),0),MATCH(9003,INDIRECT("'"&amp;VLOOKUP($E$3,$BD$3:$BE$83,2,0)&amp;"'!$B:$B"),0)+1),MATCH(VLOOKUP($E$4,$BF$3:$BR$21,10,0),INDIRECT("'"&amp;VLOOKUP($E$3,$BD$3:$BE$83,2,0)&amp;"'!$5:$5"),0))),0)+IFERROR(INDIRECT("'"&amp;VLOOKUP($E$3,$BD$3:$BE$83,2,0)&amp;"'!"&amp;ADDRESS(IFERROR(MATCH(VLOOKUP(E38,$AZ$3:$BB$83,2,0),INDIRECT("'"&amp;VLOOKUP($E$3,$BD$3:$BE$83,2,0)&amp;"'!$B:$B"),0),MATCH(9003,INDIRECT("'"&amp;VLOOKUP($E$3,$BD$3:$BE$83,2,0)&amp;"'!$B:$B"),0)+1),MATCH(VLOOKUP($E$4,$BF$3:$BR$21,11,0),INDIRECT("'"&amp;VLOOKUP($E$3,$BD$3:$BE$83,2,0)&amp;"'!$5:$5"),0))),0)</f>
        <v>11126088791.459999</v>
      </c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43" t="s">
        <v>70</v>
      </c>
      <c r="BA38" s="43">
        <v>1049</v>
      </c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6"/>
      <c r="JT38" s="6"/>
      <c r="JU38" s="6"/>
      <c r="JV38" s="6"/>
      <c r="JW38" s="6"/>
      <c r="JX38" s="6"/>
      <c r="JY38" s="6"/>
      <c r="JZ38" s="6"/>
      <c r="KA38" s="6"/>
      <c r="KB38" s="6"/>
      <c r="KC38" s="6"/>
      <c r="KD38" s="6"/>
      <c r="KE38" s="6"/>
      <c r="KF38" s="6"/>
      <c r="KG38" s="6"/>
      <c r="KH38" s="6"/>
      <c r="KI38" s="6"/>
      <c r="KJ38" s="6"/>
      <c r="KK38" s="6"/>
      <c r="KL38" s="6"/>
      <c r="KM38" s="6"/>
      <c r="KN38" s="6"/>
      <c r="KO38" s="6"/>
      <c r="KP38" s="6"/>
      <c r="KQ38" s="6"/>
      <c r="KR38" s="6"/>
      <c r="KS38" s="6"/>
      <c r="KT38" s="6"/>
      <c r="KU38" s="6"/>
      <c r="KV38" s="6"/>
      <c r="KW38" s="6"/>
      <c r="KX38" s="6"/>
      <c r="KY38" s="6"/>
      <c r="KZ38" s="6"/>
      <c r="LA38" s="6"/>
      <c r="LB38" s="6"/>
      <c r="LC38" s="6"/>
      <c r="LD38" s="6"/>
      <c r="LE38" s="6"/>
      <c r="LF38" s="6"/>
      <c r="LG38" s="6"/>
      <c r="LH38" s="6"/>
      <c r="LI38" s="6"/>
      <c r="LJ38" s="6"/>
      <c r="LK38" s="6"/>
      <c r="LL38" s="6"/>
      <c r="LM38" s="6"/>
      <c r="LN38" s="6"/>
      <c r="LO38" s="6"/>
      <c r="LP38" s="6"/>
      <c r="LQ38" s="6"/>
      <c r="LR38" s="6"/>
      <c r="LS38" s="6"/>
      <c r="LT38" s="6"/>
      <c r="LU38" s="6"/>
      <c r="LV38" s="6"/>
      <c r="LW38" s="6"/>
      <c r="LX38" s="6"/>
      <c r="LY38" s="6"/>
      <c r="LZ38" s="6"/>
      <c r="MA38" s="6"/>
      <c r="MB38" s="6"/>
      <c r="MC38" s="6"/>
      <c r="MD38" s="6"/>
      <c r="ME38" s="6"/>
      <c r="MF38" s="6"/>
      <c r="MG38" s="6"/>
      <c r="MH38" s="6"/>
      <c r="MI38" s="6"/>
      <c r="MJ38" s="6"/>
      <c r="MK38" s="6"/>
      <c r="ML38" s="6"/>
      <c r="MM38" s="6"/>
      <c r="MN38" s="6"/>
      <c r="MO38" s="6"/>
      <c r="MP38" s="6"/>
      <c r="MQ38" s="6"/>
      <c r="MR38" s="6"/>
      <c r="MS38" s="6"/>
      <c r="MT38" s="6"/>
      <c r="MU38" s="6"/>
      <c r="MV38" s="6"/>
      <c r="MW38" s="6"/>
      <c r="MX38" s="6"/>
      <c r="MY38" s="6"/>
      <c r="MZ38" s="6"/>
      <c r="NA38" s="6"/>
      <c r="NB38" s="6"/>
      <c r="NC38" s="6"/>
      <c r="ND38" s="6"/>
      <c r="NE38" s="6"/>
      <c r="NF38" s="6"/>
      <c r="NG38" s="6"/>
      <c r="NH38" s="6"/>
      <c r="NI38" s="6"/>
      <c r="NJ38" s="6"/>
      <c r="NK38" s="6"/>
      <c r="NL38" s="6"/>
      <c r="NM38" s="6"/>
      <c r="NN38" s="6"/>
      <c r="NO38" s="6"/>
      <c r="NP38" s="6"/>
      <c r="NQ38" s="6"/>
      <c r="NR38" s="6"/>
      <c r="NS38" s="6"/>
      <c r="NT38" s="6"/>
      <c r="NU38" s="6"/>
      <c r="NV38" s="6"/>
      <c r="NW38" s="6"/>
      <c r="NX38" s="6"/>
      <c r="NY38" s="6"/>
      <c r="NZ38" s="6"/>
      <c r="OA38" s="6"/>
      <c r="OB38" s="6"/>
      <c r="OC38" s="6"/>
      <c r="OD38" s="6"/>
      <c r="OE38" s="6"/>
      <c r="OF38" s="6"/>
      <c r="OG38" s="6"/>
      <c r="OH38" s="6"/>
      <c r="OI38" s="6"/>
      <c r="OJ38" s="6"/>
      <c r="OK38" s="6"/>
      <c r="OL38" s="6"/>
      <c r="OM38" s="6"/>
      <c r="ON38" s="6"/>
      <c r="OO38" s="6"/>
      <c r="OP38" s="6"/>
      <c r="OQ38" s="6"/>
      <c r="OR38" s="6"/>
      <c r="OS38" s="6"/>
      <c r="OT38" s="6"/>
      <c r="OU38" s="6"/>
      <c r="OV38" s="6"/>
      <c r="OW38" s="6"/>
      <c r="OX38" s="6"/>
      <c r="OY38" s="6"/>
      <c r="OZ38" s="6"/>
      <c r="PA38" s="6"/>
      <c r="PB38" s="6"/>
      <c r="PC38" s="6"/>
      <c r="PD38" s="6"/>
      <c r="PE38" s="6"/>
      <c r="PF38" s="6"/>
      <c r="PG38" s="6"/>
    </row>
    <row r="39" spans="2:423" ht="12.75" customHeight="1">
      <c r="B39" s="44" t="s">
        <v>66</v>
      </c>
      <c r="C39" s="23">
        <f t="shared" ca="1" si="2"/>
        <v>373664121.50000006</v>
      </c>
      <c r="E39" s="44" t="s">
        <v>66</v>
      </c>
      <c r="F39" s="23">
        <f t="shared" ca="1" si="3"/>
        <v>373664121.50000006</v>
      </c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43" t="s">
        <v>72</v>
      </c>
      <c r="BA39" s="43">
        <v>1051</v>
      </c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  <c r="JH39" s="6"/>
      <c r="JI39" s="6"/>
      <c r="JJ39" s="6"/>
      <c r="JK39" s="6"/>
      <c r="JL39" s="6"/>
      <c r="JM39" s="6"/>
      <c r="JN39" s="6"/>
      <c r="JO39" s="6"/>
      <c r="JP39" s="6"/>
      <c r="JQ39" s="6"/>
      <c r="JR39" s="6"/>
      <c r="JS39" s="6"/>
      <c r="JT39" s="6"/>
      <c r="JU39" s="6"/>
      <c r="JV39" s="6"/>
      <c r="JW39" s="6"/>
      <c r="JX39" s="6"/>
      <c r="JY39" s="6"/>
      <c r="JZ39" s="6"/>
      <c r="KA39" s="6"/>
      <c r="KB39" s="6"/>
      <c r="KC39" s="6"/>
      <c r="KD39" s="6"/>
      <c r="KE39" s="6"/>
      <c r="KF39" s="6"/>
      <c r="KG39" s="6"/>
      <c r="KH39" s="6"/>
      <c r="KI39" s="6"/>
      <c r="KJ39" s="6"/>
      <c r="KK39" s="6"/>
      <c r="KL39" s="6"/>
      <c r="KM39" s="6"/>
      <c r="KN39" s="6"/>
      <c r="KO39" s="6"/>
      <c r="KP39" s="6"/>
      <c r="KQ39" s="6"/>
      <c r="KR39" s="6"/>
      <c r="KS39" s="6"/>
      <c r="KT39" s="6"/>
      <c r="KU39" s="6"/>
      <c r="KV39" s="6"/>
      <c r="KW39" s="6"/>
      <c r="KX39" s="6"/>
      <c r="KY39" s="6"/>
      <c r="KZ39" s="6"/>
      <c r="LA39" s="6"/>
      <c r="LB39" s="6"/>
      <c r="LC39" s="6"/>
      <c r="LD39" s="6"/>
      <c r="LE39" s="6"/>
      <c r="LF39" s="6"/>
      <c r="LG39" s="6"/>
      <c r="LH39" s="6"/>
      <c r="LI39" s="6"/>
      <c r="LJ39" s="6"/>
      <c r="LK39" s="6"/>
      <c r="LL39" s="6"/>
      <c r="LM39" s="6"/>
      <c r="LN39" s="6"/>
      <c r="LO39" s="6"/>
      <c r="LP39" s="6"/>
      <c r="LQ39" s="6"/>
      <c r="LR39" s="6"/>
      <c r="LS39" s="6"/>
      <c r="LT39" s="6"/>
      <c r="LU39" s="6"/>
      <c r="LV39" s="6"/>
      <c r="LW39" s="6"/>
      <c r="LX39" s="6"/>
      <c r="LY39" s="6"/>
      <c r="LZ39" s="6"/>
      <c r="MA39" s="6"/>
      <c r="MB39" s="6"/>
      <c r="MC39" s="6"/>
      <c r="MD39" s="6"/>
      <c r="ME39" s="6"/>
      <c r="MF39" s="6"/>
      <c r="MG39" s="6"/>
      <c r="MH39" s="6"/>
      <c r="MI39" s="6"/>
      <c r="MJ39" s="6"/>
      <c r="MK39" s="6"/>
      <c r="ML39" s="6"/>
      <c r="MM39" s="6"/>
      <c r="MN39" s="6"/>
      <c r="MO39" s="6"/>
      <c r="MP39" s="6"/>
      <c r="MQ39" s="6"/>
      <c r="MR39" s="6"/>
      <c r="MS39" s="6"/>
      <c r="MT39" s="6"/>
      <c r="MU39" s="6"/>
      <c r="MV39" s="6"/>
      <c r="MW39" s="6"/>
      <c r="MX39" s="6"/>
      <c r="MY39" s="6"/>
      <c r="MZ39" s="6"/>
      <c r="NA39" s="6"/>
      <c r="NB39" s="6"/>
      <c r="NC39" s="6"/>
      <c r="ND39" s="6"/>
      <c r="NE39" s="6"/>
      <c r="NF39" s="6"/>
      <c r="NG39" s="6"/>
      <c r="NH39" s="6"/>
      <c r="NI39" s="6"/>
      <c r="NJ39" s="6"/>
      <c r="NK39" s="6"/>
      <c r="NL39" s="6"/>
      <c r="NM39" s="6"/>
      <c r="NN39" s="6"/>
      <c r="NO39" s="6"/>
      <c r="NP39" s="6"/>
      <c r="NQ39" s="6"/>
      <c r="NR39" s="6"/>
      <c r="NS39" s="6"/>
      <c r="NT39" s="6"/>
      <c r="NU39" s="6"/>
      <c r="NV39" s="6"/>
      <c r="NW39" s="6"/>
      <c r="NX39" s="6"/>
      <c r="NY39" s="6"/>
      <c r="NZ39" s="6"/>
      <c r="OA39" s="6"/>
      <c r="OB39" s="6"/>
      <c r="OC39" s="6"/>
      <c r="OD39" s="6"/>
      <c r="OE39" s="6"/>
      <c r="OF39" s="6"/>
      <c r="OG39" s="6"/>
      <c r="OH39" s="6"/>
      <c r="OI39" s="6"/>
      <c r="OJ39" s="6"/>
      <c r="OK39" s="6"/>
      <c r="OL39" s="6"/>
      <c r="OM39" s="6"/>
      <c r="ON39" s="6"/>
      <c r="OO39" s="6"/>
      <c r="OP39" s="6"/>
      <c r="OQ39" s="6"/>
      <c r="OR39" s="6"/>
      <c r="OS39" s="6"/>
      <c r="OT39" s="6"/>
      <c r="OU39" s="6"/>
      <c r="OV39" s="6"/>
      <c r="OW39" s="6"/>
      <c r="OX39" s="6"/>
      <c r="OY39" s="6"/>
      <c r="OZ39" s="6"/>
      <c r="PA39" s="6"/>
      <c r="PB39" s="6"/>
      <c r="PC39" s="6"/>
      <c r="PD39" s="6"/>
      <c r="PE39" s="6"/>
      <c r="PF39" s="6"/>
      <c r="PG39" s="6"/>
    </row>
    <row r="40" spans="2:423" ht="12.75" customHeight="1">
      <c r="B40" s="44" t="s">
        <v>68</v>
      </c>
      <c r="C40" s="23">
        <f t="shared" ca="1" si="2"/>
        <v>5762342791.2698784</v>
      </c>
      <c r="E40" s="44" t="s">
        <v>68</v>
      </c>
      <c r="F40" s="23">
        <f t="shared" ca="1" si="3"/>
        <v>5762342791.2698784</v>
      </c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43" t="s">
        <v>74</v>
      </c>
      <c r="BA40" s="43">
        <v>1052</v>
      </c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  <c r="JI40" s="6"/>
      <c r="JJ40" s="6"/>
      <c r="JK40" s="6"/>
      <c r="JL40" s="6"/>
      <c r="JM40" s="6"/>
      <c r="JN40" s="6"/>
      <c r="JO40" s="6"/>
      <c r="JP40" s="6"/>
      <c r="JQ40" s="6"/>
      <c r="JR40" s="6"/>
      <c r="JS40" s="6"/>
      <c r="JT40" s="6"/>
      <c r="JU40" s="6"/>
      <c r="JV40" s="6"/>
      <c r="JW40" s="6"/>
      <c r="JX40" s="6"/>
      <c r="JY40" s="6"/>
      <c r="JZ40" s="6"/>
      <c r="KA40" s="6"/>
      <c r="KB40" s="6"/>
      <c r="KC40" s="6"/>
      <c r="KD40" s="6"/>
      <c r="KE40" s="6"/>
      <c r="KF40" s="6"/>
      <c r="KG40" s="6"/>
      <c r="KH40" s="6"/>
      <c r="KI40" s="6"/>
      <c r="KJ40" s="6"/>
      <c r="KK40" s="6"/>
      <c r="KL40" s="6"/>
      <c r="KM40" s="6"/>
      <c r="KN40" s="6"/>
      <c r="KO40" s="6"/>
      <c r="KP40" s="6"/>
      <c r="KQ40" s="6"/>
      <c r="KR40" s="6"/>
      <c r="KS40" s="6"/>
      <c r="KT40" s="6"/>
      <c r="KU40" s="6"/>
      <c r="KV40" s="6"/>
      <c r="KW40" s="6"/>
      <c r="KX40" s="6"/>
      <c r="KY40" s="6"/>
      <c r="KZ40" s="6"/>
      <c r="LA40" s="6"/>
      <c r="LB40" s="6"/>
      <c r="LC40" s="6"/>
      <c r="LD40" s="6"/>
      <c r="LE40" s="6"/>
      <c r="LF40" s="6"/>
      <c r="LG40" s="6"/>
      <c r="LH40" s="6"/>
      <c r="LI40" s="6"/>
      <c r="LJ40" s="6"/>
      <c r="LK40" s="6"/>
      <c r="LL40" s="6"/>
      <c r="LM40" s="6"/>
      <c r="LN40" s="6"/>
      <c r="LO40" s="6"/>
      <c r="LP40" s="6"/>
      <c r="LQ40" s="6"/>
      <c r="LR40" s="6"/>
      <c r="LS40" s="6"/>
      <c r="LT40" s="6"/>
      <c r="LU40" s="6"/>
      <c r="LV40" s="6"/>
      <c r="LW40" s="6"/>
      <c r="LX40" s="6"/>
      <c r="LY40" s="6"/>
      <c r="LZ40" s="6"/>
      <c r="MA40" s="6"/>
      <c r="MB40" s="6"/>
      <c r="MC40" s="6"/>
      <c r="MD40" s="6"/>
      <c r="ME40" s="6"/>
      <c r="MF40" s="6"/>
      <c r="MG40" s="6"/>
      <c r="MH40" s="6"/>
      <c r="MI40" s="6"/>
      <c r="MJ40" s="6"/>
      <c r="MK40" s="6"/>
      <c r="ML40" s="6"/>
      <c r="MM40" s="6"/>
      <c r="MN40" s="6"/>
      <c r="MO40" s="6"/>
      <c r="MP40" s="6"/>
      <c r="MQ40" s="6"/>
      <c r="MR40" s="6"/>
      <c r="MS40" s="6"/>
      <c r="MT40" s="6"/>
      <c r="MU40" s="6"/>
      <c r="MV40" s="6"/>
      <c r="MW40" s="6"/>
      <c r="MX40" s="6"/>
      <c r="MY40" s="6"/>
      <c r="MZ40" s="6"/>
      <c r="NA40" s="6"/>
      <c r="NB40" s="6"/>
      <c r="NC40" s="6"/>
      <c r="ND40" s="6"/>
      <c r="NE40" s="6"/>
      <c r="NF40" s="6"/>
      <c r="NG40" s="6"/>
      <c r="NH40" s="6"/>
      <c r="NI40" s="6"/>
      <c r="NJ40" s="6"/>
      <c r="NK40" s="6"/>
      <c r="NL40" s="6"/>
      <c r="NM40" s="6"/>
      <c r="NN40" s="6"/>
      <c r="NO40" s="6"/>
      <c r="NP40" s="6"/>
      <c r="NQ40" s="6"/>
      <c r="NR40" s="6"/>
      <c r="NS40" s="6"/>
      <c r="NT40" s="6"/>
      <c r="NU40" s="6"/>
      <c r="NV40" s="6"/>
      <c r="NW40" s="6"/>
      <c r="NX40" s="6"/>
      <c r="NY40" s="6"/>
      <c r="NZ40" s="6"/>
      <c r="OA40" s="6"/>
      <c r="OB40" s="6"/>
      <c r="OC40" s="6"/>
      <c r="OD40" s="6"/>
      <c r="OE40" s="6"/>
      <c r="OF40" s="6"/>
      <c r="OG40" s="6"/>
      <c r="OH40" s="6"/>
      <c r="OI40" s="6"/>
      <c r="OJ40" s="6"/>
      <c r="OK40" s="6"/>
      <c r="OL40" s="6"/>
      <c r="OM40" s="6"/>
      <c r="ON40" s="6"/>
      <c r="OO40" s="6"/>
      <c r="OP40" s="6"/>
      <c r="OQ40" s="6"/>
      <c r="OR40" s="6"/>
      <c r="OS40" s="6"/>
      <c r="OT40" s="6"/>
      <c r="OU40" s="6"/>
      <c r="OV40" s="6"/>
      <c r="OW40" s="6"/>
      <c r="OX40" s="6"/>
      <c r="OY40" s="6"/>
      <c r="OZ40" s="6"/>
      <c r="PA40" s="6"/>
      <c r="PB40" s="6"/>
      <c r="PC40" s="6"/>
      <c r="PD40" s="6"/>
      <c r="PE40" s="6"/>
      <c r="PF40" s="6"/>
      <c r="PG40" s="6"/>
    </row>
    <row r="41" spans="2:423" ht="12.75" customHeight="1">
      <c r="B41" s="44" t="s">
        <v>70</v>
      </c>
      <c r="C41" s="23">
        <f t="shared" ca="1" si="2"/>
        <v>1548595295.9100001</v>
      </c>
      <c r="E41" s="44" t="s">
        <v>70</v>
      </c>
      <c r="F41" s="23">
        <f t="shared" ca="1" si="3"/>
        <v>1548595295.9100001</v>
      </c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43" t="s">
        <v>76</v>
      </c>
      <c r="BA41" s="43">
        <v>1053</v>
      </c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  <c r="JH41" s="6"/>
      <c r="JI41" s="6"/>
      <c r="JJ41" s="6"/>
      <c r="JK41" s="6"/>
      <c r="JL41" s="6"/>
      <c r="JM41" s="6"/>
      <c r="JN41" s="6"/>
      <c r="JO41" s="6"/>
      <c r="JP41" s="6"/>
      <c r="JQ41" s="6"/>
      <c r="JR41" s="6"/>
      <c r="JS41" s="6"/>
      <c r="JT41" s="6"/>
      <c r="JU41" s="6"/>
      <c r="JV41" s="6"/>
      <c r="JW41" s="6"/>
      <c r="JX41" s="6"/>
      <c r="JY41" s="6"/>
      <c r="JZ41" s="6"/>
      <c r="KA41" s="6"/>
      <c r="KB41" s="6"/>
      <c r="KC41" s="6"/>
      <c r="KD41" s="6"/>
      <c r="KE41" s="6"/>
      <c r="KF41" s="6"/>
      <c r="KG41" s="6"/>
      <c r="KH41" s="6"/>
      <c r="KI41" s="6"/>
      <c r="KJ41" s="6"/>
      <c r="KK41" s="6"/>
      <c r="KL41" s="6"/>
      <c r="KM41" s="6"/>
      <c r="KN41" s="6"/>
      <c r="KO41" s="6"/>
      <c r="KP41" s="6"/>
      <c r="KQ41" s="6"/>
      <c r="KR41" s="6"/>
      <c r="KS41" s="6"/>
      <c r="KT41" s="6"/>
      <c r="KU41" s="6"/>
      <c r="KV41" s="6"/>
      <c r="KW41" s="6"/>
      <c r="KX41" s="6"/>
      <c r="KY41" s="6"/>
      <c r="KZ41" s="6"/>
      <c r="LA41" s="6"/>
      <c r="LB41" s="6"/>
      <c r="LC41" s="6"/>
      <c r="LD41" s="6"/>
      <c r="LE41" s="6"/>
      <c r="LF41" s="6"/>
      <c r="LG41" s="6"/>
      <c r="LH41" s="6"/>
      <c r="LI41" s="6"/>
      <c r="LJ41" s="6"/>
      <c r="LK41" s="6"/>
      <c r="LL41" s="6"/>
      <c r="LM41" s="6"/>
      <c r="LN41" s="6"/>
      <c r="LO41" s="6"/>
      <c r="LP41" s="6"/>
      <c r="LQ41" s="6"/>
      <c r="LR41" s="6"/>
      <c r="LS41" s="6"/>
      <c r="LT41" s="6"/>
      <c r="LU41" s="6"/>
      <c r="LV41" s="6"/>
      <c r="LW41" s="6"/>
      <c r="LX41" s="6"/>
      <c r="LY41" s="6"/>
      <c r="LZ41" s="6"/>
      <c r="MA41" s="6"/>
      <c r="MB41" s="6"/>
      <c r="MC41" s="6"/>
      <c r="MD41" s="6"/>
      <c r="ME41" s="6"/>
      <c r="MF41" s="6"/>
      <c r="MG41" s="6"/>
      <c r="MH41" s="6"/>
      <c r="MI41" s="6"/>
      <c r="MJ41" s="6"/>
      <c r="MK41" s="6"/>
      <c r="ML41" s="6"/>
      <c r="MM41" s="6"/>
      <c r="MN41" s="6"/>
      <c r="MO41" s="6"/>
      <c r="MP41" s="6"/>
      <c r="MQ41" s="6"/>
      <c r="MR41" s="6"/>
      <c r="MS41" s="6"/>
      <c r="MT41" s="6"/>
      <c r="MU41" s="6"/>
      <c r="MV41" s="6"/>
      <c r="MW41" s="6"/>
      <c r="MX41" s="6"/>
      <c r="MY41" s="6"/>
      <c r="MZ41" s="6"/>
      <c r="NA41" s="6"/>
      <c r="NB41" s="6"/>
      <c r="NC41" s="6"/>
      <c r="ND41" s="6"/>
      <c r="NE41" s="6"/>
      <c r="NF41" s="6"/>
      <c r="NG41" s="6"/>
      <c r="NH41" s="6"/>
      <c r="NI41" s="6"/>
      <c r="NJ41" s="6"/>
      <c r="NK41" s="6"/>
      <c r="NL41" s="6"/>
      <c r="NM41" s="6"/>
      <c r="NN41" s="6"/>
      <c r="NO41" s="6"/>
      <c r="NP41" s="6"/>
      <c r="NQ41" s="6"/>
      <c r="NR41" s="6"/>
      <c r="NS41" s="6"/>
      <c r="NT41" s="6"/>
      <c r="NU41" s="6"/>
      <c r="NV41" s="6"/>
      <c r="NW41" s="6"/>
      <c r="NX41" s="6"/>
      <c r="NY41" s="6"/>
      <c r="NZ41" s="6"/>
      <c r="OA41" s="6"/>
      <c r="OB41" s="6"/>
      <c r="OC41" s="6"/>
      <c r="OD41" s="6"/>
      <c r="OE41" s="6"/>
      <c r="OF41" s="6"/>
      <c r="OG41" s="6"/>
      <c r="OH41" s="6"/>
      <c r="OI41" s="6"/>
      <c r="OJ41" s="6"/>
      <c r="OK41" s="6"/>
      <c r="OL41" s="6"/>
      <c r="OM41" s="6"/>
      <c r="ON41" s="6"/>
      <c r="OO41" s="6"/>
      <c r="OP41" s="6"/>
      <c r="OQ41" s="6"/>
      <c r="OR41" s="6"/>
      <c r="OS41" s="6"/>
      <c r="OT41" s="6"/>
      <c r="OU41" s="6"/>
      <c r="OV41" s="6"/>
      <c r="OW41" s="6"/>
      <c r="OX41" s="6"/>
      <c r="OY41" s="6"/>
      <c r="OZ41" s="6"/>
      <c r="PA41" s="6"/>
      <c r="PB41" s="6"/>
      <c r="PC41" s="6"/>
      <c r="PD41" s="6"/>
      <c r="PE41" s="6"/>
      <c r="PF41" s="6"/>
      <c r="PG41" s="6"/>
    </row>
    <row r="42" spans="2:423" ht="12.75" customHeight="1">
      <c r="B42" s="44" t="s">
        <v>72</v>
      </c>
      <c r="C42" s="23">
        <f t="shared" ca="1" si="2"/>
        <v>-3968825.2699999996</v>
      </c>
      <c r="E42" s="44" t="s">
        <v>72</v>
      </c>
      <c r="F42" s="23">
        <f t="shared" ca="1" si="3"/>
        <v>-3968825.2699999996</v>
      </c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43" t="s">
        <v>78</v>
      </c>
      <c r="BA42" s="43">
        <v>1054</v>
      </c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  <c r="IW42" s="6"/>
      <c r="IX42" s="6"/>
      <c r="IY42" s="6"/>
      <c r="IZ42" s="6"/>
      <c r="JA42" s="6"/>
      <c r="JB42" s="6"/>
      <c r="JC42" s="6"/>
      <c r="JD42" s="6"/>
      <c r="JE42" s="6"/>
      <c r="JF42" s="6"/>
      <c r="JG42" s="6"/>
      <c r="JH42" s="6"/>
      <c r="JI42" s="6"/>
      <c r="JJ42" s="6"/>
      <c r="JK42" s="6"/>
      <c r="JL42" s="6"/>
      <c r="JM42" s="6"/>
      <c r="JN42" s="6"/>
      <c r="JO42" s="6"/>
      <c r="JP42" s="6"/>
      <c r="JQ42" s="6"/>
      <c r="JR42" s="6"/>
      <c r="JS42" s="6"/>
      <c r="JT42" s="6"/>
      <c r="JU42" s="6"/>
      <c r="JV42" s="6"/>
      <c r="JW42" s="6"/>
      <c r="JX42" s="6"/>
      <c r="JY42" s="6"/>
      <c r="JZ42" s="6"/>
      <c r="KA42" s="6"/>
      <c r="KB42" s="6"/>
      <c r="KC42" s="6"/>
      <c r="KD42" s="6"/>
      <c r="KE42" s="6"/>
      <c r="KF42" s="6"/>
      <c r="KG42" s="6"/>
      <c r="KH42" s="6"/>
      <c r="KI42" s="6"/>
      <c r="KJ42" s="6"/>
      <c r="KK42" s="6"/>
      <c r="KL42" s="6"/>
      <c r="KM42" s="6"/>
      <c r="KN42" s="6"/>
      <c r="KO42" s="6"/>
      <c r="KP42" s="6"/>
      <c r="KQ42" s="6"/>
      <c r="KR42" s="6"/>
      <c r="KS42" s="6"/>
      <c r="KT42" s="6"/>
      <c r="KU42" s="6"/>
      <c r="KV42" s="6"/>
      <c r="KW42" s="6"/>
      <c r="KX42" s="6"/>
      <c r="KY42" s="6"/>
      <c r="KZ42" s="6"/>
      <c r="LA42" s="6"/>
      <c r="LB42" s="6"/>
      <c r="LC42" s="6"/>
      <c r="LD42" s="6"/>
      <c r="LE42" s="6"/>
      <c r="LF42" s="6"/>
      <c r="LG42" s="6"/>
      <c r="LH42" s="6"/>
      <c r="LI42" s="6"/>
      <c r="LJ42" s="6"/>
      <c r="LK42" s="6"/>
      <c r="LL42" s="6"/>
      <c r="LM42" s="6"/>
      <c r="LN42" s="6"/>
      <c r="LO42" s="6"/>
      <c r="LP42" s="6"/>
      <c r="LQ42" s="6"/>
      <c r="LR42" s="6"/>
      <c r="LS42" s="6"/>
      <c r="LT42" s="6"/>
      <c r="LU42" s="6"/>
      <c r="LV42" s="6"/>
      <c r="LW42" s="6"/>
      <c r="LX42" s="6"/>
      <c r="LY42" s="6"/>
      <c r="LZ42" s="6"/>
      <c r="MA42" s="6"/>
      <c r="MB42" s="6"/>
      <c r="MC42" s="6"/>
      <c r="MD42" s="6"/>
      <c r="ME42" s="6"/>
      <c r="MF42" s="6"/>
      <c r="MG42" s="6"/>
      <c r="MH42" s="6"/>
      <c r="MI42" s="6"/>
      <c r="MJ42" s="6"/>
      <c r="MK42" s="6"/>
      <c r="ML42" s="6"/>
      <c r="MM42" s="6"/>
      <c r="MN42" s="6"/>
      <c r="MO42" s="6"/>
      <c r="MP42" s="6"/>
      <c r="MQ42" s="6"/>
      <c r="MR42" s="6"/>
      <c r="MS42" s="6"/>
      <c r="MT42" s="6"/>
      <c r="MU42" s="6"/>
      <c r="MV42" s="6"/>
      <c r="MW42" s="6"/>
      <c r="MX42" s="6"/>
      <c r="MY42" s="6"/>
      <c r="MZ42" s="6"/>
      <c r="NA42" s="6"/>
      <c r="NB42" s="6"/>
      <c r="NC42" s="6"/>
      <c r="ND42" s="6"/>
      <c r="NE42" s="6"/>
      <c r="NF42" s="6"/>
      <c r="NG42" s="6"/>
      <c r="NH42" s="6"/>
      <c r="NI42" s="6"/>
      <c r="NJ42" s="6"/>
      <c r="NK42" s="6"/>
      <c r="NL42" s="6"/>
      <c r="NM42" s="6"/>
      <c r="NN42" s="6"/>
      <c r="NO42" s="6"/>
      <c r="NP42" s="6"/>
      <c r="NQ42" s="6"/>
      <c r="NR42" s="6"/>
      <c r="NS42" s="6"/>
      <c r="NT42" s="6"/>
      <c r="NU42" s="6"/>
      <c r="NV42" s="6"/>
      <c r="NW42" s="6"/>
      <c r="NX42" s="6"/>
      <c r="NY42" s="6"/>
      <c r="NZ42" s="6"/>
      <c r="OA42" s="6"/>
      <c r="OB42" s="6"/>
      <c r="OC42" s="6"/>
      <c r="OD42" s="6"/>
      <c r="OE42" s="6"/>
      <c r="OF42" s="6"/>
      <c r="OG42" s="6"/>
      <c r="OH42" s="6"/>
      <c r="OI42" s="6"/>
      <c r="OJ42" s="6"/>
      <c r="OK42" s="6"/>
      <c r="OL42" s="6"/>
      <c r="OM42" s="6"/>
      <c r="ON42" s="6"/>
      <c r="OO42" s="6"/>
      <c r="OP42" s="6"/>
      <c r="OQ42" s="6"/>
      <c r="OR42" s="6"/>
      <c r="OS42" s="6"/>
      <c r="OT42" s="6"/>
      <c r="OU42" s="6"/>
      <c r="OV42" s="6"/>
      <c r="OW42" s="6"/>
      <c r="OX42" s="6"/>
      <c r="OY42" s="6"/>
      <c r="OZ42" s="6"/>
      <c r="PA42" s="6"/>
      <c r="PB42" s="6"/>
      <c r="PC42" s="6"/>
      <c r="PD42" s="6"/>
      <c r="PE42" s="6"/>
      <c r="PF42" s="6"/>
      <c r="PG42" s="6"/>
    </row>
    <row r="43" spans="2:423" ht="12.75" customHeight="1">
      <c r="B43" s="44" t="s">
        <v>74</v>
      </c>
      <c r="C43" s="23">
        <f t="shared" ca="1" si="2"/>
        <v>53978296.420000002</v>
      </c>
      <c r="E43" s="44" t="s">
        <v>74</v>
      </c>
      <c r="F43" s="23">
        <f t="shared" ca="1" si="3"/>
        <v>53978296.420000002</v>
      </c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43" t="s">
        <v>80</v>
      </c>
      <c r="BA43" s="43">
        <v>1055</v>
      </c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  <c r="IU43" s="6"/>
      <c r="IV43" s="6"/>
      <c r="IW43" s="6"/>
      <c r="IX43" s="6"/>
      <c r="IY43" s="6"/>
      <c r="IZ43" s="6"/>
      <c r="JA43" s="6"/>
      <c r="JB43" s="6"/>
      <c r="JC43" s="6"/>
      <c r="JD43" s="6"/>
      <c r="JE43" s="6"/>
      <c r="JF43" s="6"/>
      <c r="JG43" s="6"/>
      <c r="JH43" s="6"/>
      <c r="JI43" s="6"/>
      <c r="JJ43" s="6"/>
      <c r="JK43" s="6"/>
      <c r="JL43" s="6"/>
      <c r="JM43" s="6"/>
      <c r="JN43" s="6"/>
      <c r="JO43" s="6"/>
      <c r="JP43" s="6"/>
      <c r="JQ43" s="6"/>
      <c r="JR43" s="6"/>
      <c r="JS43" s="6"/>
      <c r="JT43" s="6"/>
      <c r="JU43" s="6"/>
      <c r="JV43" s="6"/>
      <c r="JW43" s="6"/>
      <c r="JX43" s="6"/>
      <c r="JY43" s="6"/>
      <c r="JZ43" s="6"/>
      <c r="KA43" s="6"/>
      <c r="KB43" s="6"/>
      <c r="KC43" s="6"/>
      <c r="KD43" s="6"/>
      <c r="KE43" s="6"/>
      <c r="KF43" s="6"/>
      <c r="KG43" s="6"/>
      <c r="KH43" s="6"/>
      <c r="KI43" s="6"/>
      <c r="KJ43" s="6"/>
      <c r="KK43" s="6"/>
      <c r="KL43" s="6"/>
      <c r="KM43" s="6"/>
      <c r="KN43" s="6"/>
      <c r="KO43" s="6"/>
      <c r="KP43" s="6"/>
      <c r="KQ43" s="6"/>
      <c r="KR43" s="6"/>
      <c r="KS43" s="6"/>
      <c r="KT43" s="6"/>
      <c r="KU43" s="6"/>
      <c r="KV43" s="6"/>
      <c r="KW43" s="6"/>
      <c r="KX43" s="6"/>
      <c r="KY43" s="6"/>
      <c r="KZ43" s="6"/>
      <c r="LA43" s="6"/>
      <c r="LB43" s="6"/>
      <c r="LC43" s="6"/>
      <c r="LD43" s="6"/>
      <c r="LE43" s="6"/>
      <c r="LF43" s="6"/>
      <c r="LG43" s="6"/>
      <c r="LH43" s="6"/>
      <c r="LI43" s="6"/>
      <c r="LJ43" s="6"/>
      <c r="LK43" s="6"/>
      <c r="LL43" s="6"/>
      <c r="LM43" s="6"/>
      <c r="LN43" s="6"/>
      <c r="LO43" s="6"/>
      <c r="LP43" s="6"/>
      <c r="LQ43" s="6"/>
      <c r="LR43" s="6"/>
      <c r="LS43" s="6"/>
      <c r="LT43" s="6"/>
      <c r="LU43" s="6"/>
      <c r="LV43" s="6"/>
      <c r="LW43" s="6"/>
      <c r="LX43" s="6"/>
      <c r="LY43" s="6"/>
      <c r="LZ43" s="6"/>
      <c r="MA43" s="6"/>
      <c r="MB43" s="6"/>
      <c r="MC43" s="6"/>
      <c r="MD43" s="6"/>
      <c r="ME43" s="6"/>
      <c r="MF43" s="6"/>
      <c r="MG43" s="6"/>
      <c r="MH43" s="6"/>
      <c r="MI43" s="6"/>
      <c r="MJ43" s="6"/>
      <c r="MK43" s="6"/>
      <c r="ML43" s="6"/>
      <c r="MM43" s="6"/>
      <c r="MN43" s="6"/>
      <c r="MO43" s="6"/>
      <c r="MP43" s="6"/>
      <c r="MQ43" s="6"/>
      <c r="MR43" s="6"/>
      <c r="MS43" s="6"/>
      <c r="MT43" s="6"/>
      <c r="MU43" s="6"/>
      <c r="MV43" s="6"/>
      <c r="MW43" s="6"/>
      <c r="MX43" s="6"/>
      <c r="MY43" s="6"/>
      <c r="MZ43" s="6"/>
      <c r="NA43" s="6"/>
      <c r="NB43" s="6"/>
      <c r="NC43" s="6"/>
      <c r="ND43" s="6"/>
      <c r="NE43" s="6"/>
      <c r="NF43" s="6"/>
      <c r="NG43" s="6"/>
      <c r="NH43" s="6"/>
      <c r="NI43" s="6"/>
      <c r="NJ43" s="6"/>
      <c r="NK43" s="6"/>
      <c r="NL43" s="6"/>
      <c r="NM43" s="6"/>
      <c r="NN43" s="6"/>
      <c r="NO43" s="6"/>
      <c r="NP43" s="6"/>
      <c r="NQ43" s="6"/>
      <c r="NR43" s="6"/>
      <c r="NS43" s="6"/>
      <c r="NT43" s="6"/>
      <c r="NU43" s="6"/>
      <c r="NV43" s="6"/>
      <c r="NW43" s="6"/>
      <c r="NX43" s="6"/>
      <c r="NY43" s="6"/>
      <c r="NZ43" s="6"/>
      <c r="OA43" s="6"/>
      <c r="OB43" s="6"/>
      <c r="OC43" s="6"/>
      <c r="OD43" s="6"/>
      <c r="OE43" s="6"/>
      <c r="OF43" s="6"/>
      <c r="OG43" s="6"/>
      <c r="OH43" s="6"/>
      <c r="OI43" s="6"/>
      <c r="OJ43" s="6"/>
      <c r="OK43" s="6"/>
      <c r="OL43" s="6"/>
      <c r="OM43" s="6"/>
      <c r="ON43" s="6"/>
      <c r="OO43" s="6"/>
      <c r="OP43" s="6"/>
      <c r="OQ43" s="6"/>
      <c r="OR43" s="6"/>
      <c r="OS43" s="6"/>
      <c r="OT43" s="6"/>
      <c r="OU43" s="6"/>
      <c r="OV43" s="6"/>
      <c r="OW43" s="6"/>
      <c r="OX43" s="6"/>
      <c r="OY43" s="6"/>
      <c r="OZ43" s="6"/>
      <c r="PA43" s="6"/>
      <c r="PB43" s="6"/>
      <c r="PC43" s="6"/>
      <c r="PD43" s="6"/>
      <c r="PE43" s="6"/>
      <c r="PF43" s="6"/>
      <c r="PG43" s="6"/>
    </row>
    <row r="44" spans="2:423" ht="12.75" customHeight="1">
      <c r="B44" s="44" t="s">
        <v>76</v>
      </c>
      <c r="C44" s="23">
        <f t="shared" ca="1" si="2"/>
        <v>6657166688.75</v>
      </c>
      <c r="E44" s="44" t="s">
        <v>76</v>
      </c>
      <c r="F44" s="23">
        <f t="shared" ca="1" si="3"/>
        <v>6657166688.75</v>
      </c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43" t="s">
        <v>82</v>
      </c>
      <c r="BA44" s="43">
        <v>1056</v>
      </c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  <c r="JI44" s="6"/>
      <c r="JJ44" s="6"/>
      <c r="JK44" s="6"/>
      <c r="JL44" s="6"/>
      <c r="JM44" s="6"/>
      <c r="JN44" s="6"/>
      <c r="JO44" s="6"/>
      <c r="JP44" s="6"/>
      <c r="JQ44" s="6"/>
      <c r="JR44" s="6"/>
      <c r="JS44" s="6"/>
      <c r="JT44" s="6"/>
      <c r="JU44" s="6"/>
      <c r="JV44" s="6"/>
      <c r="JW44" s="6"/>
      <c r="JX44" s="6"/>
      <c r="JY44" s="6"/>
      <c r="JZ44" s="6"/>
      <c r="KA44" s="6"/>
      <c r="KB44" s="6"/>
      <c r="KC44" s="6"/>
      <c r="KD44" s="6"/>
      <c r="KE44" s="6"/>
      <c r="KF44" s="6"/>
      <c r="KG44" s="6"/>
      <c r="KH44" s="6"/>
      <c r="KI44" s="6"/>
      <c r="KJ44" s="6"/>
      <c r="KK44" s="6"/>
      <c r="KL44" s="6"/>
      <c r="KM44" s="6"/>
      <c r="KN44" s="6"/>
      <c r="KO44" s="6"/>
      <c r="KP44" s="6"/>
      <c r="KQ44" s="6"/>
      <c r="KR44" s="6"/>
      <c r="KS44" s="6"/>
      <c r="KT44" s="6"/>
      <c r="KU44" s="6"/>
      <c r="KV44" s="6"/>
      <c r="KW44" s="6"/>
      <c r="KX44" s="6"/>
      <c r="KY44" s="6"/>
      <c r="KZ44" s="6"/>
      <c r="LA44" s="6"/>
      <c r="LB44" s="6"/>
      <c r="LC44" s="6"/>
      <c r="LD44" s="6"/>
      <c r="LE44" s="6"/>
      <c r="LF44" s="6"/>
      <c r="LG44" s="6"/>
      <c r="LH44" s="6"/>
      <c r="LI44" s="6"/>
      <c r="LJ44" s="6"/>
      <c r="LK44" s="6"/>
      <c r="LL44" s="6"/>
      <c r="LM44" s="6"/>
      <c r="LN44" s="6"/>
      <c r="LO44" s="6"/>
      <c r="LP44" s="6"/>
      <c r="LQ44" s="6"/>
      <c r="LR44" s="6"/>
      <c r="LS44" s="6"/>
      <c r="LT44" s="6"/>
      <c r="LU44" s="6"/>
      <c r="LV44" s="6"/>
      <c r="LW44" s="6"/>
      <c r="LX44" s="6"/>
      <c r="LY44" s="6"/>
      <c r="LZ44" s="6"/>
      <c r="MA44" s="6"/>
      <c r="MB44" s="6"/>
      <c r="MC44" s="6"/>
      <c r="MD44" s="6"/>
      <c r="ME44" s="6"/>
      <c r="MF44" s="6"/>
      <c r="MG44" s="6"/>
      <c r="MH44" s="6"/>
      <c r="MI44" s="6"/>
      <c r="MJ44" s="6"/>
      <c r="MK44" s="6"/>
      <c r="ML44" s="6"/>
      <c r="MM44" s="6"/>
      <c r="MN44" s="6"/>
      <c r="MO44" s="6"/>
      <c r="MP44" s="6"/>
      <c r="MQ44" s="6"/>
      <c r="MR44" s="6"/>
      <c r="MS44" s="6"/>
      <c r="MT44" s="6"/>
      <c r="MU44" s="6"/>
      <c r="MV44" s="6"/>
      <c r="MW44" s="6"/>
      <c r="MX44" s="6"/>
      <c r="MY44" s="6"/>
      <c r="MZ44" s="6"/>
      <c r="NA44" s="6"/>
      <c r="NB44" s="6"/>
      <c r="NC44" s="6"/>
      <c r="ND44" s="6"/>
      <c r="NE44" s="6"/>
      <c r="NF44" s="6"/>
      <c r="NG44" s="6"/>
      <c r="NH44" s="6"/>
      <c r="NI44" s="6"/>
      <c r="NJ44" s="6"/>
      <c r="NK44" s="6"/>
      <c r="NL44" s="6"/>
      <c r="NM44" s="6"/>
      <c r="NN44" s="6"/>
      <c r="NO44" s="6"/>
      <c r="NP44" s="6"/>
      <c r="NQ44" s="6"/>
      <c r="NR44" s="6"/>
      <c r="NS44" s="6"/>
      <c r="NT44" s="6"/>
      <c r="NU44" s="6"/>
      <c r="NV44" s="6"/>
      <c r="NW44" s="6"/>
      <c r="NX44" s="6"/>
      <c r="NY44" s="6"/>
      <c r="NZ44" s="6"/>
      <c r="OA44" s="6"/>
      <c r="OB44" s="6"/>
      <c r="OC44" s="6"/>
      <c r="OD44" s="6"/>
      <c r="OE44" s="6"/>
      <c r="OF44" s="6"/>
      <c r="OG44" s="6"/>
      <c r="OH44" s="6"/>
      <c r="OI44" s="6"/>
      <c r="OJ44" s="6"/>
      <c r="OK44" s="6"/>
      <c r="OL44" s="6"/>
      <c r="OM44" s="6"/>
      <c r="ON44" s="6"/>
      <c r="OO44" s="6"/>
      <c r="OP44" s="6"/>
      <c r="OQ44" s="6"/>
      <c r="OR44" s="6"/>
      <c r="OS44" s="6"/>
      <c r="OT44" s="6"/>
      <c r="OU44" s="6"/>
      <c r="OV44" s="6"/>
      <c r="OW44" s="6"/>
      <c r="OX44" s="6"/>
      <c r="OY44" s="6"/>
      <c r="OZ44" s="6"/>
      <c r="PA44" s="6"/>
      <c r="PB44" s="6"/>
      <c r="PC44" s="6"/>
      <c r="PD44" s="6"/>
      <c r="PE44" s="6"/>
      <c r="PF44" s="6"/>
      <c r="PG44" s="6"/>
    </row>
    <row r="45" spans="2:423" ht="12.75" customHeight="1">
      <c r="B45" s="44" t="s">
        <v>78</v>
      </c>
      <c r="C45" s="23">
        <f t="shared" ca="1" si="2"/>
        <v>0</v>
      </c>
      <c r="E45" s="44" t="s">
        <v>78</v>
      </c>
      <c r="F45" s="23">
        <f t="shared" ca="1" si="3"/>
        <v>0</v>
      </c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43" t="s">
        <v>84</v>
      </c>
      <c r="BA45" s="43">
        <v>1057</v>
      </c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  <c r="IW45" s="6"/>
      <c r="IX45" s="6"/>
      <c r="IY45" s="6"/>
      <c r="IZ45" s="6"/>
      <c r="JA45" s="6"/>
      <c r="JB45" s="6"/>
      <c r="JC45" s="6"/>
      <c r="JD45" s="6"/>
      <c r="JE45" s="6"/>
      <c r="JF45" s="6"/>
      <c r="JG45" s="6"/>
      <c r="JH45" s="6"/>
      <c r="JI45" s="6"/>
      <c r="JJ45" s="6"/>
      <c r="JK45" s="6"/>
      <c r="JL45" s="6"/>
      <c r="JM45" s="6"/>
      <c r="JN45" s="6"/>
      <c r="JO45" s="6"/>
      <c r="JP45" s="6"/>
      <c r="JQ45" s="6"/>
      <c r="JR45" s="6"/>
      <c r="JS45" s="6"/>
      <c r="JT45" s="6"/>
      <c r="JU45" s="6"/>
      <c r="JV45" s="6"/>
      <c r="JW45" s="6"/>
      <c r="JX45" s="6"/>
      <c r="JY45" s="6"/>
      <c r="JZ45" s="6"/>
      <c r="KA45" s="6"/>
      <c r="KB45" s="6"/>
      <c r="KC45" s="6"/>
      <c r="KD45" s="6"/>
      <c r="KE45" s="6"/>
      <c r="KF45" s="6"/>
      <c r="KG45" s="6"/>
      <c r="KH45" s="6"/>
      <c r="KI45" s="6"/>
      <c r="KJ45" s="6"/>
      <c r="KK45" s="6"/>
      <c r="KL45" s="6"/>
      <c r="KM45" s="6"/>
      <c r="KN45" s="6"/>
      <c r="KO45" s="6"/>
      <c r="KP45" s="6"/>
      <c r="KQ45" s="6"/>
      <c r="KR45" s="6"/>
      <c r="KS45" s="6"/>
      <c r="KT45" s="6"/>
      <c r="KU45" s="6"/>
      <c r="KV45" s="6"/>
      <c r="KW45" s="6"/>
      <c r="KX45" s="6"/>
      <c r="KY45" s="6"/>
      <c r="KZ45" s="6"/>
      <c r="LA45" s="6"/>
      <c r="LB45" s="6"/>
      <c r="LC45" s="6"/>
      <c r="LD45" s="6"/>
      <c r="LE45" s="6"/>
      <c r="LF45" s="6"/>
      <c r="LG45" s="6"/>
      <c r="LH45" s="6"/>
      <c r="LI45" s="6"/>
      <c r="LJ45" s="6"/>
      <c r="LK45" s="6"/>
      <c r="LL45" s="6"/>
      <c r="LM45" s="6"/>
      <c r="LN45" s="6"/>
      <c r="LO45" s="6"/>
      <c r="LP45" s="6"/>
      <c r="LQ45" s="6"/>
      <c r="LR45" s="6"/>
      <c r="LS45" s="6"/>
      <c r="LT45" s="6"/>
      <c r="LU45" s="6"/>
      <c r="LV45" s="6"/>
      <c r="LW45" s="6"/>
      <c r="LX45" s="6"/>
      <c r="LY45" s="6"/>
      <c r="LZ45" s="6"/>
      <c r="MA45" s="6"/>
      <c r="MB45" s="6"/>
      <c r="MC45" s="6"/>
      <c r="MD45" s="6"/>
      <c r="ME45" s="6"/>
      <c r="MF45" s="6"/>
      <c r="MG45" s="6"/>
      <c r="MH45" s="6"/>
      <c r="MI45" s="6"/>
      <c r="MJ45" s="6"/>
      <c r="MK45" s="6"/>
      <c r="ML45" s="6"/>
      <c r="MM45" s="6"/>
      <c r="MN45" s="6"/>
      <c r="MO45" s="6"/>
      <c r="MP45" s="6"/>
      <c r="MQ45" s="6"/>
      <c r="MR45" s="6"/>
      <c r="MS45" s="6"/>
      <c r="MT45" s="6"/>
      <c r="MU45" s="6"/>
      <c r="MV45" s="6"/>
      <c r="MW45" s="6"/>
      <c r="MX45" s="6"/>
      <c r="MY45" s="6"/>
      <c r="MZ45" s="6"/>
      <c r="NA45" s="6"/>
      <c r="NB45" s="6"/>
      <c r="NC45" s="6"/>
      <c r="ND45" s="6"/>
      <c r="NE45" s="6"/>
      <c r="NF45" s="6"/>
      <c r="NG45" s="6"/>
      <c r="NH45" s="6"/>
      <c r="NI45" s="6"/>
      <c r="NJ45" s="6"/>
      <c r="NK45" s="6"/>
      <c r="NL45" s="6"/>
      <c r="NM45" s="6"/>
      <c r="NN45" s="6"/>
      <c r="NO45" s="6"/>
      <c r="NP45" s="6"/>
      <c r="NQ45" s="6"/>
      <c r="NR45" s="6"/>
      <c r="NS45" s="6"/>
      <c r="NT45" s="6"/>
      <c r="NU45" s="6"/>
      <c r="NV45" s="6"/>
      <c r="NW45" s="6"/>
      <c r="NX45" s="6"/>
      <c r="NY45" s="6"/>
      <c r="NZ45" s="6"/>
      <c r="OA45" s="6"/>
      <c r="OB45" s="6"/>
      <c r="OC45" s="6"/>
      <c r="OD45" s="6"/>
      <c r="OE45" s="6"/>
      <c r="OF45" s="6"/>
      <c r="OG45" s="6"/>
      <c r="OH45" s="6"/>
      <c r="OI45" s="6"/>
      <c r="OJ45" s="6"/>
      <c r="OK45" s="6"/>
      <c r="OL45" s="6"/>
      <c r="OM45" s="6"/>
      <c r="ON45" s="6"/>
      <c r="OO45" s="6"/>
      <c r="OP45" s="6"/>
      <c r="OQ45" s="6"/>
      <c r="OR45" s="6"/>
      <c r="OS45" s="6"/>
      <c r="OT45" s="6"/>
      <c r="OU45" s="6"/>
      <c r="OV45" s="6"/>
      <c r="OW45" s="6"/>
      <c r="OX45" s="6"/>
      <c r="OY45" s="6"/>
      <c r="OZ45" s="6"/>
      <c r="PA45" s="6"/>
      <c r="PB45" s="6"/>
      <c r="PC45" s="6"/>
      <c r="PD45" s="6"/>
      <c r="PE45" s="6"/>
      <c r="PF45" s="6"/>
      <c r="PG45" s="6"/>
    </row>
    <row r="46" spans="2:423" ht="12.75" customHeight="1">
      <c r="B46" s="44" t="s">
        <v>80</v>
      </c>
      <c r="C46" s="23">
        <f t="shared" ca="1" si="2"/>
        <v>-9606194.2600000016</v>
      </c>
      <c r="E46" s="44" t="s">
        <v>80</v>
      </c>
      <c r="F46" s="23">
        <f t="shared" ca="1" si="3"/>
        <v>-9606194.2600000016</v>
      </c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43" t="s">
        <v>86</v>
      </c>
      <c r="BA46" s="43">
        <v>1058</v>
      </c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  <c r="IW46" s="6"/>
      <c r="IX46" s="6"/>
      <c r="IY46" s="6"/>
      <c r="IZ46" s="6"/>
      <c r="JA46" s="6"/>
      <c r="JB46" s="6"/>
      <c r="JC46" s="6"/>
      <c r="JD46" s="6"/>
      <c r="JE46" s="6"/>
      <c r="JF46" s="6"/>
      <c r="JG46" s="6"/>
      <c r="JH46" s="6"/>
      <c r="JI46" s="6"/>
      <c r="JJ46" s="6"/>
      <c r="JK46" s="6"/>
      <c r="JL46" s="6"/>
      <c r="JM46" s="6"/>
      <c r="JN46" s="6"/>
      <c r="JO46" s="6"/>
      <c r="JP46" s="6"/>
      <c r="JQ46" s="6"/>
      <c r="JR46" s="6"/>
      <c r="JS46" s="6"/>
      <c r="JT46" s="6"/>
      <c r="JU46" s="6"/>
      <c r="JV46" s="6"/>
      <c r="JW46" s="6"/>
      <c r="JX46" s="6"/>
      <c r="JY46" s="6"/>
      <c r="JZ46" s="6"/>
      <c r="KA46" s="6"/>
      <c r="KB46" s="6"/>
      <c r="KC46" s="6"/>
      <c r="KD46" s="6"/>
      <c r="KE46" s="6"/>
      <c r="KF46" s="6"/>
      <c r="KG46" s="6"/>
      <c r="KH46" s="6"/>
      <c r="KI46" s="6"/>
      <c r="KJ46" s="6"/>
      <c r="KK46" s="6"/>
      <c r="KL46" s="6"/>
      <c r="KM46" s="6"/>
      <c r="KN46" s="6"/>
      <c r="KO46" s="6"/>
      <c r="KP46" s="6"/>
      <c r="KQ46" s="6"/>
      <c r="KR46" s="6"/>
      <c r="KS46" s="6"/>
      <c r="KT46" s="6"/>
      <c r="KU46" s="6"/>
      <c r="KV46" s="6"/>
      <c r="KW46" s="6"/>
      <c r="KX46" s="6"/>
      <c r="KY46" s="6"/>
      <c r="KZ46" s="6"/>
      <c r="LA46" s="6"/>
      <c r="LB46" s="6"/>
      <c r="LC46" s="6"/>
      <c r="LD46" s="6"/>
      <c r="LE46" s="6"/>
      <c r="LF46" s="6"/>
      <c r="LG46" s="6"/>
      <c r="LH46" s="6"/>
      <c r="LI46" s="6"/>
      <c r="LJ46" s="6"/>
      <c r="LK46" s="6"/>
      <c r="LL46" s="6"/>
      <c r="LM46" s="6"/>
      <c r="LN46" s="6"/>
      <c r="LO46" s="6"/>
      <c r="LP46" s="6"/>
      <c r="LQ46" s="6"/>
      <c r="LR46" s="6"/>
      <c r="LS46" s="6"/>
      <c r="LT46" s="6"/>
      <c r="LU46" s="6"/>
      <c r="LV46" s="6"/>
      <c r="LW46" s="6"/>
      <c r="LX46" s="6"/>
      <c r="LY46" s="6"/>
      <c r="LZ46" s="6"/>
      <c r="MA46" s="6"/>
      <c r="MB46" s="6"/>
      <c r="MC46" s="6"/>
      <c r="MD46" s="6"/>
      <c r="ME46" s="6"/>
      <c r="MF46" s="6"/>
      <c r="MG46" s="6"/>
      <c r="MH46" s="6"/>
      <c r="MI46" s="6"/>
      <c r="MJ46" s="6"/>
      <c r="MK46" s="6"/>
      <c r="ML46" s="6"/>
      <c r="MM46" s="6"/>
      <c r="MN46" s="6"/>
      <c r="MO46" s="6"/>
      <c r="MP46" s="6"/>
      <c r="MQ46" s="6"/>
      <c r="MR46" s="6"/>
      <c r="MS46" s="6"/>
      <c r="MT46" s="6"/>
      <c r="MU46" s="6"/>
      <c r="MV46" s="6"/>
      <c r="MW46" s="6"/>
      <c r="MX46" s="6"/>
      <c r="MY46" s="6"/>
      <c r="MZ46" s="6"/>
      <c r="NA46" s="6"/>
      <c r="NB46" s="6"/>
      <c r="NC46" s="6"/>
      <c r="ND46" s="6"/>
      <c r="NE46" s="6"/>
      <c r="NF46" s="6"/>
      <c r="NG46" s="6"/>
      <c r="NH46" s="6"/>
      <c r="NI46" s="6"/>
      <c r="NJ46" s="6"/>
      <c r="NK46" s="6"/>
      <c r="NL46" s="6"/>
      <c r="NM46" s="6"/>
      <c r="NN46" s="6"/>
      <c r="NO46" s="6"/>
      <c r="NP46" s="6"/>
      <c r="NQ46" s="6"/>
      <c r="NR46" s="6"/>
      <c r="NS46" s="6"/>
      <c r="NT46" s="6"/>
      <c r="NU46" s="6"/>
      <c r="NV46" s="6"/>
      <c r="NW46" s="6"/>
      <c r="NX46" s="6"/>
      <c r="NY46" s="6"/>
      <c r="NZ46" s="6"/>
      <c r="OA46" s="6"/>
      <c r="OB46" s="6"/>
      <c r="OC46" s="6"/>
      <c r="OD46" s="6"/>
      <c r="OE46" s="6"/>
      <c r="OF46" s="6"/>
      <c r="OG46" s="6"/>
      <c r="OH46" s="6"/>
      <c r="OI46" s="6"/>
      <c r="OJ46" s="6"/>
      <c r="OK46" s="6"/>
      <c r="OL46" s="6"/>
      <c r="OM46" s="6"/>
      <c r="ON46" s="6"/>
      <c r="OO46" s="6"/>
      <c r="OP46" s="6"/>
      <c r="OQ46" s="6"/>
      <c r="OR46" s="6"/>
      <c r="OS46" s="6"/>
      <c r="OT46" s="6"/>
      <c r="OU46" s="6"/>
      <c r="OV46" s="6"/>
      <c r="OW46" s="6"/>
      <c r="OX46" s="6"/>
      <c r="OY46" s="6"/>
      <c r="OZ46" s="6"/>
      <c r="PA46" s="6"/>
      <c r="PB46" s="6"/>
      <c r="PC46" s="6"/>
      <c r="PD46" s="6"/>
      <c r="PE46" s="6"/>
      <c r="PF46" s="6"/>
      <c r="PG46" s="6"/>
    </row>
    <row r="47" spans="2:423" ht="12.75" customHeight="1">
      <c r="B47" s="44" t="s">
        <v>82</v>
      </c>
      <c r="C47" s="23">
        <f t="shared" ca="1" si="2"/>
        <v>977419144.34000015</v>
      </c>
      <c r="E47" s="44" t="s">
        <v>82</v>
      </c>
      <c r="F47" s="23">
        <f t="shared" ca="1" si="3"/>
        <v>977419144.34000015</v>
      </c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43" t="s">
        <v>88</v>
      </c>
      <c r="BA47" s="43">
        <v>1059</v>
      </c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  <c r="IW47" s="6"/>
      <c r="IX47" s="6"/>
      <c r="IY47" s="6"/>
      <c r="IZ47" s="6"/>
      <c r="JA47" s="6"/>
      <c r="JB47" s="6"/>
      <c r="JC47" s="6"/>
      <c r="JD47" s="6"/>
      <c r="JE47" s="6"/>
      <c r="JF47" s="6"/>
      <c r="JG47" s="6"/>
      <c r="JH47" s="6"/>
      <c r="JI47" s="6"/>
      <c r="JJ47" s="6"/>
      <c r="JK47" s="6"/>
      <c r="JL47" s="6"/>
      <c r="JM47" s="6"/>
      <c r="JN47" s="6"/>
      <c r="JO47" s="6"/>
      <c r="JP47" s="6"/>
      <c r="JQ47" s="6"/>
      <c r="JR47" s="6"/>
      <c r="JS47" s="6"/>
      <c r="JT47" s="6"/>
      <c r="JU47" s="6"/>
      <c r="JV47" s="6"/>
      <c r="JW47" s="6"/>
      <c r="JX47" s="6"/>
      <c r="JY47" s="6"/>
      <c r="JZ47" s="6"/>
      <c r="KA47" s="6"/>
      <c r="KB47" s="6"/>
      <c r="KC47" s="6"/>
      <c r="KD47" s="6"/>
      <c r="KE47" s="6"/>
      <c r="KF47" s="6"/>
      <c r="KG47" s="6"/>
      <c r="KH47" s="6"/>
      <c r="KI47" s="6"/>
      <c r="KJ47" s="6"/>
      <c r="KK47" s="6"/>
      <c r="KL47" s="6"/>
      <c r="KM47" s="6"/>
      <c r="KN47" s="6"/>
      <c r="KO47" s="6"/>
      <c r="KP47" s="6"/>
      <c r="KQ47" s="6"/>
      <c r="KR47" s="6"/>
      <c r="KS47" s="6"/>
      <c r="KT47" s="6"/>
      <c r="KU47" s="6"/>
      <c r="KV47" s="6"/>
      <c r="KW47" s="6"/>
      <c r="KX47" s="6"/>
      <c r="KY47" s="6"/>
      <c r="KZ47" s="6"/>
      <c r="LA47" s="6"/>
      <c r="LB47" s="6"/>
      <c r="LC47" s="6"/>
      <c r="LD47" s="6"/>
      <c r="LE47" s="6"/>
      <c r="LF47" s="6"/>
      <c r="LG47" s="6"/>
      <c r="LH47" s="6"/>
      <c r="LI47" s="6"/>
      <c r="LJ47" s="6"/>
      <c r="LK47" s="6"/>
      <c r="LL47" s="6"/>
      <c r="LM47" s="6"/>
      <c r="LN47" s="6"/>
      <c r="LO47" s="6"/>
      <c r="LP47" s="6"/>
      <c r="LQ47" s="6"/>
      <c r="LR47" s="6"/>
      <c r="LS47" s="6"/>
      <c r="LT47" s="6"/>
      <c r="LU47" s="6"/>
      <c r="LV47" s="6"/>
      <c r="LW47" s="6"/>
      <c r="LX47" s="6"/>
      <c r="LY47" s="6"/>
      <c r="LZ47" s="6"/>
      <c r="MA47" s="6"/>
      <c r="MB47" s="6"/>
      <c r="MC47" s="6"/>
      <c r="MD47" s="6"/>
      <c r="ME47" s="6"/>
      <c r="MF47" s="6"/>
      <c r="MG47" s="6"/>
      <c r="MH47" s="6"/>
      <c r="MI47" s="6"/>
      <c r="MJ47" s="6"/>
      <c r="MK47" s="6"/>
      <c r="ML47" s="6"/>
      <c r="MM47" s="6"/>
      <c r="MN47" s="6"/>
      <c r="MO47" s="6"/>
      <c r="MP47" s="6"/>
      <c r="MQ47" s="6"/>
      <c r="MR47" s="6"/>
      <c r="MS47" s="6"/>
      <c r="MT47" s="6"/>
      <c r="MU47" s="6"/>
      <c r="MV47" s="6"/>
      <c r="MW47" s="6"/>
      <c r="MX47" s="6"/>
      <c r="MY47" s="6"/>
      <c r="MZ47" s="6"/>
      <c r="NA47" s="6"/>
      <c r="NB47" s="6"/>
      <c r="NC47" s="6"/>
      <c r="ND47" s="6"/>
      <c r="NE47" s="6"/>
      <c r="NF47" s="6"/>
      <c r="NG47" s="6"/>
      <c r="NH47" s="6"/>
      <c r="NI47" s="6"/>
      <c r="NJ47" s="6"/>
      <c r="NK47" s="6"/>
      <c r="NL47" s="6"/>
      <c r="NM47" s="6"/>
      <c r="NN47" s="6"/>
      <c r="NO47" s="6"/>
      <c r="NP47" s="6"/>
      <c r="NQ47" s="6"/>
      <c r="NR47" s="6"/>
      <c r="NS47" s="6"/>
      <c r="NT47" s="6"/>
      <c r="NU47" s="6"/>
      <c r="NV47" s="6"/>
      <c r="NW47" s="6"/>
      <c r="NX47" s="6"/>
      <c r="NY47" s="6"/>
      <c r="NZ47" s="6"/>
      <c r="OA47" s="6"/>
      <c r="OB47" s="6"/>
      <c r="OC47" s="6"/>
      <c r="OD47" s="6"/>
      <c r="OE47" s="6"/>
      <c r="OF47" s="6"/>
      <c r="OG47" s="6"/>
      <c r="OH47" s="6"/>
      <c r="OI47" s="6"/>
      <c r="OJ47" s="6"/>
      <c r="OK47" s="6"/>
      <c r="OL47" s="6"/>
      <c r="OM47" s="6"/>
      <c r="ON47" s="6"/>
      <c r="OO47" s="6"/>
      <c r="OP47" s="6"/>
      <c r="OQ47" s="6"/>
      <c r="OR47" s="6"/>
      <c r="OS47" s="6"/>
      <c r="OT47" s="6"/>
      <c r="OU47" s="6"/>
      <c r="OV47" s="6"/>
      <c r="OW47" s="6"/>
      <c r="OX47" s="6"/>
      <c r="OY47" s="6"/>
      <c r="OZ47" s="6"/>
      <c r="PA47" s="6"/>
      <c r="PB47" s="6"/>
      <c r="PC47" s="6"/>
      <c r="PD47" s="6"/>
      <c r="PE47" s="6"/>
      <c r="PF47" s="6"/>
      <c r="PG47" s="6"/>
    </row>
    <row r="48" spans="2:423" ht="12.75" customHeight="1">
      <c r="B48" s="44" t="s">
        <v>84</v>
      </c>
      <c r="C48" s="23">
        <f t="shared" ca="1" si="2"/>
        <v>239195968.51000002</v>
      </c>
      <c r="E48" s="44" t="s">
        <v>84</v>
      </c>
      <c r="F48" s="23">
        <f t="shared" ca="1" si="3"/>
        <v>239195968.51000002</v>
      </c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43" t="s">
        <v>90</v>
      </c>
      <c r="BA48" s="43">
        <v>1060</v>
      </c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  <c r="IW48" s="6"/>
      <c r="IX48" s="6"/>
      <c r="IY48" s="6"/>
      <c r="IZ48" s="6"/>
      <c r="JA48" s="6"/>
      <c r="JB48" s="6"/>
      <c r="JC48" s="6"/>
      <c r="JD48" s="6"/>
      <c r="JE48" s="6"/>
      <c r="JF48" s="6"/>
      <c r="JG48" s="6"/>
      <c r="JH48" s="6"/>
      <c r="JI48" s="6"/>
      <c r="JJ48" s="6"/>
      <c r="JK48" s="6"/>
      <c r="JL48" s="6"/>
      <c r="JM48" s="6"/>
      <c r="JN48" s="6"/>
      <c r="JO48" s="6"/>
      <c r="JP48" s="6"/>
      <c r="JQ48" s="6"/>
      <c r="JR48" s="6"/>
      <c r="JS48" s="6"/>
      <c r="JT48" s="6"/>
      <c r="JU48" s="6"/>
      <c r="JV48" s="6"/>
      <c r="JW48" s="6"/>
      <c r="JX48" s="6"/>
      <c r="JY48" s="6"/>
      <c r="JZ48" s="6"/>
      <c r="KA48" s="6"/>
      <c r="KB48" s="6"/>
      <c r="KC48" s="6"/>
      <c r="KD48" s="6"/>
      <c r="KE48" s="6"/>
      <c r="KF48" s="6"/>
      <c r="KG48" s="6"/>
      <c r="KH48" s="6"/>
      <c r="KI48" s="6"/>
      <c r="KJ48" s="6"/>
      <c r="KK48" s="6"/>
      <c r="KL48" s="6"/>
      <c r="KM48" s="6"/>
      <c r="KN48" s="6"/>
      <c r="KO48" s="6"/>
      <c r="KP48" s="6"/>
      <c r="KQ48" s="6"/>
      <c r="KR48" s="6"/>
      <c r="KS48" s="6"/>
      <c r="KT48" s="6"/>
      <c r="KU48" s="6"/>
      <c r="KV48" s="6"/>
      <c r="KW48" s="6"/>
      <c r="KX48" s="6"/>
      <c r="KY48" s="6"/>
      <c r="KZ48" s="6"/>
      <c r="LA48" s="6"/>
      <c r="LB48" s="6"/>
      <c r="LC48" s="6"/>
      <c r="LD48" s="6"/>
      <c r="LE48" s="6"/>
      <c r="LF48" s="6"/>
      <c r="LG48" s="6"/>
      <c r="LH48" s="6"/>
      <c r="LI48" s="6"/>
      <c r="LJ48" s="6"/>
      <c r="LK48" s="6"/>
      <c r="LL48" s="6"/>
      <c r="LM48" s="6"/>
      <c r="LN48" s="6"/>
      <c r="LO48" s="6"/>
      <c r="LP48" s="6"/>
      <c r="LQ48" s="6"/>
      <c r="LR48" s="6"/>
      <c r="LS48" s="6"/>
      <c r="LT48" s="6"/>
      <c r="LU48" s="6"/>
      <c r="LV48" s="6"/>
      <c r="LW48" s="6"/>
      <c r="LX48" s="6"/>
      <c r="LY48" s="6"/>
      <c r="LZ48" s="6"/>
      <c r="MA48" s="6"/>
      <c r="MB48" s="6"/>
      <c r="MC48" s="6"/>
      <c r="MD48" s="6"/>
      <c r="ME48" s="6"/>
      <c r="MF48" s="6"/>
      <c r="MG48" s="6"/>
      <c r="MH48" s="6"/>
      <c r="MI48" s="6"/>
      <c r="MJ48" s="6"/>
      <c r="MK48" s="6"/>
      <c r="ML48" s="6"/>
      <c r="MM48" s="6"/>
      <c r="MN48" s="6"/>
      <c r="MO48" s="6"/>
      <c r="MP48" s="6"/>
      <c r="MQ48" s="6"/>
      <c r="MR48" s="6"/>
      <c r="MS48" s="6"/>
      <c r="MT48" s="6"/>
      <c r="MU48" s="6"/>
      <c r="MV48" s="6"/>
      <c r="MW48" s="6"/>
      <c r="MX48" s="6"/>
      <c r="MY48" s="6"/>
      <c r="MZ48" s="6"/>
      <c r="NA48" s="6"/>
      <c r="NB48" s="6"/>
      <c r="NC48" s="6"/>
      <c r="ND48" s="6"/>
      <c r="NE48" s="6"/>
      <c r="NF48" s="6"/>
      <c r="NG48" s="6"/>
      <c r="NH48" s="6"/>
      <c r="NI48" s="6"/>
      <c r="NJ48" s="6"/>
      <c r="NK48" s="6"/>
      <c r="NL48" s="6"/>
      <c r="NM48" s="6"/>
      <c r="NN48" s="6"/>
      <c r="NO48" s="6"/>
      <c r="NP48" s="6"/>
      <c r="NQ48" s="6"/>
      <c r="NR48" s="6"/>
      <c r="NS48" s="6"/>
      <c r="NT48" s="6"/>
      <c r="NU48" s="6"/>
      <c r="NV48" s="6"/>
      <c r="NW48" s="6"/>
      <c r="NX48" s="6"/>
      <c r="NY48" s="6"/>
      <c r="NZ48" s="6"/>
      <c r="OA48" s="6"/>
      <c r="OB48" s="6"/>
      <c r="OC48" s="6"/>
      <c r="OD48" s="6"/>
      <c r="OE48" s="6"/>
      <c r="OF48" s="6"/>
      <c r="OG48" s="6"/>
      <c r="OH48" s="6"/>
      <c r="OI48" s="6"/>
      <c r="OJ48" s="6"/>
      <c r="OK48" s="6"/>
      <c r="OL48" s="6"/>
      <c r="OM48" s="6"/>
      <c r="ON48" s="6"/>
      <c r="OO48" s="6"/>
      <c r="OP48" s="6"/>
      <c r="OQ48" s="6"/>
      <c r="OR48" s="6"/>
      <c r="OS48" s="6"/>
      <c r="OT48" s="6"/>
      <c r="OU48" s="6"/>
      <c r="OV48" s="6"/>
      <c r="OW48" s="6"/>
      <c r="OX48" s="6"/>
      <c r="OY48" s="6"/>
      <c r="OZ48" s="6"/>
      <c r="PA48" s="6"/>
      <c r="PB48" s="6"/>
      <c r="PC48" s="6"/>
      <c r="PD48" s="6"/>
      <c r="PE48" s="6"/>
      <c r="PF48" s="6"/>
      <c r="PG48" s="6"/>
    </row>
    <row r="49" spans="2:423" ht="12.75" customHeight="1">
      <c r="B49" s="44" t="s">
        <v>86</v>
      </c>
      <c r="C49" s="23">
        <f t="shared" ca="1" si="2"/>
        <v>647466752.45999992</v>
      </c>
      <c r="E49" s="44" t="s">
        <v>86</v>
      </c>
      <c r="F49" s="23">
        <f t="shared" ca="1" si="3"/>
        <v>647466752.45999992</v>
      </c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43" t="s">
        <v>92</v>
      </c>
      <c r="BA49" s="43">
        <v>1061</v>
      </c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  <c r="JV49" s="6"/>
      <c r="JW49" s="6"/>
      <c r="JX49" s="6"/>
      <c r="JY49" s="6"/>
      <c r="JZ49" s="6"/>
      <c r="KA49" s="6"/>
      <c r="KB49" s="6"/>
      <c r="KC49" s="6"/>
      <c r="KD49" s="6"/>
      <c r="KE49" s="6"/>
      <c r="KF49" s="6"/>
      <c r="KG49" s="6"/>
      <c r="KH49" s="6"/>
      <c r="KI49" s="6"/>
      <c r="KJ49" s="6"/>
      <c r="KK49" s="6"/>
      <c r="KL49" s="6"/>
      <c r="KM49" s="6"/>
      <c r="KN49" s="6"/>
      <c r="KO49" s="6"/>
      <c r="KP49" s="6"/>
      <c r="KQ49" s="6"/>
      <c r="KR49" s="6"/>
      <c r="KS49" s="6"/>
      <c r="KT49" s="6"/>
      <c r="KU49" s="6"/>
      <c r="KV49" s="6"/>
      <c r="KW49" s="6"/>
      <c r="KX49" s="6"/>
      <c r="KY49" s="6"/>
      <c r="KZ49" s="6"/>
      <c r="LA49" s="6"/>
      <c r="LB49" s="6"/>
      <c r="LC49" s="6"/>
      <c r="LD49" s="6"/>
      <c r="LE49" s="6"/>
      <c r="LF49" s="6"/>
      <c r="LG49" s="6"/>
      <c r="LH49" s="6"/>
      <c r="LI49" s="6"/>
      <c r="LJ49" s="6"/>
      <c r="LK49" s="6"/>
      <c r="LL49" s="6"/>
      <c r="LM49" s="6"/>
      <c r="LN49" s="6"/>
      <c r="LO49" s="6"/>
      <c r="LP49" s="6"/>
      <c r="LQ49" s="6"/>
      <c r="LR49" s="6"/>
      <c r="LS49" s="6"/>
      <c r="LT49" s="6"/>
      <c r="LU49" s="6"/>
      <c r="LV49" s="6"/>
      <c r="LW49" s="6"/>
      <c r="LX49" s="6"/>
      <c r="LY49" s="6"/>
      <c r="LZ49" s="6"/>
      <c r="MA49" s="6"/>
      <c r="MB49" s="6"/>
      <c r="MC49" s="6"/>
      <c r="MD49" s="6"/>
      <c r="ME49" s="6"/>
      <c r="MF49" s="6"/>
      <c r="MG49" s="6"/>
      <c r="MH49" s="6"/>
      <c r="MI49" s="6"/>
      <c r="MJ49" s="6"/>
      <c r="MK49" s="6"/>
      <c r="ML49" s="6"/>
      <c r="MM49" s="6"/>
      <c r="MN49" s="6"/>
      <c r="MO49" s="6"/>
      <c r="MP49" s="6"/>
      <c r="MQ49" s="6"/>
      <c r="MR49" s="6"/>
      <c r="MS49" s="6"/>
      <c r="MT49" s="6"/>
      <c r="MU49" s="6"/>
      <c r="MV49" s="6"/>
      <c r="MW49" s="6"/>
      <c r="MX49" s="6"/>
      <c r="MY49" s="6"/>
      <c r="MZ49" s="6"/>
      <c r="NA49" s="6"/>
      <c r="NB49" s="6"/>
      <c r="NC49" s="6"/>
      <c r="ND49" s="6"/>
      <c r="NE49" s="6"/>
      <c r="NF49" s="6"/>
      <c r="NG49" s="6"/>
      <c r="NH49" s="6"/>
      <c r="NI49" s="6"/>
      <c r="NJ49" s="6"/>
      <c r="NK49" s="6"/>
      <c r="NL49" s="6"/>
      <c r="NM49" s="6"/>
      <c r="NN49" s="6"/>
      <c r="NO49" s="6"/>
      <c r="NP49" s="6"/>
      <c r="NQ49" s="6"/>
      <c r="NR49" s="6"/>
      <c r="NS49" s="6"/>
      <c r="NT49" s="6"/>
      <c r="NU49" s="6"/>
      <c r="NV49" s="6"/>
      <c r="NW49" s="6"/>
      <c r="NX49" s="6"/>
      <c r="NY49" s="6"/>
      <c r="NZ49" s="6"/>
      <c r="OA49" s="6"/>
      <c r="OB49" s="6"/>
      <c r="OC49" s="6"/>
      <c r="OD49" s="6"/>
      <c r="OE49" s="6"/>
      <c r="OF49" s="6"/>
      <c r="OG49" s="6"/>
      <c r="OH49" s="6"/>
      <c r="OI49" s="6"/>
      <c r="OJ49" s="6"/>
      <c r="OK49" s="6"/>
      <c r="OL49" s="6"/>
      <c r="OM49" s="6"/>
      <c r="ON49" s="6"/>
      <c r="OO49" s="6"/>
      <c r="OP49" s="6"/>
      <c r="OQ49" s="6"/>
      <c r="OR49" s="6"/>
      <c r="OS49" s="6"/>
      <c r="OT49" s="6"/>
      <c r="OU49" s="6"/>
      <c r="OV49" s="6"/>
      <c r="OW49" s="6"/>
      <c r="OX49" s="6"/>
      <c r="OY49" s="6"/>
      <c r="OZ49" s="6"/>
      <c r="PA49" s="6"/>
      <c r="PB49" s="6"/>
      <c r="PC49" s="6"/>
      <c r="PD49" s="6"/>
      <c r="PE49" s="6"/>
      <c r="PF49" s="6"/>
      <c r="PG49" s="6"/>
    </row>
    <row r="50" spans="2:423" ht="12.75" customHeight="1">
      <c r="B50" s="44" t="s">
        <v>88</v>
      </c>
      <c r="C50" s="23">
        <f t="shared" ca="1" si="2"/>
        <v>333052000.73000002</v>
      </c>
      <c r="E50" s="44" t="s">
        <v>88</v>
      </c>
      <c r="F50" s="23">
        <f t="shared" ca="1" si="3"/>
        <v>333052000.73000002</v>
      </c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43" t="s">
        <v>94</v>
      </c>
      <c r="BA50" s="43">
        <v>2001</v>
      </c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  <c r="IU50" s="6"/>
      <c r="IV50" s="6"/>
      <c r="IW50" s="6"/>
      <c r="IX50" s="6"/>
      <c r="IY50" s="6"/>
      <c r="IZ50" s="6"/>
      <c r="JA50" s="6"/>
      <c r="JB50" s="6"/>
      <c r="JC50" s="6"/>
      <c r="JD50" s="6"/>
      <c r="JE50" s="6"/>
      <c r="JF50" s="6"/>
      <c r="JG50" s="6"/>
      <c r="JH50" s="6"/>
      <c r="JI50" s="6"/>
      <c r="JJ50" s="6"/>
      <c r="JK50" s="6"/>
      <c r="JL50" s="6"/>
      <c r="JM50" s="6"/>
      <c r="JN50" s="6"/>
      <c r="JO50" s="6"/>
      <c r="JP50" s="6"/>
      <c r="JQ50" s="6"/>
      <c r="JR50" s="6"/>
      <c r="JS50" s="6"/>
      <c r="JT50" s="6"/>
      <c r="JU50" s="6"/>
      <c r="JV50" s="6"/>
      <c r="JW50" s="6"/>
      <c r="JX50" s="6"/>
      <c r="JY50" s="6"/>
      <c r="JZ50" s="6"/>
      <c r="KA50" s="6"/>
      <c r="KB50" s="6"/>
      <c r="KC50" s="6"/>
      <c r="KD50" s="6"/>
      <c r="KE50" s="6"/>
      <c r="KF50" s="6"/>
      <c r="KG50" s="6"/>
      <c r="KH50" s="6"/>
      <c r="KI50" s="6"/>
      <c r="KJ50" s="6"/>
      <c r="KK50" s="6"/>
      <c r="KL50" s="6"/>
      <c r="KM50" s="6"/>
      <c r="KN50" s="6"/>
      <c r="KO50" s="6"/>
      <c r="KP50" s="6"/>
      <c r="KQ50" s="6"/>
      <c r="KR50" s="6"/>
      <c r="KS50" s="6"/>
      <c r="KT50" s="6"/>
      <c r="KU50" s="6"/>
      <c r="KV50" s="6"/>
      <c r="KW50" s="6"/>
      <c r="KX50" s="6"/>
      <c r="KY50" s="6"/>
      <c r="KZ50" s="6"/>
      <c r="LA50" s="6"/>
      <c r="LB50" s="6"/>
      <c r="LC50" s="6"/>
      <c r="LD50" s="6"/>
      <c r="LE50" s="6"/>
      <c r="LF50" s="6"/>
      <c r="LG50" s="6"/>
      <c r="LH50" s="6"/>
      <c r="LI50" s="6"/>
      <c r="LJ50" s="6"/>
      <c r="LK50" s="6"/>
      <c r="LL50" s="6"/>
      <c r="LM50" s="6"/>
      <c r="LN50" s="6"/>
      <c r="LO50" s="6"/>
      <c r="LP50" s="6"/>
      <c r="LQ50" s="6"/>
      <c r="LR50" s="6"/>
      <c r="LS50" s="6"/>
      <c r="LT50" s="6"/>
      <c r="LU50" s="6"/>
      <c r="LV50" s="6"/>
      <c r="LW50" s="6"/>
      <c r="LX50" s="6"/>
      <c r="LY50" s="6"/>
      <c r="LZ50" s="6"/>
      <c r="MA50" s="6"/>
      <c r="MB50" s="6"/>
      <c r="MC50" s="6"/>
      <c r="MD50" s="6"/>
      <c r="ME50" s="6"/>
      <c r="MF50" s="6"/>
      <c r="MG50" s="6"/>
      <c r="MH50" s="6"/>
      <c r="MI50" s="6"/>
      <c r="MJ50" s="6"/>
      <c r="MK50" s="6"/>
      <c r="ML50" s="6"/>
      <c r="MM50" s="6"/>
      <c r="MN50" s="6"/>
      <c r="MO50" s="6"/>
      <c r="MP50" s="6"/>
      <c r="MQ50" s="6"/>
      <c r="MR50" s="6"/>
      <c r="MS50" s="6"/>
      <c r="MT50" s="6"/>
      <c r="MU50" s="6"/>
      <c r="MV50" s="6"/>
      <c r="MW50" s="6"/>
      <c r="MX50" s="6"/>
      <c r="MY50" s="6"/>
      <c r="MZ50" s="6"/>
      <c r="NA50" s="6"/>
      <c r="NB50" s="6"/>
      <c r="NC50" s="6"/>
      <c r="ND50" s="6"/>
      <c r="NE50" s="6"/>
      <c r="NF50" s="6"/>
      <c r="NG50" s="6"/>
      <c r="NH50" s="6"/>
      <c r="NI50" s="6"/>
      <c r="NJ50" s="6"/>
      <c r="NK50" s="6"/>
      <c r="NL50" s="6"/>
      <c r="NM50" s="6"/>
      <c r="NN50" s="6"/>
      <c r="NO50" s="6"/>
      <c r="NP50" s="6"/>
      <c r="NQ50" s="6"/>
      <c r="NR50" s="6"/>
      <c r="NS50" s="6"/>
      <c r="NT50" s="6"/>
      <c r="NU50" s="6"/>
      <c r="NV50" s="6"/>
      <c r="NW50" s="6"/>
      <c r="NX50" s="6"/>
      <c r="NY50" s="6"/>
      <c r="NZ50" s="6"/>
      <c r="OA50" s="6"/>
      <c r="OB50" s="6"/>
      <c r="OC50" s="6"/>
      <c r="OD50" s="6"/>
      <c r="OE50" s="6"/>
      <c r="OF50" s="6"/>
      <c r="OG50" s="6"/>
      <c r="OH50" s="6"/>
      <c r="OI50" s="6"/>
      <c r="OJ50" s="6"/>
      <c r="OK50" s="6"/>
      <c r="OL50" s="6"/>
      <c r="OM50" s="6"/>
      <c r="ON50" s="6"/>
      <c r="OO50" s="6"/>
      <c r="OP50" s="6"/>
      <c r="OQ50" s="6"/>
      <c r="OR50" s="6"/>
      <c r="OS50" s="6"/>
      <c r="OT50" s="6"/>
      <c r="OU50" s="6"/>
      <c r="OV50" s="6"/>
      <c r="OW50" s="6"/>
      <c r="OX50" s="6"/>
      <c r="OY50" s="6"/>
      <c r="OZ50" s="6"/>
      <c r="PA50" s="6"/>
      <c r="PB50" s="6"/>
      <c r="PC50" s="6"/>
      <c r="PD50" s="6"/>
      <c r="PE50" s="6"/>
      <c r="PF50" s="6"/>
      <c r="PG50" s="6"/>
    </row>
    <row r="51" spans="2:423" ht="12.75" customHeight="1">
      <c r="B51" s="44" t="s">
        <v>90</v>
      </c>
      <c r="C51" s="23">
        <f t="shared" ca="1" si="2"/>
        <v>0</v>
      </c>
      <c r="E51" s="44" t="s">
        <v>90</v>
      </c>
      <c r="F51" s="23">
        <f t="shared" ca="1" si="3"/>
        <v>0</v>
      </c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43" t="s">
        <v>96</v>
      </c>
      <c r="BA51" s="43">
        <v>2002</v>
      </c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  <c r="IW51" s="6"/>
      <c r="IX51" s="6"/>
      <c r="IY51" s="6"/>
      <c r="IZ51" s="6"/>
      <c r="JA51" s="6"/>
      <c r="JB51" s="6"/>
      <c r="JC51" s="6"/>
      <c r="JD51" s="6"/>
      <c r="JE51" s="6"/>
      <c r="JF51" s="6"/>
      <c r="JG51" s="6"/>
      <c r="JH51" s="6"/>
      <c r="JI51" s="6"/>
      <c r="JJ51" s="6"/>
      <c r="JK51" s="6"/>
      <c r="JL51" s="6"/>
      <c r="JM51" s="6"/>
      <c r="JN51" s="6"/>
      <c r="JO51" s="6"/>
      <c r="JP51" s="6"/>
      <c r="JQ51" s="6"/>
      <c r="JR51" s="6"/>
      <c r="JS51" s="6"/>
      <c r="JT51" s="6"/>
      <c r="JU51" s="6"/>
      <c r="JV51" s="6"/>
      <c r="JW51" s="6"/>
      <c r="JX51" s="6"/>
      <c r="JY51" s="6"/>
      <c r="JZ51" s="6"/>
      <c r="KA51" s="6"/>
      <c r="KB51" s="6"/>
      <c r="KC51" s="6"/>
      <c r="KD51" s="6"/>
      <c r="KE51" s="6"/>
      <c r="KF51" s="6"/>
      <c r="KG51" s="6"/>
      <c r="KH51" s="6"/>
      <c r="KI51" s="6"/>
      <c r="KJ51" s="6"/>
      <c r="KK51" s="6"/>
      <c r="KL51" s="6"/>
      <c r="KM51" s="6"/>
      <c r="KN51" s="6"/>
      <c r="KO51" s="6"/>
      <c r="KP51" s="6"/>
      <c r="KQ51" s="6"/>
      <c r="KR51" s="6"/>
      <c r="KS51" s="6"/>
      <c r="KT51" s="6"/>
      <c r="KU51" s="6"/>
      <c r="KV51" s="6"/>
      <c r="KW51" s="6"/>
      <c r="KX51" s="6"/>
      <c r="KY51" s="6"/>
      <c r="KZ51" s="6"/>
      <c r="LA51" s="6"/>
      <c r="LB51" s="6"/>
      <c r="LC51" s="6"/>
      <c r="LD51" s="6"/>
      <c r="LE51" s="6"/>
      <c r="LF51" s="6"/>
      <c r="LG51" s="6"/>
      <c r="LH51" s="6"/>
      <c r="LI51" s="6"/>
      <c r="LJ51" s="6"/>
      <c r="LK51" s="6"/>
      <c r="LL51" s="6"/>
      <c r="LM51" s="6"/>
      <c r="LN51" s="6"/>
      <c r="LO51" s="6"/>
      <c r="LP51" s="6"/>
      <c r="LQ51" s="6"/>
      <c r="LR51" s="6"/>
      <c r="LS51" s="6"/>
      <c r="LT51" s="6"/>
      <c r="LU51" s="6"/>
      <c r="LV51" s="6"/>
      <c r="LW51" s="6"/>
      <c r="LX51" s="6"/>
      <c r="LY51" s="6"/>
      <c r="LZ51" s="6"/>
      <c r="MA51" s="6"/>
      <c r="MB51" s="6"/>
      <c r="MC51" s="6"/>
      <c r="MD51" s="6"/>
      <c r="ME51" s="6"/>
      <c r="MF51" s="6"/>
      <c r="MG51" s="6"/>
      <c r="MH51" s="6"/>
      <c r="MI51" s="6"/>
      <c r="MJ51" s="6"/>
      <c r="MK51" s="6"/>
      <c r="ML51" s="6"/>
      <c r="MM51" s="6"/>
      <c r="MN51" s="6"/>
      <c r="MO51" s="6"/>
      <c r="MP51" s="6"/>
      <c r="MQ51" s="6"/>
      <c r="MR51" s="6"/>
      <c r="MS51" s="6"/>
      <c r="MT51" s="6"/>
      <c r="MU51" s="6"/>
      <c r="MV51" s="6"/>
      <c r="MW51" s="6"/>
      <c r="MX51" s="6"/>
      <c r="MY51" s="6"/>
      <c r="MZ51" s="6"/>
      <c r="NA51" s="6"/>
      <c r="NB51" s="6"/>
      <c r="NC51" s="6"/>
      <c r="ND51" s="6"/>
      <c r="NE51" s="6"/>
      <c r="NF51" s="6"/>
      <c r="NG51" s="6"/>
      <c r="NH51" s="6"/>
      <c r="NI51" s="6"/>
      <c r="NJ51" s="6"/>
      <c r="NK51" s="6"/>
      <c r="NL51" s="6"/>
      <c r="NM51" s="6"/>
      <c r="NN51" s="6"/>
      <c r="NO51" s="6"/>
      <c r="NP51" s="6"/>
      <c r="NQ51" s="6"/>
      <c r="NR51" s="6"/>
      <c r="NS51" s="6"/>
      <c r="NT51" s="6"/>
      <c r="NU51" s="6"/>
      <c r="NV51" s="6"/>
      <c r="NW51" s="6"/>
      <c r="NX51" s="6"/>
      <c r="NY51" s="6"/>
      <c r="NZ51" s="6"/>
      <c r="OA51" s="6"/>
      <c r="OB51" s="6"/>
      <c r="OC51" s="6"/>
      <c r="OD51" s="6"/>
      <c r="OE51" s="6"/>
      <c r="OF51" s="6"/>
      <c r="OG51" s="6"/>
      <c r="OH51" s="6"/>
      <c r="OI51" s="6"/>
      <c r="OJ51" s="6"/>
      <c r="OK51" s="6"/>
      <c r="OL51" s="6"/>
      <c r="OM51" s="6"/>
      <c r="ON51" s="6"/>
      <c r="OO51" s="6"/>
      <c r="OP51" s="6"/>
      <c r="OQ51" s="6"/>
      <c r="OR51" s="6"/>
      <c r="OS51" s="6"/>
      <c r="OT51" s="6"/>
      <c r="OU51" s="6"/>
      <c r="OV51" s="6"/>
      <c r="OW51" s="6"/>
      <c r="OX51" s="6"/>
      <c r="OY51" s="6"/>
      <c r="OZ51" s="6"/>
      <c r="PA51" s="6"/>
      <c r="PB51" s="6"/>
      <c r="PC51" s="6"/>
      <c r="PD51" s="6"/>
      <c r="PE51" s="6"/>
      <c r="PF51" s="6"/>
      <c r="PG51" s="6"/>
    </row>
    <row r="52" spans="2:423" ht="12.75" customHeight="1">
      <c r="B52" s="44" t="s">
        <v>92</v>
      </c>
      <c r="C52" s="23">
        <f t="shared" ca="1" si="2"/>
        <v>2973554093.2400002</v>
      </c>
      <c r="E52" s="44" t="s">
        <v>92</v>
      </c>
      <c r="F52" s="23">
        <f t="shared" ca="1" si="3"/>
        <v>2973554093.2400002</v>
      </c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43" t="s">
        <v>98</v>
      </c>
      <c r="BA52" s="43">
        <v>2005</v>
      </c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  <c r="IW52" s="6"/>
      <c r="IX52" s="6"/>
      <c r="IY52" s="6"/>
      <c r="IZ52" s="6"/>
      <c r="JA52" s="6"/>
      <c r="JB52" s="6"/>
      <c r="JC52" s="6"/>
      <c r="JD52" s="6"/>
      <c r="JE52" s="6"/>
      <c r="JF52" s="6"/>
      <c r="JG52" s="6"/>
      <c r="JH52" s="6"/>
      <c r="JI52" s="6"/>
      <c r="JJ52" s="6"/>
      <c r="JK52" s="6"/>
      <c r="JL52" s="6"/>
      <c r="JM52" s="6"/>
      <c r="JN52" s="6"/>
      <c r="JO52" s="6"/>
      <c r="JP52" s="6"/>
      <c r="JQ52" s="6"/>
      <c r="JR52" s="6"/>
      <c r="JS52" s="6"/>
      <c r="JT52" s="6"/>
      <c r="JU52" s="6"/>
      <c r="JV52" s="6"/>
      <c r="JW52" s="6"/>
      <c r="JX52" s="6"/>
      <c r="JY52" s="6"/>
      <c r="JZ52" s="6"/>
      <c r="KA52" s="6"/>
      <c r="KB52" s="6"/>
      <c r="KC52" s="6"/>
      <c r="KD52" s="6"/>
      <c r="KE52" s="6"/>
      <c r="KF52" s="6"/>
      <c r="KG52" s="6"/>
      <c r="KH52" s="6"/>
      <c r="KI52" s="6"/>
      <c r="KJ52" s="6"/>
      <c r="KK52" s="6"/>
      <c r="KL52" s="6"/>
      <c r="KM52" s="6"/>
      <c r="KN52" s="6"/>
      <c r="KO52" s="6"/>
      <c r="KP52" s="6"/>
      <c r="KQ52" s="6"/>
      <c r="KR52" s="6"/>
      <c r="KS52" s="6"/>
      <c r="KT52" s="6"/>
      <c r="KU52" s="6"/>
      <c r="KV52" s="6"/>
      <c r="KW52" s="6"/>
      <c r="KX52" s="6"/>
      <c r="KY52" s="6"/>
      <c r="KZ52" s="6"/>
      <c r="LA52" s="6"/>
      <c r="LB52" s="6"/>
      <c r="LC52" s="6"/>
      <c r="LD52" s="6"/>
      <c r="LE52" s="6"/>
      <c r="LF52" s="6"/>
      <c r="LG52" s="6"/>
      <c r="LH52" s="6"/>
      <c r="LI52" s="6"/>
      <c r="LJ52" s="6"/>
      <c r="LK52" s="6"/>
      <c r="LL52" s="6"/>
      <c r="LM52" s="6"/>
      <c r="LN52" s="6"/>
      <c r="LO52" s="6"/>
      <c r="LP52" s="6"/>
      <c r="LQ52" s="6"/>
      <c r="LR52" s="6"/>
      <c r="LS52" s="6"/>
      <c r="LT52" s="6"/>
      <c r="LU52" s="6"/>
      <c r="LV52" s="6"/>
      <c r="LW52" s="6"/>
      <c r="LX52" s="6"/>
      <c r="LY52" s="6"/>
      <c r="LZ52" s="6"/>
      <c r="MA52" s="6"/>
      <c r="MB52" s="6"/>
      <c r="MC52" s="6"/>
      <c r="MD52" s="6"/>
      <c r="ME52" s="6"/>
      <c r="MF52" s="6"/>
      <c r="MG52" s="6"/>
      <c r="MH52" s="6"/>
      <c r="MI52" s="6"/>
      <c r="MJ52" s="6"/>
      <c r="MK52" s="6"/>
      <c r="ML52" s="6"/>
      <c r="MM52" s="6"/>
      <c r="MN52" s="6"/>
      <c r="MO52" s="6"/>
      <c r="MP52" s="6"/>
      <c r="MQ52" s="6"/>
      <c r="MR52" s="6"/>
      <c r="MS52" s="6"/>
      <c r="MT52" s="6"/>
      <c r="MU52" s="6"/>
      <c r="MV52" s="6"/>
      <c r="MW52" s="6"/>
      <c r="MX52" s="6"/>
      <c r="MY52" s="6"/>
      <c r="MZ52" s="6"/>
      <c r="NA52" s="6"/>
      <c r="NB52" s="6"/>
      <c r="NC52" s="6"/>
      <c r="ND52" s="6"/>
      <c r="NE52" s="6"/>
      <c r="NF52" s="6"/>
      <c r="NG52" s="6"/>
      <c r="NH52" s="6"/>
      <c r="NI52" s="6"/>
      <c r="NJ52" s="6"/>
      <c r="NK52" s="6"/>
      <c r="NL52" s="6"/>
      <c r="NM52" s="6"/>
      <c r="NN52" s="6"/>
      <c r="NO52" s="6"/>
      <c r="NP52" s="6"/>
      <c r="NQ52" s="6"/>
      <c r="NR52" s="6"/>
      <c r="NS52" s="6"/>
      <c r="NT52" s="6"/>
      <c r="NU52" s="6"/>
      <c r="NV52" s="6"/>
      <c r="NW52" s="6"/>
      <c r="NX52" s="6"/>
      <c r="NY52" s="6"/>
      <c r="NZ52" s="6"/>
      <c r="OA52" s="6"/>
      <c r="OB52" s="6"/>
      <c r="OC52" s="6"/>
      <c r="OD52" s="6"/>
      <c r="OE52" s="6"/>
      <c r="OF52" s="6"/>
      <c r="OG52" s="6"/>
      <c r="OH52" s="6"/>
      <c r="OI52" s="6"/>
      <c r="OJ52" s="6"/>
      <c r="OK52" s="6"/>
      <c r="OL52" s="6"/>
      <c r="OM52" s="6"/>
      <c r="ON52" s="6"/>
      <c r="OO52" s="6"/>
      <c r="OP52" s="6"/>
      <c r="OQ52" s="6"/>
      <c r="OR52" s="6"/>
      <c r="OS52" s="6"/>
      <c r="OT52" s="6"/>
      <c r="OU52" s="6"/>
      <c r="OV52" s="6"/>
      <c r="OW52" s="6"/>
      <c r="OX52" s="6"/>
      <c r="OY52" s="6"/>
      <c r="OZ52" s="6"/>
      <c r="PA52" s="6"/>
      <c r="PB52" s="6"/>
      <c r="PC52" s="6"/>
      <c r="PD52" s="6"/>
      <c r="PE52" s="6"/>
      <c r="PF52" s="6"/>
      <c r="PG52" s="6"/>
    </row>
    <row r="53" spans="2:423" ht="12.75" customHeight="1">
      <c r="B53" s="44" t="s">
        <v>94</v>
      </c>
      <c r="C53" s="23">
        <f t="shared" ca="1" si="2"/>
        <v>19033357224.609997</v>
      </c>
      <c r="E53" s="44" t="s">
        <v>94</v>
      </c>
      <c r="F53" s="23">
        <f t="shared" ca="1" si="3"/>
        <v>19033357224.609997</v>
      </c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43" t="s">
        <v>100</v>
      </c>
      <c r="BA53" s="43">
        <v>2006</v>
      </c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  <c r="IU53" s="6"/>
      <c r="IV53" s="6"/>
      <c r="IW53" s="6"/>
      <c r="IX53" s="6"/>
      <c r="IY53" s="6"/>
      <c r="IZ53" s="6"/>
      <c r="JA53" s="6"/>
      <c r="JB53" s="6"/>
      <c r="JC53" s="6"/>
      <c r="JD53" s="6"/>
      <c r="JE53" s="6"/>
      <c r="JF53" s="6"/>
      <c r="JG53" s="6"/>
      <c r="JH53" s="6"/>
      <c r="JI53" s="6"/>
      <c r="JJ53" s="6"/>
      <c r="JK53" s="6"/>
      <c r="JL53" s="6"/>
      <c r="JM53" s="6"/>
      <c r="JN53" s="6"/>
      <c r="JO53" s="6"/>
      <c r="JP53" s="6"/>
      <c r="JQ53" s="6"/>
      <c r="JR53" s="6"/>
      <c r="JS53" s="6"/>
      <c r="JT53" s="6"/>
      <c r="JU53" s="6"/>
      <c r="JV53" s="6"/>
      <c r="JW53" s="6"/>
      <c r="JX53" s="6"/>
      <c r="JY53" s="6"/>
      <c r="JZ53" s="6"/>
      <c r="KA53" s="6"/>
      <c r="KB53" s="6"/>
      <c r="KC53" s="6"/>
      <c r="KD53" s="6"/>
      <c r="KE53" s="6"/>
      <c r="KF53" s="6"/>
      <c r="KG53" s="6"/>
      <c r="KH53" s="6"/>
      <c r="KI53" s="6"/>
      <c r="KJ53" s="6"/>
      <c r="KK53" s="6"/>
      <c r="KL53" s="6"/>
      <c r="KM53" s="6"/>
      <c r="KN53" s="6"/>
      <c r="KO53" s="6"/>
      <c r="KP53" s="6"/>
      <c r="KQ53" s="6"/>
      <c r="KR53" s="6"/>
      <c r="KS53" s="6"/>
      <c r="KT53" s="6"/>
      <c r="KU53" s="6"/>
      <c r="KV53" s="6"/>
      <c r="KW53" s="6"/>
      <c r="KX53" s="6"/>
      <c r="KY53" s="6"/>
      <c r="KZ53" s="6"/>
      <c r="LA53" s="6"/>
      <c r="LB53" s="6"/>
      <c r="LC53" s="6"/>
      <c r="LD53" s="6"/>
      <c r="LE53" s="6"/>
      <c r="LF53" s="6"/>
      <c r="LG53" s="6"/>
      <c r="LH53" s="6"/>
      <c r="LI53" s="6"/>
      <c r="LJ53" s="6"/>
      <c r="LK53" s="6"/>
      <c r="LL53" s="6"/>
      <c r="LM53" s="6"/>
      <c r="LN53" s="6"/>
      <c r="LO53" s="6"/>
      <c r="LP53" s="6"/>
      <c r="LQ53" s="6"/>
      <c r="LR53" s="6"/>
      <c r="LS53" s="6"/>
      <c r="LT53" s="6"/>
      <c r="LU53" s="6"/>
      <c r="LV53" s="6"/>
      <c r="LW53" s="6"/>
      <c r="LX53" s="6"/>
      <c r="LY53" s="6"/>
      <c r="LZ53" s="6"/>
      <c r="MA53" s="6"/>
      <c r="MB53" s="6"/>
      <c r="MC53" s="6"/>
      <c r="MD53" s="6"/>
      <c r="ME53" s="6"/>
      <c r="MF53" s="6"/>
      <c r="MG53" s="6"/>
      <c r="MH53" s="6"/>
      <c r="MI53" s="6"/>
      <c r="MJ53" s="6"/>
      <c r="MK53" s="6"/>
      <c r="ML53" s="6"/>
      <c r="MM53" s="6"/>
      <c r="MN53" s="6"/>
      <c r="MO53" s="6"/>
      <c r="MP53" s="6"/>
      <c r="MQ53" s="6"/>
      <c r="MR53" s="6"/>
      <c r="MS53" s="6"/>
      <c r="MT53" s="6"/>
      <c r="MU53" s="6"/>
      <c r="MV53" s="6"/>
      <c r="MW53" s="6"/>
      <c r="MX53" s="6"/>
      <c r="MY53" s="6"/>
      <c r="MZ53" s="6"/>
      <c r="NA53" s="6"/>
      <c r="NB53" s="6"/>
      <c r="NC53" s="6"/>
      <c r="ND53" s="6"/>
      <c r="NE53" s="6"/>
      <c r="NF53" s="6"/>
      <c r="NG53" s="6"/>
      <c r="NH53" s="6"/>
      <c r="NI53" s="6"/>
      <c r="NJ53" s="6"/>
      <c r="NK53" s="6"/>
      <c r="NL53" s="6"/>
      <c r="NM53" s="6"/>
      <c r="NN53" s="6"/>
      <c r="NO53" s="6"/>
      <c r="NP53" s="6"/>
      <c r="NQ53" s="6"/>
      <c r="NR53" s="6"/>
      <c r="NS53" s="6"/>
      <c r="NT53" s="6"/>
      <c r="NU53" s="6"/>
      <c r="NV53" s="6"/>
      <c r="NW53" s="6"/>
      <c r="NX53" s="6"/>
      <c r="NY53" s="6"/>
      <c r="NZ53" s="6"/>
      <c r="OA53" s="6"/>
      <c r="OB53" s="6"/>
      <c r="OC53" s="6"/>
      <c r="OD53" s="6"/>
      <c r="OE53" s="6"/>
      <c r="OF53" s="6"/>
      <c r="OG53" s="6"/>
      <c r="OH53" s="6"/>
      <c r="OI53" s="6"/>
      <c r="OJ53" s="6"/>
      <c r="OK53" s="6"/>
      <c r="OL53" s="6"/>
      <c r="OM53" s="6"/>
      <c r="ON53" s="6"/>
      <c r="OO53" s="6"/>
      <c r="OP53" s="6"/>
      <c r="OQ53" s="6"/>
      <c r="OR53" s="6"/>
      <c r="OS53" s="6"/>
      <c r="OT53" s="6"/>
      <c r="OU53" s="6"/>
      <c r="OV53" s="6"/>
      <c r="OW53" s="6"/>
      <c r="OX53" s="6"/>
      <c r="OY53" s="6"/>
      <c r="OZ53" s="6"/>
      <c r="PA53" s="6"/>
      <c r="PB53" s="6"/>
      <c r="PC53" s="6"/>
      <c r="PD53" s="6"/>
      <c r="PE53" s="6"/>
      <c r="PF53" s="6"/>
      <c r="PG53" s="6"/>
    </row>
    <row r="54" spans="2:423" ht="12.75" customHeight="1">
      <c r="B54" s="44" t="s">
        <v>96</v>
      </c>
      <c r="C54" s="23">
        <f t="shared" ca="1" si="2"/>
        <v>1384079.19</v>
      </c>
      <c r="E54" s="44" t="s">
        <v>96</v>
      </c>
      <c r="F54" s="23">
        <f t="shared" ca="1" si="3"/>
        <v>1384079.19</v>
      </c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43" t="s">
        <v>102</v>
      </c>
      <c r="BA54" s="43">
        <v>2007</v>
      </c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  <c r="IW54" s="6"/>
      <c r="IX54" s="6"/>
      <c r="IY54" s="6"/>
      <c r="IZ54" s="6"/>
      <c r="JA54" s="6"/>
      <c r="JB54" s="6"/>
      <c r="JC54" s="6"/>
      <c r="JD54" s="6"/>
      <c r="JE54" s="6"/>
      <c r="JF54" s="6"/>
      <c r="JG54" s="6"/>
      <c r="JH54" s="6"/>
      <c r="JI54" s="6"/>
      <c r="JJ54" s="6"/>
      <c r="JK54" s="6"/>
      <c r="JL54" s="6"/>
      <c r="JM54" s="6"/>
      <c r="JN54" s="6"/>
      <c r="JO54" s="6"/>
      <c r="JP54" s="6"/>
      <c r="JQ54" s="6"/>
      <c r="JR54" s="6"/>
      <c r="JS54" s="6"/>
      <c r="JT54" s="6"/>
      <c r="JU54" s="6"/>
      <c r="JV54" s="6"/>
      <c r="JW54" s="6"/>
      <c r="JX54" s="6"/>
      <c r="JY54" s="6"/>
      <c r="JZ54" s="6"/>
      <c r="KA54" s="6"/>
      <c r="KB54" s="6"/>
      <c r="KC54" s="6"/>
      <c r="KD54" s="6"/>
      <c r="KE54" s="6"/>
      <c r="KF54" s="6"/>
      <c r="KG54" s="6"/>
      <c r="KH54" s="6"/>
      <c r="KI54" s="6"/>
      <c r="KJ54" s="6"/>
      <c r="KK54" s="6"/>
      <c r="KL54" s="6"/>
      <c r="KM54" s="6"/>
      <c r="KN54" s="6"/>
      <c r="KO54" s="6"/>
      <c r="KP54" s="6"/>
      <c r="KQ54" s="6"/>
      <c r="KR54" s="6"/>
      <c r="KS54" s="6"/>
      <c r="KT54" s="6"/>
      <c r="KU54" s="6"/>
      <c r="KV54" s="6"/>
      <c r="KW54" s="6"/>
      <c r="KX54" s="6"/>
      <c r="KY54" s="6"/>
      <c r="KZ54" s="6"/>
      <c r="LA54" s="6"/>
      <c r="LB54" s="6"/>
      <c r="LC54" s="6"/>
      <c r="LD54" s="6"/>
      <c r="LE54" s="6"/>
      <c r="LF54" s="6"/>
      <c r="LG54" s="6"/>
      <c r="LH54" s="6"/>
      <c r="LI54" s="6"/>
      <c r="LJ54" s="6"/>
      <c r="LK54" s="6"/>
      <c r="LL54" s="6"/>
      <c r="LM54" s="6"/>
      <c r="LN54" s="6"/>
      <c r="LO54" s="6"/>
      <c r="LP54" s="6"/>
      <c r="LQ54" s="6"/>
      <c r="LR54" s="6"/>
      <c r="LS54" s="6"/>
      <c r="LT54" s="6"/>
      <c r="LU54" s="6"/>
      <c r="LV54" s="6"/>
      <c r="LW54" s="6"/>
      <c r="LX54" s="6"/>
      <c r="LY54" s="6"/>
      <c r="LZ54" s="6"/>
      <c r="MA54" s="6"/>
      <c r="MB54" s="6"/>
      <c r="MC54" s="6"/>
      <c r="MD54" s="6"/>
      <c r="ME54" s="6"/>
      <c r="MF54" s="6"/>
      <c r="MG54" s="6"/>
      <c r="MH54" s="6"/>
      <c r="MI54" s="6"/>
      <c r="MJ54" s="6"/>
      <c r="MK54" s="6"/>
      <c r="ML54" s="6"/>
      <c r="MM54" s="6"/>
      <c r="MN54" s="6"/>
      <c r="MO54" s="6"/>
      <c r="MP54" s="6"/>
      <c r="MQ54" s="6"/>
      <c r="MR54" s="6"/>
      <c r="MS54" s="6"/>
      <c r="MT54" s="6"/>
      <c r="MU54" s="6"/>
      <c r="MV54" s="6"/>
      <c r="MW54" s="6"/>
      <c r="MX54" s="6"/>
      <c r="MY54" s="6"/>
      <c r="MZ54" s="6"/>
      <c r="NA54" s="6"/>
      <c r="NB54" s="6"/>
      <c r="NC54" s="6"/>
      <c r="ND54" s="6"/>
      <c r="NE54" s="6"/>
      <c r="NF54" s="6"/>
      <c r="NG54" s="6"/>
      <c r="NH54" s="6"/>
      <c r="NI54" s="6"/>
      <c r="NJ54" s="6"/>
      <c r="NK54" s="6"/>
      <c r="NL54" s="6"/>
      <c r="NM54" s="6"/>
      <c r="NN54" s="6"/>
      <c r="NO54" s="6"/>
      <c r="NP54" s="6"/>
      <c r="NQ54" s="6"/>
      <c r="NR54" s="6"/>
      <c r="NS54" s="6"/>
      <c r="NT54" s="6"/>
      <c r="NU54" s="6"/>
      <c r="NV54" s="6"/>
      <c r="NW54" s="6"/>
      <c r="NX54" s="6"/>
      <c r="NY54" s="6"/>
      <c r="NZ54" s="6"/>
      <c r="OA54" s="6"/>
      <c r="OB54" s="6"/>
      <c r="OC54" s="6"/>
      <c r="OD54" s="6"/>
      <c r="OE54" s="6"/>
      <c r="OF54" s="6"/>
      <c r="OG54" s="6"/>
      <c r="OH54" s="6"/>
      <c r="OI54" s="6"/>
      <c r="OJ54" s="6"/>
      <c r="OK54" s="6"/>
      <c r="OL54" s="6"/>
      <c r="OM54" s="6"/>
      <c r="ON54" s="6"/>
      <c r="OO54" s="6"/>
      <c r="OP54" s="6"/>
      <c r="OQ54" s="6"/>
      <c r="OR54" s="6"/>
      <c r="OS54" s="6"/>
      <c r="OT54" s="6"/>
      <c r="OU54" s="6"/>
      <c r="OV54" s="6"/>
      <c r="OW54" s="6"/>
      <c r="OX54" s="6"/>
      <c r="OY54" s="6"/>
      <c r="OZ54" s="6"/>
      <c r="PA54" s="6"/>
      <c r="PB54" s="6"/>
      <c r="PC54" s="6"/>
      <c r="PD54" s="6"/>
      <c r="PE54" s="6"/>
      <c r="PF54" s="6"/>
      <c r="PG54" s="6"/>
    </row>
    <row r="55" spans="2:423" ht="12.75" customHeight="1">
      <c r="B55" s="44" t="s">
        <v>98</v>
      </c>
      <c r="C55" s="23">
        <f t="shared" ca="1" si="2"/>
        <v>446873609.25999999</v>
      </c>
      <c r="E55" s="44" t="s">
        <v>98</v>
      </c>
      <c r="F55" s="23">
        <f t="shared" ca="1" si="3"/>
        <v>446873609.25999999</v>
      </c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43" t="s">
        <v>104</v>
      </c>
      <c r="BA55" s="43">
        <v>2008</v>
      </c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  <c r="IV55" s="6"/>
      <c r="IW55" s="6"/>
      <c r="IX55" s="6"/>
      <c r="IY55" s="6"/>
      <c r="IZ55" s="6"/>
      <c r="JA55" s="6"/>
      <c r="JB55" s="6"/>
      <c r="JC55" s="6"/>
      <c r="JD55" s="6"/>
      <c r="JE55" s="6"/>
      <c r="JF55" s="6"/>
      <c r="JG55" s="6"/>
      <c r="JH55" s="6"/>
      <c r="JI55" s="6"/>
      <c r="JJ55" s="6"/>
      <c r="JK55" s="6"/>
      <c r="JL55" s="6"/>
      <c r="JM55" s="6"/>
      <c r="JN55" s="6"/>
      <c r="JO55" s="6"/>
      <c r="JP55" s="6"/>
      <c r="JQ55" s="6"/>
      <c r="JR55" s="6"/>
      <c r="JS55" s="6"/>
      <c r="JT55" s="6"/>
      <c r="JU55" s="6"/>
      <c r="JV55" s="6"/>
      <c r="JW55" s="6"/>
      <c r="JX55" s="6"/>
      <c r="JY55" s="6"/>
      <c r="JZ55" s="6"/>
      <c r="KA55" s="6"/>
      <c r="KB55" s="6"/>
      <c r="KC55" s="6"/>
      <c r="KD55" s="6"/>
      <c r="KE55" s="6"/>
      <c r="KF55" s="6"/>
      <c r="KG55" s="6"/>
      <c r="KH55" s="6"/>
      <c r="KI55" s="6"/>
      <c r="KJ55" s="6"/>
      <c r="KK55" s="6"/>
      <c r="KL55" s="6"/>
      <c r="KM55" s="6"/>
      <c r="KN55" s="6"/>
      <c r="KO55" s="6"/>
      <c r="KP55" s="6"/>
      <c r="KQ55" s="6"/>
      <c r="KR55" s="6"/>
      <c r="KS55" s="6"/>
      <c r="KT55" s="6"/>
      <c r="KU55" s="6"/>
      <c r="KV55" s="6"/>
      <c r="KW55" s="6"/>
      <c r="KX55" s="6"/>
      <c r="KY55" s="6"/>
      <c r="KZ55" s="6"/>
      <c r="LA55" s="6"/>
      <c r="LB55" s="6"/>
      <c r="LC55" s="6"/>
      <c r="LD55" s="6"/>
      <c r="LE55" s="6"/>
      <c r="LF55" s="6"/>
      <c r="LG55" s="6"/>
      <c r="LH55" s="6"/>
      <c r="LI55" s="6"/>
      <c r="LJ55" s="6"/>
      <c r="LK55" s="6"/>
      <c r="LL55" s="6"/>
      <c r="LM55" s="6"/>
      <c r="LN55" s="6"/>
      <c r="LO55" s="6"/>
      <c r="LP55" s="6"/>
      <c r="LQ55" s="6"/>
      <c r="LR55" s="6"/>
      <c r="LS55" s="6"/>
      <c r="LT55" s="6"/>
      <c r="LU55" s="6"/>
      <c r="LV55" s="6"/>
      <c r="LW55" s="6"/>
      <c r="LX55" s="6"/>
      <c r="LY55" s="6"/>
      <c r="LZ55" s="6"/>
      <c r="MA55" s="6"/>
      <c r="MB55" s="6"/>
      <c r="MC55" s="6"/>
      <c r="MD55" s="6"/>
      <c r="ME55" s="6"/>
      <c r="MF55" s="6"/>
      <c r="MG55" s="6"/>
      <c r="MH55" s="6"/>
      <c r="MI55" s="6"/>
      <c r="MJ55" s="6"/>
      <c r="MK55" s="6"/>
      <c r="ML55" s="6"/>
      <c r="MM55" s="6"/>
      <c r="MN55" s="6"/>
      <c r="MO55" s="6"/>
      <c r="MP55" s="6"/>
      <c r="MQ55" s="6"/>
      <c r="MR55" s="6"/>
      <c r="MS55" s="6"/>
      <c r="MT55" s="6"/>
      <c r="MU55" s="6"/>
      <c r="MV55" s="6"/>
      <c r="MW55" s="6"/>
      <c r="MX55" s="6"/>
      <c r="MY55" s="6"/>
      <c r="MZ55" s="6"/>
      <c r="NA55" s="6"/>
      <c r="NB55" s="6"/>
      <c r="NC55" s="6"/>
      <c r="ND55" s="6"/>
      <c r="NE55" s="6"/>
      <c r="NF55" s="6"/>
      <c r="NG55" s="6"/>
      <c r="NH55" s="6"/>
      <c r="NI55" s="6"/>
      <c r="NJ55" s="6"/>
      <c r="NK55" s="6"/>
      <c r="NL55" s="6"/>
      <c r="NM55" s="6"/>
      <c r="NN55" s="6"/>
      <c r="NO55" s="6"/>
      <c r="NP55" s="6"/>
      <c r="NQ55" s="6"/>
      <c r="NR55" s="6"/>
      <c r="NS55" s="6"/>
      <c r="NT55" s="6"/>
      <c r="NU55" s="6"/>
      <c r="NV55" s="6"/>
      <c r="NW55" s="6"/>
      <c r="NX55" s="6"/>
      <c r="NY55" s="6"/>
      <c r="NZ55" s="6"/>
      <c r="OA55" s="6"/>
      <c r="OB55" s="6"/>
      <c r="OC55" s="6"/>
      <c r="OD55" s="6"/>
      <c r="OE55" s="6"/>
      <c r="OF55" s="6"/>
      <c r="OG55" s="6"/>
      <c r="OH55" s="6"/>
      <c r="OI55" s="6"/>
      <c r="OJ55" s="6"/>
      <c r="OK55" s="6"/>
      <c r="OL55" s="6"/>
      <c r="OM55" s="6"/>
      <c r="ON55" s="6"/>
      <c r="OO55" s="6"/>
      <c r="OP55" s="6"/>
      <c r="OQ55" s="6"/>
      <c r="OR55" s="6"/>
      <c r="OS55" s="6"/>
      <c r="OT55" s="6"/>
      <c r="OU55" s="6"/>
      <c r="OV55" s="6"/>
      <c r="OW55" s="6"/>
      <c r="OX55" s="6"/>
      <c r="OY55" s="6"/>
      <c r="OZ55" s="6"/>
      <c r="PA55" s="6"/>
      <c r="PB55" s="6"/>
      <c r="PC55" s="6"/>
      <c r="PD55" s="6"/>
      <c r="PE55" s="6"/>
      <c r="PF55" s="6"/>
      <c r="PG55" s="6"/>
    </row>
    <row r="56" spans="2:423" ht="12.75" customHeight="1">
      <c r="B56" s="44" t="s">
        <v>100</v>
      </c>
      <c r="C56" s="23">
        <f t="shared" ca="1" si="2"/>
        <v>33367553.170000002</v>
      </c>
      <c r="E56" s="44" t="s">
        <v>100</v>
      </c>
      <c r="F56" s="23">
        <f t="shared" ca="1" si="3"/>
        <v>33367553.170000002</v>
      </c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43" t="s">
        <v>106</v>
      </c>
      <c r="BA56" s="43">
        <v>3001</v>
      </c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  <c r="IT56" s="6"/>
      <c r="IU56" s="6"/>
      <c r="IV56" s="6"/>
      <c r="IW56" s="6"/>
      <c r="IX56" s="6"/>
      <c r="IY56" s="6"/>
      <c r="IZ56" s="6"/>
      <c r="JA56" s="6"/>
      <c r="JB56" s="6"/>
      <c r="JC56" s="6"/>
      <c r="JD56" s="6"/>
      <c r="JE56" s="6"/>
      <c r="JF56" s="6"/>
      <c r="JG56" s="6"/>
      <c r="JH56" s="6"/>
      <c r="JI56" s="6"/>
      <c r="JJ56" s="6"/>
      <c r="JK56" s="6"/>
      <c r="JL56" s="6"/>
      <c r="JM56" s="6"/>
      <c r="JN56" s="6"/>
      <c r="JO56" s="6"/>
      <c r="JP56" s="6"/>
      <c r="JQ56" s="6"/>
      <c r="JR56" s="6"/>
      <c r="JS56" s="6"/>
      <c r="JT56" s="6"/>
      <c r="JU56" s="6"/>
      <c r="JV56" s="6"/>
      <c r="JW56" s="6"/>
      <c r="JX56" s="6"/>
      <c r="JY56" s="6"/>
      <c r="JZ56" s="6"/>
      <c r="KA56" s="6"/>
      <c r="KB56" s="6"/>
      <c r="KC56" s="6"/>
      <c r="KD56" s="6"/>
      <c r="KE56" s="6"/>
      <c r="KF56" s="6"/>
      <c r="KG56" s="6"/>
      <c r="KH56" s="6"/>
      <c r="KI56" s="6"/>
      <c r="KJ56" s="6"/>
      <c r="KK56" s="6"/>
      <c r="KL56" s="6"/>
      <c r="KM56" s="6"/>
      <c r="KN56" s="6"/>
      <c r="KO56" s="6"/>
      <c r="KP56" s="6"/>
      <c r="KQ56" s="6"/>
      <c r="KR56" s="6"/>
      <c r="KS56" s="6"/>
      <c r="KT56" s="6"/>
      <c r="KU56" s="6"/>
      <c r="KV56" s="6"/>
      <c r="KW56" s="6"/>
      <c r="KX56" s="6"/>
      <c r="KY56" s="6"/>
      <c r="KZ56" s="6"/>
      <c r="LA56" s="6"/>
      <c r="LB56" s="6"/>
      <c r="LC56" s="6"/>
      <c r="LD56" s="6"/>
      <c r="LE56" s="6"/>
      <c r="LF56" s="6"/>
      <c r="LG56" s="6"/>
      <c r="LH56" s="6"/>
      <c r="LI56" s="6"/>
      <c r="LJ56" s="6"/>
      <c r="LK56" s="6"/>
      <c r="LL56" s="6"/>
      <c r="LM56" s="6"/>
      <c r="LN56" s="6"/>
      <c r="LO56" s="6"/>
      <c r="LP56" s="6"/>
      <c r="LQ56" s="6"/>
      <c r="LR56" s="6"/>
      <c r="LS56" s="6"/>
      <c r="LT56" s="6"/>
      <c r="LU56" s="6"/>
      <c r="LV56" s="6"/>
      <c r="LW56" s="6"/>
      <c r="LX56" s="6"/>
      <c r="LY56" s="6"/>
      <c r="LZ56" s="6"/>
      <c r="MA56" s="6"/>
      <c r="MB56" s="6"/>
      <c r="MC56" s="6"/>
      <c r="MD56" s="6"/>
      <c r="ME56" s="6"/>
      <c r="MF56" s="6"/>
      <c r="MG56" s="6"/>
      <c r="MH56" s="6"/>
      <c r="MI56" s="6"/>
      <c r="MJ56" s="6"/>
      <c r="MK56" s="6"/>
      <c r="ML56" s="6"/>
      <c r="MM56" s="6"/>
      <c r="MN56" s="6"/>
      <c r="MO56" s="6"/>
      <c r="MP56" s="6"/>
      <c r="MQ56" s="6"/>
      <c r="MR56" s="6"/>
      <c r="MS56" s="6"/>
      <c r="MT56" s="6"/>
      <c r="MU56" s="6"/>
      <c r="MV56" s="6"/>
      <c r="MW56" s="6"/>
      <c r="MX56" s="6"/>
      <c r="MY56" s="6"/>
      <c r="MZ56" s="6"/>
      <c r="NA56" s="6"/>
      <c r="NB56" s="6"/>
      <c r="NC56" s="6"/>
      <c r="ND56" s="6"/>
      <c r="NE56" s="6"/>
      <c r="NF56" s="6"/>
      <c r="NG56" s="6"/>
      <c r="NH56" s="6"/>
      <c r="NI56" s="6"/>
      <c r="NJ56" s="6"/>
      <c r="NK56" s="6"/>
      <c r="NL56" s="6"/>
      <c r="NM56" s="6"/>
      <c r="NN56" s="6"/>
      <c r="NO56" s="6"/>
      <c r="NP56" s="6"/>
      <c r="NQ56" s="6"/>
      <c r="NR56" s="6"/>
      <c r="NS56" s="6"/>
      <c r="NT56" s="6"/>
      <c r="NU56" s="6"/>
      <c r="NV56" s="6"/>
      <c r="NW56" s="6"/>
      <c r="NX56" s="6"/>
      <c r="NY56" s="6"/>
      <c r="NZ56" s="6"/>
      <c r="OA56" s="6"/>
      <c r="OB56" s="6"/>
      <c r="OC56" s="6"/>
      <c r="OD56" s="6"/>
      <c r="OE56" s="6"/>
      <c r="OF56" s="6"/>
      <c r="OG56" s="6"/>
      <c r="OH56" s="6"/>
      <c r="OI56" s="6"/>
      <c r="OJ56" s="6"/>
      <c r="OK56" s="6"/>
      <c r="OL56" s="6"/>
      <c r="OM56" s="6"/>
      <c r="ON56" s="6"/>
      <c r="OO56" s="6"/>
      <c r="OP56" s="6"/>
      <c r="OQ56" s="6"/>
      <c r="OR56" s="6"/>
      <c r="OS56" s="6"/>
      <c r="OT56" s="6"/>
      <c r="OU56" s="6"/>
      <c r="OV56" s="6"/>
      <c r="OW56" s="6"/>
      <c r="OX56" s="6"/>
      <c r="OY56" s="6"/>
      <c r="OZ56" s="6"/>
      <c r="PA56" s="6"/>
      <c r="PB56" s="6"/>
      <c r="PC56" s="6"/>
      <c r="PD56" s="6"/>
      <c r="PE56" s="6"/>
      <c r="PF56" s="6"/>
      <c r="PG56" s="6"/>
    </row>
    <row r="57" spans="2:423" ht="12.75" customHeight="1">
      <c r="B57" s="44" t="s">
        <v>102</v>
      </c>
      <c r="C57" s="23">
        <f t="shared" ca="1" si="2"/>
        <v>479935.81000000023</v>
      </c>
      <c r="E57" s="44" t="s">
        <v>102</v>
      </c>
      <c r="F57" s="23">
        <f t="shared" ca="1" si="3"/>
        <v>479935.81000000023</v>
      </c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43" t="s">
        <v>108</v>
      </c>
      <c r="BA57" s="43">
        <v>3002</v>
      </c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  <c r="IV57" s="6"/>
      <c r="IW57" s="6"/>
      <c r="IX57" s="6"/>
      <c r="IY57" s="6"/>
      <c r="IZ57" s="6"/>
      <c r="JA57" s="6"/>
      <c r="JB57" s="6"/>
      <c r="JC57" s="6"/>
      <c r="JD57" s="6"/>
      <c r="JE57" s="6"/>
      <c r="JF57" s="6"/>
      <c r="JG57" s="6"/>
      <c r="JH57" s="6"/>
      <c r="JI57" s="6"/>
      <c r="JJ57" s="6"/>
      <c r="JK57" s="6"/>
      <c r="JL57" s="6"/>
      <c r="JM57" s="6"/>
      <c r="JN57" s="6"/>
      <c r="JO57" s="6"/>
      <c r="JP57" s="6"/>
      <c r="JQ57" s="6"/>
      <c r="JR57" s="6"/>
      <c r="JS57" s="6"/>
      <c r="JT57" s="6"/>
      <c r="JU57" s="6"/>
      <c r="JV57" s="6"/>
      <c r="JW57" s="6"/>
      <c r="JX57" s="6"/>
      <c r="JY57" s="6"/>
      <c r="JZ57" s="6"/>
      <c r="KA57" s="6"/>
      <c r="KB57" s="6"/>
      <c r="KC57" s="6"/>
      <c r="KD57" s="6"/>
      <c r="KE57" s="6"/>
      <c r="KF57" s="6"/>
      <c r="KG57" s="6"/>
      <c r="KH57" s="6"/>
      <c r="KI57" s="6"/>
      <c r="KJ57" s="6"/>
      <c r="KK57" s="6"/>
      <c r="KL57" s="6"/>
      <c r="KM57" s="6"/>
      <c r="KN57" s="6"/>
      <c r="KO57" s="6"/>
      <c r="KP57" s="6"/>
      <c r="KQ57" s="6"/>
      <c r="KR57" s="6"/>
      <c r="KS57" s="6"/>
      <c r="KT57" s="6"/>
      <c r="KU57" s="6"/>
      <c r="KV57" s="6"/>
      <c r="KW57" s="6"/>
      <c r="KX57" s="6"/>
      <c r="KY57" s="6"/>
      <c r="KZ57" s="6"/>
      <c r="LA57" s="6"/>
      <c r="LB57" s="6"/>
      <c r="LC57" s="6"/>
      <c r="LD57" s="6"/>
      <c r="LE57" s="6"/>
      <c r="LF57" s="6"/>
      <c r="LG57" s="6"/>
      <c r="LH57" s="6"/>
      <c r="LI57" s="6"/>
      <c r="LJ57" s="6"/>
      <c r="LK57" s="6"/>
      <c r="LL57" s="6"/>
      <c r="LM57" s="6"/>
      <c r="LN57" s="6"/>
      <c r="LO57" s="6"/>
      <c r="LP57" s="6"/>
      <c r="LQ57" s="6"/>
      <c r="LR57" s="6"/>
      <c r="LS57" s="6"/>
      <c r="LT57" s="6"/>
      <c r="LU57" s="6"/>
      <c r="LV57" s="6"/>
      <c r="LW57" s="6"/>
      <c r="LX57" s="6"/>
      <c r="LY57" s="6"/>
      <c r="LZ57" s="6"/>
      <c r="MA57" s="6"/>
      <c r="MB57" s="6"/>
      <c r="MC57" s="6"/>
      <c r="MD57" s="6"/>
      <c r="ME57" s="6"/>
      <c r="MF57" s="6"/>
      <c r="MG57" s="6"/>
      <c r="MH57" s="6"/>
      <c r="MI57" s="6"/>
      <c r="MJ57" s="6"/>
      <c r="MK57" s="6"/>
      <c r="ML57" s="6"/>
      <c r="MM57" s="6"/>
      <c r="MN57" s="6"/>
      <c r="MO57" s="6"/>
      <c r="MP57" s="6"/>
      <c r="MQ57" s="6"/>
      <c r="MR57" s="6"/>
      <c r="MS57" s="6"/>
      <c r="MT57" s="6"/>
      <c r="MU57" s="6"/>
      <c r="MV57" s="6"/>
      <c r="MW57" s="6"/>
      <c r="MX57" s="6"/>
      <c r="MY57" s="6"/>
      <c r="MZ57" s="6"/>
      <c r="NA57" s="6"/>
      <c r="NB57" s="6"/>
      <c r="NC57" s="6"/>
      <c r="ND57" s="6"/>
      <c r="NE57" s="6"/>
      <c r="NF57" s="6"/>
      <c r="NG57" s="6"/>
      <c r="NH57" s="6"/>
      <c r="NI57" s="6"/>
      <c r="NJ57" s="6"/>
      <c r="NK57" s="6"/>
      <c r="NL57" s="6"/>
      <c r="NM57" s="6"/>
      <c r="NN57" s="6"/>
      <c r="NO57" s="6"/>
      <c r="NP57" s="6"/>
      <c r="NQ57" s="6"/>
      <c r="NR57" s="6"/>
      <c r="NS57" s="6"/>
      <c r="NT57" s="6"/>
      <c r="NU57" s="6"/>
      <c r="NV57" s="6"/>
      <c r="NW57" s="6"/>
      <c r="NX57" s="6"/>
      <c r="NY57" s="6"/>
      <c r="NZ57" s="6"/>
      <c r="OA57" s="6"/>
      <c r="OB57" s="6"/>
      <c r="OC57" s="6"/>
      <c r="OD57" s="6"/>
      <c r="OE57" s="6"/>
      <c r="OF57" s="6"/>
      <c r="OG57" s="6"/>
      <c r="OH57" s="6"/>
      <c r="OI57" s="6"/>
      <c r="OJ57" s="6"/>
      <c r="OK57" s="6"/>
      <c r="OL57" s="6"/>
      <c r="OM57" s="6"/>
      <c r="ON57" s="6"/>
      <c r="OO57" s="6"/>
      <c r="OP57" s="6"/>
      <c r="OQ57" s="6"/>
      <c r="OR57" s="6"/>
      <c r="OS57" s="6"/>
      <c r="OT57" s="6"/>
      <c r="OU57" s="6"/>
      <c r="OV57" s="6"/>
      <c r="OW57" s="6"/>
      <c r="OX57" s="6"/>
      <c r="OY57" s="6"/>
      <c r="OZ57" s="6"/>
      <c r="PA57" s="6"/>
      <c r="PB57" s="6"/>
      <c r="PC57" s="6"/>
      <c r="PD57" s="6"/>
      <c r="PE57" s="6"/>
      <c r="PF57" s="6"/>
      <c r="PG57" s="6"/>
    </row>
    <row r="58" spans="2:423" ht="12.75" customHeight="1">
      <c r="B58" s="44" t="s">
        <v>104</v>
      </c>
      <c r="C58" s="23">
        <f t="shared" ca="1" si="2"/>
        <v>0</v>
      </c>
      <c r="E58" s="44" t="s">
        <v>104</v>
      </c>
      <c r="F58" s="23">
        <f t="shared" ca="1" si="3"/>
        <v>0</v>
      </c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43" t="s">
        <v>110</v>
      </c>
      <c r="BA58" s="43">
        <v>3003</v>
      </c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  <c r="IT58" s="6"/>
      <c r="IU58" s="6"/>
      <c r="IV58" s="6"/>
      <c r="IW58" s="6"/>
      <c r="IX58" s="6"/>
      <c r="IY58" s="6"/>
      <c r="IZ58" s="6"/>
      <c r="JA58" s="6"/>
      <c r="JB58" s="6"/>
      <c r="JC58" s="6"/>
      <c r="JD58" s="6"/>
      <c r="JE58" s="6"/>
      <c r="JF58" s="6"/>
      <c r="JG58" s="6"/>
      <c r="JH58" s="6"/>
      <c r="JI58" s="6"/>
      <c r="JJ58" s="6"/>
      <c r="JK58" s="6"/>
      <c r="JL58" s="6"/>
      <c r="JM58" s="6"/>
      <c r="JN58" s="6"/>
      <c r="JO58" s="6"/>
      <c r="JP58" s="6"/>
      <c r="JQ58" s="6"/>
      <c r="JR58" s="6"/>
      <c r="JS58" s="6"/>
      <c r="JT58" s="6"/>
      <c r="JU58" s="6"/>
      <c r="JV58" s="6"/>
      <c r="JW58" s="6"/>
      <c r="JX58" s="6"/>
      <c r="JY58" s="6"/>
      <c r="JZ58" s="6"/>
      <c r="KA58" s="6"/>
      <c r="KB58" s="6"/>
      <c r="KC58" s="6"/>
      <c r="KD58" s="6"/>
      <c r="KE58" s="6"/>
      <c r="KF58" s="6"/>
      <c r="KG58" s="6"/>
      <c r="KH58" s="6"/>
      <c r="KI58" s="6"/>
      <c r="KJ58" s="6"/>
      <c r="KK58" s="6"/>
      <c r="KL58" s="6"/>
      <c r="KM58" s="6"/>
      <c r="KN58" s="6"/>
      <c r="KO58" s="6"/>
      <c r="KP58" s="6"/>
      <c r="KQ58" s="6"/>
      <c r="KR58" s="6"/>
      <c r="KS58" s="6"/>
      <c r="KT58" s="6"/>
      <c r="KU58" s="6"/>
      <c r="KV58" s="6"/>
      <c r="KW58" s="6"/>
      <c r="KX58" s="6"/>
      <c r="KY58" s="6"/>
      <c r="KZ58" s="6"/>
      <c r="LA58" s="6"/>
      <c r="LB58" s="6"/>
      <c r="LC58" s="6"/>
      <c r="LD58" s="6"/>
      <c r="LE58" s="6"/>
      <c r="LF58" s="6"/>
      <c r="LG58" s="6"/>
      <c r="LH58" s="6"/>
      <c r="LI58" s="6"/>
      <c r="LJ58" s="6"/>
      <c r="LK58" s="6"/>
      <c r="LL58" s="6"/>
      <c r="LM58" s="6"/>
      <c r="LN58" s="6"/>
      <c r="LO58" s="6"/>
      <c r="LP58" s="6"/>
      <c r="LQ58" s="6"/>
      <c r="LR58" s="6"/>
      <c r="LS58" s="6"/>
      <c r="LT58" s="6"/>
      <c r="LU58" s="6"/>
      <c r="LV58" s="6"/>
      <c r="LW58" s="6"/>
      <c r="LX58" s="6"/>
      <c r="LY58" s="6"/>
      <c r="LZ58" s="6"/>
      <c r="MA58" s="6"/>
      <c r="MB58" s="6"/>
      <c r="MC58" s="6"/>
      <c r="MD58" s="6"/>
      <c r="ME58" s="6"/>
      <c r="MF58" s="6"/>
      <c r="MG58" s="6"/>
      <c r="MH58" s="6"/>
      <c r="MI58" s="6"/>
      <c r="MJ58" s="6"/>
      <c r="MK58" s="6"/>
      <c r="ML58" s="6"/>
      <c r="MM58" s="6"/>
      <c r="MN58" s="6"/>
      <c r="MO58" s="6"/>
      <c r="MP58" s="6"/>
      <c r="MQ58" s="6"/>
      <c r="MR58" s="6"/>
      <c r="MS58" s="6"/>
      <c r="MT58" s="6"/>
      <c r="MU58" s="6"/>
      <c r="MV58" s="6"/>
      <c r="MW58" s="6"/>
      <c r="MX58" s="6"/>
      <c r="MY58" s="6"/>
      <c r="MZ58" s="6"/>
      <c r="NA58" s="6"/>
      <c r="NB58" s="6"/>
      <c r="NC58" s="6"/>
      <c r="ND58" s="6"/>
      <c r="NE58" s="6"/>
      <c r="NF58" s="6"/>
      <c r="NG58" s="6"/>
      <c r="NH58" s="6"/>
      <c r="NI58" s="6"/>
      <c r="NJ58" s="6"/>
      <c r="NK58" s="6"/>
      <c r="NL58" s="6"/>
      <c r="NM58" s="6"/>
      <c r="NN58" s="6"/>
      <c r="NO58" s="6"/>
      <c r="NP58" s="6"/>
      <c r="NQ58" s="6"/>
      <c r="NR58" s="6"/>
      <c r="NS58" s="6"/>
      <c r="NT58" s="6"/>
      <c r="NU58" s="6"/>
      <c r="NV58" s="6"/>
      <c r="NW58" s="6"/>
      <c r="NX58" s="6"/>
      <c r="NY58" s="6"/>
      <c r="NZ58" s="6"/>
      <c r="OA58" s="6"/>
      <c r="OB58" s="6"/>
      <c r="OC58" s="6"/>
      <c r="OD58" s="6"/>
      <c r="OE58" s="6"/>
      <c r="OF58" s="6"/>
      <c r="OG58" s="6"/>
      <c r="OH58" s="6"/>
      <c r="OI58" s="6"/>
      <c r="OJ58" s="6"/>
      <c r="OK58" s="6"/>
      <c r="OL58" s="6"/>
      <c r="OM58" s="6"/>
      <c r="ON58" s="6"/>
      <c r="OO58" s="6"/>
      <c r="OP58" s="6"/>
      <c r="OQ58" s="6"/>
      <c r="OR58" s="6"/>
      <c r="OS58" s="6"/>
      <c r="OT58" s="6"/>
      <c r="OU58" s="6"/>
      <c r="OV58" s="6"/>
      <c r="OW58" s="6"/>
      <c r="OX58" s="6"/>
      <c r="OY58" s="6"/>
      <c r="OZ58" s="6"/>
      <c r="PA58" s="6"/>
      <c r="PB58" s="6"/>
      <c r="PC58" s="6"/>
      <c r="PD58" s="6"/>
      <c r="PE58" s="6"/>
      <c r="PF58" s="6"/>
      <c r="PG58" s="6"/>
    </row>
    <row r="59" spans="2:423" ht="12.75" customHeight="1">
      <c r="B59" s="44" t="s">
        <v>106</v>
      </c>
      <c r="C59" s="23">
        <f t="shared" ca="1" si="2"/>
        <v>179715939.06999999</v>
      </c>
      <c r="E59" s="44" t="s">
        <v>106</v>
      </c>
      <c r="F59" s="23">
        <f t="shared" ca="1" si="3"/>
        <v>179715939.06999999</v>
      </c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43" t="s">
        <v>112</v>
      </c>
      <c r="BA59" s="43">
        <v>3004</v>
      </c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  <c r="IT59" s="6"/>
      <c r="IU59" s="6"/>
      <c r="IV59" s="6"/>
      <c r="IW59" s="6"/>
      <c r="IX59" s="6"/>
      <c r="IY59" s="6"/>
      <c r="IZ59" s="6"/>
      <c r="JA59" s="6"/>
      <c r="JB59" s="6"/>
      <c r="JC59" s="6"/>
      <c r="JD59" s="6"/>
      <c r="JE59" s="6"/>
      <c r="JF59" s="6"/>
      <c r="JG59" s="6"/>
      <c r="JH59" s="6"/>
      <c r="JI59" s="6"/>
      <c r="JJ59" s="6"/>
      <c r="JK59" s="6"/>
      <c r="JL59" s="6"/>
      <c r="JM59" s="6"/>
      <c r="JN59" s="6"/>
      <c r="JO59" s="6"/>
      <c r="JP59" s="6"/>
      <c r="JQ59" s="6"/>
      <c r="JR59" s="6"/>
      <c r="JS59" s="6"/>
      <c r="JT59" s="6"/>
      <c r="JU59" s="6"/>
      <c r="JV59" s="6"/>
      <c r="JW59" s="6"/>
      <c r="JX59" s="6"/>
      <c r="JY59" s="6"/>
      <c r="JZ59" s="6"/>
      <c r="KA59" s="6"/>
      <c r="KB59" s="6"/>
      <c r="KC59" s="6"/>
      <c r="KD59" s="6"/>
      <c r="KE59" s="6"/>
      <c r="KF59" s="6"/>
      <c r="KG59" s="6"/>
      <c r="KH59" s="6"/>
      <c r="KI59" s="6"/>
      <c r="KJ59" s="6"/>
      <c r="KK59" s="6"/>
      <c r="KL59" s="6"/>
      <c r="KM59" s="6"/>
      <c r="KN59" s="6"/>
      <c r="KO59" s="6"/>
      <c r="KP59" s="6"/>
      <c r="KQ59" s="6"/>
      <c r="KR59" s="6"/>
      <c r="KS59" s="6"/>
      <c r="KT59" s="6"/>
      <c r="KU59" s="6"/>
      <c r="KV59" s="6"/>
      <c r="KW59" s="6"/>
      <c r="KX59" s="6"/>
      <c r="KY59" s="6"/>
      <c r="KZ59" s="6"/>
      <c r="LA59" s="6"/>
      <c r="LB59" s="6"/>
      <c r="LC59" s="6"/>
      <c r="LD59" s="6"/>
      <c r="LE59" s="6"/>
      <c r="LF59" s="6"/>
      <c r="LG59" s="6"/>
      <c r="LH59" s="6"/>
      <c r="LI59" s="6"/>
      <c r="LJ59" s="6"/>
      <c r="LK59" s="6"/>
      <c r="LL59" s="6"/>
      <c r="LM59" s="6"/>
      <c r="LN59" s="6"/>
      <c r="LO59" s="6"/>
      <c r="LP59" s="6"/>
      <c r="LQ59" s="6"/>
      <c r="LR59" s="6"/>
      <c r="LS59" s="6"/>
      <c r="LT59" s="6"/>
      <c r="LU59" s="6"/>
      <c r="LV59" s="6"/>
      <c r="LW59" s="6"/>
      <c r="LX59" s="6"/>
      <c r="LY59" s="6"/>
      <c r="LZ59" s="6"/>
      <c r="MA59" s="6"/>
      <c r="MB59" s="6"/>
      <c r="MC59" s="6"/>
      <c r="MD59" s="6"/>
      <c r="ME59" s="6"/>
      <c r="MF59" s="6"/>
      <c r="MG59" s="6"/>
      <c r="MH59" s="6"/>
      <c r="MI59" s="6"/>
      <c r="MJ59" s="6"/>
      <c r="MK59" s="6"/>
      <c r="ML59" s="6"/>
      <c r="MM59" s="6"/>
      <c r="MN59" s="6"/>
      <c r="MO59" s="6"/>
      <c r="MP59" s="6"/>
      <c r="MQ59" s="6"/>
      <c r="MR59" s="6"/>
      <c r="MS59" s="6"/>
      <c r="MT59" s="6"/>
      <c r="MU59" s="6"/>
      <c r="MV59" s="6"/>
      <c r="MW59" s="6"/>
      <c r="MX59" s="6"/>
      <c r="MY59" s="6"/>
      <c r="MZ59" s="6"/>
      <c r="NA59" s="6"/>
      <c r="NB59" s="6"/>
      <c r="NC59" s="6"/>
      <c r="ND59" s="6"/>
      <c r="NE59" s="6"/>
      <c r="NF59" s="6"/>
      <c r="NG59" s="6"/>
      <c r="NH59" s="6"/>
      <c r="NI59" s="6"/>
      <c r="NJ59" s="6"/>
      <c r="NK59" s="6"/>
      <c r="NL59" s="6"/>
      <c r="NM59" s="6"/>
      <c r="NN59" s="6"/>
      <c r="NO59" s="6"/>
      <c r="NP59" s="6"/>
      <c r="NQ59" s="6"/>
      <c r="NR59" s="6"/>
      <c r="NS59" s="6"/>
      <c r="NT59" s="6"/>
      <c r="NU59" s="6"/>
      <c r="NV59" s="6"/>
      <c r="NW59" s="6"/>
      <c r="NX59" s="6"/>
      <c r="NY59" s="6"/>
      <c r="NZ59" s="6"/>
      <c r="OA59" s="6"/>
      <c r="OB59" s="6"/>
      <c r="OC59" s="6"/>
      <c r="OD59" s="6"/>
      <c r="OE59" s="6"/>
      <c r="OF59" s="6"/>
      <c r="OG59" s="6"/>
      <c r="OH59" s="6"/>
      <c r="OI59" s="6"/>
      <c r="OJ59" s="6"/>
      <c r="OK59" s="6"/>
      <c r="OL59" s="6"/>
      <c r="OM59" s="6"/>
      <c r="ON59" s="6"/>
      <c r="OO59" s="6"/>
      <c r="OP59" s="6"/>
      <c r="OQ59" s="6"/>
      <c r="OR59" s="6"/>
      <c r="OS59" s="6"/>
      <c r="OT59" s="6"/>
      <c r="OU59" s="6"/>
      <c r="OV59" s="6"/>
      <c r="OW59" s="6"/>
      <c r="OX59" s="6"/>
      <c r="OY59" s="6"/>
      <c r="OZ59" s="6"/>
      <c r="PA59" s="6"/>
      <c r="PB59" s="6"/>
      <c r="PC59" s="6"/>
      <c r="PD59" s="6"/>
      <c r="PE59" s="6"/>
      <c r="PF59" s="6"/>
      <c r="PG59" s="6"/>
    </row>
    <row r="60" spans="2:423" ht="12.75" customHeight="1">
      <c r="B60" s="44" t="s">
        <v>108</v>
      </c>
      <c r="C60" s="23">
        <f t="shared" ca="1" si="2"/>
        <v>1120886.08</v>
      </c>
      <c r="E60" s="44" t="s">
        <v>108</v>
      </c>
      <c r="F60" s="23">
        <f t="shared" ca="1" si="3"/>
        <v>1120886.08</v>
      </c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43" t="s">
        <v>114</v>
      </c>
      <c r="BA60" s="43">
        <v>3005</v>
      </c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  <c r="IT60" s="6"/>
      <c r="IU60" s="6"/>
      <c r="IV60" s="6"/>
      <c r="IW60" s="6"/>
      <c r="IX60" s="6"/>
      <c r="IY60" s="6"/>
      <c r="IZ60" s="6"/>
      <c r="JA60" s="6"/>
      <c r="JB60" s="6"/>
      <c r="JC60" s="6"/>
      <c r="JD60" s="6"/>
      <c r="JE60" s="6"/>
      <c r="JF60" s="6"/>
      <c r="JG60" s="6"/>
      <c r="JH60" s="6"/>
      <c r="JI60" s="6"/>
      <c r="JJ60" s="6"/>
      <c r="JK60" s="6"/>
      <c r="JL60" s="6"/>
      <c r="JM60" s="6"/>
      <c r="JN60" s="6"/>
      <c r="JO60" s="6"/>
      <c r="JP60" s="6"/>
      <c r="JQ60" s="6"/>
      <c r="JR60" s="6"/>
      <c r="JS60" s="6"/>
      <c r="JT60" s="6"/>
      <c r="JU60" s="6"/>
      <c r="JV60" s="6"/>
      <c r="JW60" s="6"/>
      <c r="JX60" s="6"/>
      <c r="JY60" s="6"/>
      <c r="JZ60" s="6"/>
      <c r="KA60" s="6"/>
      <c r="KB60" s="6"/>
      <c r="KC60" s="6"/>
      <c r="KD60" s="6"/>
      <c r="KE60" s="6"/>
      <c r="KF60" s="6"/>
      <c r="KG60" s="6"/>
      <c r="KH60" s="6"/>
      <c r="KI60" s="6"/>
      <c r="KJ60" s="6"/>
      <c r="KK60" s="6"/>
      <c r="KL60" s="6"/>
      <c r="KM60" s="6"/>
      <c r="KN60" s="6"/>
      <c r="KO60" s="6"/>
      <c r="KP60" s="6"/>
      <c r="KQ60" s="6"/>
      <c r="KR60" s="6"/>
      <c r="KS60" s="6"/>
      <c r="KT60" s="6"/>
      <c r="KU60" s="6"/>
      <c r="KV60" s="6"/>
      <c r="KW60" s="6"/>
      <c r="KX60" s="6"/>
      <c r="KY60" s="6"/>
      <c r="KZ60" s="6"/>
      <c r="LA60" s="6"/>
      <c r="LB60" s="6"/>
      <c r="LC60" s="6"/>
      <c r="LD60" s="6"/>
      <c r="LE60" s="6"/>
      <c r="LF60" s="6"/>
      <c r="LG60" s="6"/>
      <c r="LH60" s="6"/>
      <c r="LI60" s="6"/>
      <c r="LJ60" s="6"/>
      <c r="LK60" s="6"/>
      <c r="LL60" s="6"/>
      <c r="LM60" s="6"/>
      <c r="LN60" s="6"/>
      <c r="LO60" s="6"/>
      <c r="LP60" s="6"/>
      <c r="LQ60" s="6"/>
      <c r="LR60" s="6"/>
      <c r="LS60" s="6"/>
      <c r="LT60" s="6"/>
      <c r="LU60" s="6"/>
      <c r="LV60" s="6"/>
      <c r="LW60" s="6"/>
      <c r="LX60" s="6"/>
      <c r="LY60" s="6"/>
      <c r="LZ60" s="6"/>
      <c r="MA60" s="6"/>
      <c r="MB60" s="6"/>
      <c r="MC60" s="6"/>
      <c r="MD60" s="6"/>
      <c r="ME60" s="6"/>
      <c r="MF60" s="6"/>
      <c r="MG60" s="6"/>
      <c r="MH60" s="6"/>
      <c r="MI60" s="6"/>
      <c r="MJ60" s="6"/>
      <c r="MK60" s="6"/>
      <c r="ML60" s="6"/>
      <c r="MM60" s="6"/>
      <c r="MN60" s="6"/>
      <c r="MO60" s="6"/>
      <c r="MP60" s="6"/>
      <c r="MQ60" s="6"/>
      <c r="MR60" s="6"/>
      <c r="MS60" s="6"/>
      <c r="MT60" s="6"/>
      <c r="MU60" s="6"/>
      <c r="MV60" s="6"/>
      <c r="MW60" s="6"/>
      <c r="MX60" s="6"/>
      <c r="MY60" s="6"/>
      <c r="MZ60" s="6"/>
      <c r="NA60" s="6"/>
      <c r="NB60" s="6"/>
      <c r="NC60" s="6"/>
      <c r="ND60" s="6"/>
      <c r="NE60" s="6"/>
      <c r="NF60" s="6"/>
      <c r="NG60" s="6"/>
      <c r="NH60" s="6"/>
      <c r="NI60" s="6"/>
      <c r="NJ60" s="6"/>
      <c r="NK60" s="6"/>
      <c r="NL60" s="6"/>
      <c r="NM60" s="6"/>
      <c r="NN60" s="6"/>
      <c r="NO60" s="6"/>
      <c r="NP60" s="6"/>
      <c r="NQ60" s="6"/>
      <c r="NR60" s="6"/>
      <c r="NS60" s="6"/>
      <c r="NT60" s="6"/>
      <c r="NU60" s="6"/>
      <c r="NV60" s="6"/>
      <c r="NW60" s="6"/>
      <c r="NX60" s="6"/>
      <c r="NY60" s="6"/>
      <c r="NZ60" s="6"/>
      <c r="OA60" s="6"/>
      <c r="OB60" s="6"/>
      <c r="OC60" s="6"/>
      <c r="OD60" s="6"/>
      <c r="OE60" s="6"/>
      <c r="OF60" s="6"/>
      <c r="OG60" s="6"/>
      <c r="OH60" s="6"/>
      <c r="OI60" s="6"/>
      <c r="OJ60" s="6"/>
      <c r="OK60" s="6"/>
      <c r="OL60" s="6"/>
      <c r="OM60" s="6"/>
      <c r="ON60" s="6"/>
      <c r="OO60" s="6"/>
      <c r="OP60" s="6"/>
      <c r="OQ60" s="6"/>
      <c r="OR60" s="6"/>
      <c r="OS60" s="6"/>
      <c r="OT60" s="6"/>
      <c r="OU60" s="6"/>
      <c r="OV60" s="6"/>
      <c r="OW60" s="6"/>
      <c r="OX60" s="6"/>
      <c r="OY60" s="6"/>
      <c r="OZ60" s="6"/>
      <c r="PA60" s="6"/>
      <c r="PB60" s="6"/>
      <c r="PC60" s="6"/>
      <c r="PD60" s="6"/>
      <c r="PE60" s="6"/>
      <c r="PF60" s="6"/>
      <c r="PG60" s="6"/>
    </row>
    <row r="61" spans="2:423" ht="12.75" customHeight="1">
      <c r="B61" s="44" t="s">
        <v>110</v>
      </c>
      <c r="C61" s="23">
        <f t="shared" ca="1" si="2"/>
        <v>10025.4</v>
      </c>
      <c r="E61" s="44" t="s">
        <v>110</v>
      </c>
      <c r="F61" s="23">
        <f t="shared" ca="1" si="3"/>
        <v>10025.4</v>
      </c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43" t="s">
        <v>115</v>
      </c>
      <c r="BA61" s="43">
        <v>3006</v>
      </c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  <c r="IW61" s="6"/>
      <c r="IX61" s="6"/>
      <c r="IY61" s="6"/>
      <c r="IZ61" s="6"/>
      <c r="JA61" s="6"/>
      <c r="JB61" s="6"/>
      <c r="JC61" s="6"/>
      <c r="JD61" s="6"/>
      <c r="JE61" s="6"/>
      <c r="JF61" s="6"/>
      <c r="JG61" s="6"/>
      <c r="JH61" s="6"/>
      <c r="JI61" s="6"/>
      <c r="JJ61" s="6"/>
      <c r="JK61" s="6"/>
      <c r="JL61" s="6"/>
      <c r="JM61" s="6"/>
      <c r="JN61" s="6"/>
      <c r="JO61" s="6"/>
      <c r="JP61" s="6"/>
      <c r="JQ61" s="6"/>
      <c r="JR61" s="6"/>
      <c r="JS61" s="6"/>
      <c r="JT61" s="6"/>
      <c r="JU61" s="6"/>
      <c r="JV61" s="6"/>
      <c r="JW61" s="6"/>
      <c r="JX61" s="6"/>
      <c r="JY61" s="6"/>
      <c r="JZ61" s="6"/>
      <c r="KA61" s="6"/>
      <c r="KB61" s="6"/>
      <c r="KC61" s="6"/>
      <c r="KD61" s="6"/>
      <c r="KE61" s="6"/>
      <c r="KF61" s="6"/>
      <c r="KG61" s="6"/>
      <c r="KH61" s="6"/>
      <c r="KI61" s="6"/>
      <c r="KJ61" s="6"/>
      <c r="KK61" s="6"/>
      <c r="KL61" s="6"/>
      <c r="KM61" s="6"/>
      <c r="KN61" s="6"/>
      <c r="KO61" s="6"/>
      <c r="KP61" s="6"/>
      <c r="KQ61" s="6"/>
      <c r="KR61" s="6"/>
      <c r="KS61" s="6"/>
      <c r="KT61" s="6"/>
      <c r="KU61" s="6"/>
      <c r="KV61" s="6"/>
      <c r="KW61" s="6"/>
      <c r="KX61" s="6"/>
      <c r="KY61" s="6"/>
      <c r="KZ61" s="6"/>
      <c r="LA61" s="6"/>
      <c r="LB61" s="6"/>
      <c r="LC61" s="6"/>
      <c r="LD61" s="6"/>
      <c r="LE61" s="6"/>
      <c r="LF61" s="6"/>
      <c r="LG61" s="6"/>
      <c r="LH61" s="6"/>
      <c r="LI61" s="6"/>
      <c r="LJ61" s="6"/>
      <c r="LK61" s="6"/>
      <c r="LL61" s="6"/>
      <c r="LM61" s="6"/>
      <c r="LN61" s="6"/>
      <c r="LO61" s="6"/>
      <c r="LP61" s="6"/>
      <c r="LQ61" s="6"/>
      <c r="LR61" s="6"/>
      <c r="LS61" s="6"/>
      <c r="LT61" s="6"/>
      <c r="LU61" s="6"/>
      <c r="LV61" s="6"/>
      <c r="LW61" s="6"/>
      <c r="LX61" s="6"/>
      <c r="LY61" s="6"/>
      <c r="LZ61" s="6"/>
      <c r="MA61" s="6"/>
      <c r="MB61" s="6"/>
      <c r="MC61" s="6"/>
      <c r="MD61" s="6"/>
      <c r="ME61" s="6"/>
      <c r="MF61" s="6"/>
      <c r="MG61" s="6"/>
      <c r="MH61" s="6"/>
      <c r="MI61" s="6"/>
      <c r="MJ61" s="6"/>
      <c r="MK61" s="6"/>
      <c r="ML61" s="6"/>
      <c r="MM61" s="6"/>
      <c r="MN61" s="6"/>
      <c r="MO61" s="6"/>
      <c r="MP61" s="6"/>
      <c r="MQ61" s="6"/>
      <c r="MR61" s="6"/>
      <c r="MS61" s="6"/>
      <c r="MT61" s="6"/>
      <c r="MU61" s="6"/>
      <c r="MV61" s="6"/>
      <c r="MW61" s="6"/>
      <c r="MX61" s="6"/>
      <c r="MY61" s="6"/>
      <c r="MZ61" s="6"/>
      <c r="NA61" s="6"/>
      <c r="NB61" s="6"/>
      <c r="NC61" s="6"/>
      <c r="ND61" s="6"/>
      <c r="NE61" s="6"/>
      <c r="NF61" s="6"/>
      <c r="NG61" s="6"/>
      <c r="NH61" s="6"/>
      <c r="NI61" s="6"/>
      <c r="NJ61" s="6"/>
      <c r="NK61" s="6"/>
      <c r="NL61" s="6"/>
      <c r="NM61" s="6"/>
      <c r="NN61" s="6"/>
      <c r="NO61" s="6"/>
      <c r="NP61" s="6"/>
      <c r="NQ61" s="6"/>
      <c r="NR61" s="6"/>
      <c r="NS61" s="6"/>
      <c r="NT61" s="6"/>
      <c r="NU61" s="6"/>
      <c r="NV61" s="6"/>
      <c r="NW61" s="6"/>
      <c r="NX61" s="6"/>
      <c r="NY61" s="6"/>
      <c r="NZ61" s="6"/>
      <c r="OA61" s="6"/>
      <c r="OB61" s="6"/>
      <c r="OC61" s="6"/>
      <c r="OD61" s="6"/>
      <c r="OE61" s="6"/>
      <c r="OF61" s="6"/>
      <c r="OG61" s="6"/>
      <c r="OH61" s="6"/>
      <c r="OI61" s="6"/>
      <c r="OJ61" s="6"/>
      <c r="OK61" s="6"/>
      <c r="OL61" s="6"/>
      <c r="OM61" s="6"/>
      <c r="ON61" s="6"/>
      <c r="OO61" s="6"/>
      <c r="OP61" s="6"/>
      <c r="OQ61" s="6"/>
      <c r="OR61" s="6"/>
      <c r="OS61" s="6"/>
      <c r="OT61" s="6"/>
      <c r="OU61" s="6"/>
      <c r="OV61" s="6"/>
      <c r="OW61" s="6"/>
      <c r="OX61" s="6"/>
      <c r="OY61" s="6"/>
      <c r="OZ61" s="6"/>
      <c r="PA61" s="6"/>
      <c r="PB61" s="6"/>
      <c r="PC61" s="6"/>
      <c r="PD61" s="6"/>
      <c r="PE61" s="6"/>
      <c r="PF61" s="6"/>
      <c r="PG61" s="6"/>
    </row>
    <row r="62" spans="2:423" ht="12.75" customHeight="1">
      <c r="B62" s="44" t="s">
        <v>112</v>
      </c>
      <c r="C62" s="23">
        <f t="shared" ca="1" si="2"/>
        <v>828460</v>
      </c>
      <c r="E62" s="44" t="s">
        <v>112</v>
      </c>
      <c r="F62" s="23">
        <f t="shared" ca="1" si="3"/>
        <v>828460</v>
      </c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43" t="s">
        <v>116</v>
      </c>
      <c r="BA62" s="43">
        <v>3007</v>
      </c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  <c r="IW62" s="6"/>
      <c r="IX62" s="6"/>
      <c r="IY62" s="6"/>
      <c r="IZ62" s="6"/>
      <c r="JA62" s="6"/>
      <c r="JB62" s="6"/>
      <c r="JC62" s="6"/>
      <c r="JD62" s="6"/>
      <c r="JE62" s="6"/>
      <c r="JF62" s="6"/>
      <c r="JG62" s="6"/>
      <c r="JH62" s="6"/>
      <c r="JI62" s="6"/>
      <c r="JJ62" s="6"/>
      <c r="JK62" s="6"/>
      <c r="JL62" s="6"/>
      <c r="JM62" s="6"/>
      <c r="JN62" s="6"/>
      <c r="JO62" s="6"/>
      <c r="JP62" s="6"/>
      <c r="JQ62" s="6"/>
      <c r="JR62" s="6"/>
      <c r="JS62" s="6"/>
      <c r="JT62" s="6"/>
      <c r="JU62" s="6"/>
      <c r="JV62" s="6"/>
      <c r="JW62" s="6"/>
      <c r="JX62" s="6"/>
      <c r="JY62" s="6"/>
      <c r="JZ62" s="6"/>
      <c r="KA62" s="6"/>
      <c r="KB62" s="6"/>
      <c r="KC62" s="6"/>
      <c r="KD62" s="6"/>
      <c r="KE62" s="6"/>
      <c r="KF62" s="6"/>
      <c r="KG62" s="6"/>
      <c r="KH62" s="6"/>
      <c r="KI62" s="6"/>
      <c r="KJ62" s="6"/>
      <c r="KK62" s="6"/>
      <c r="KL62" s="6"/>
      <c r="KM62" s="6"/>
      <c r="KN62" s="6"/>
      <c r="KO62" s="6"/>
      <c r="KP62" s="6"/>
      <c r="KQ62" s="6"/>
      <c r="KR62" s="6"/>
      <c r="KS62" s="6"/>
      <c r="KT62" s="6"/>
      <c r="KU62" s="6"/>
      <c r="KV62" s="6"/>
      <c r="KW62" s="6"/>
      <c r="KX62" s="6"/>
      <c r="KY62" s="6"/>
      <c r="KZ62" s="6"/>
      <c r="LA62" s="6"/>
      <c r="LB62" s="6"/>
      <c r="LC62" s="6"/>
      <c r="LD62" s="6"/>
      <c r="LE62" s="6"/>
      <c r="LF62" s="6"/>
      <c r="LG62" s="6"/>
      <c r="LH62" s="6"/>
      <c r="LI62" s="6"/>
      <c r="LJ62" s="6"/>
      <c r="LK62" s="6"/>
      <c r="LL62" s="6"/>
      <c r="LM62" s="6"/>
      <c r="LN62" s="6"/>
      <c r="LO62" s="6"/>
      <c r="LP62" s="6"/>
      <c r="LQ62" s="6"/>
      <c r="LR62" s="6"/>
      <c r="LS62" s="6"/>
      <c r="LT62" s="6"/>
      <c r="LU62" s="6"/>
      <c r="LV62" s="6"/>
      <c r="LW62" s="6"/>
      <c r="LX62" s="6"/>
      <c r="LY62" s="6"/>
      <c r="LZ62" s="6"/>
      <c r="MA62" s="6"/>
      <c r="MB62" s="6"/>
      <c r="MC62" s="6"/>
      <c r="MD62" s="6"/>
      <c r="ME62" s="6"/>
      <c r="MF62" s="6"/>
      <c r="MG62" s="6"/>
      <c r="MH62" s="6"/>
      <c r="MI62" s="6"/>
      <c r="MJ62" s="6"/>
      <c r="MK62" s="6"/>
      <c r="ML62" s="6"/>
      <c r="MM62" s="6"/>
      <c r="MN62" s="6"/>
      <c r="MO62" s="6"/>
      <c r="MP62" s="6"/>
      <c r="MQ62" s="6"/>
      <c r="MR62" s="6"/>
      <c r="MS62" s="6"/>
      <c r="MT62" s="6"/>
      <c r="MU62" s="6"/>
      <c r="MV62" s="6"/>
      <c r="MW62" s="6"/>
      <c r="MX62" s="6"/>
      <c r="MY62" s="6"/>
      <c r="MZ62" s="6"/>
      <c r="NA62" s="6"/>
      <c r="NB62" s="6"/>
      <c r="NC62" s="6"/>
      <c r="ND62" s="6"/>
      <c r="NE62" s="6"/>
      <c r="NF62" s="6"/>
      <c r="NG62" s="6"/>
      <c r="NH62" s="6"/>
      <c r="NI62" s="6"/>
      <c r="NJ62" s="6"/>
      <c r="NK62" s="6"/>
      <c r="NL62" s="6"/>
      <c r="NM62" s="6"/>
      <c r="NN62" s="6"/>
      <c r="NO62" s="6"/>
      <c r="NP62" s="6"/>
      <c r="NQ62" s="6"/>
      <c r="NR62" s="6"/>
      <c r="NS62" s="6"/>
      <c r="NT62" s="6"/>
      <c r="NU62" s="6"/>
      <c r="NV62" s="6"/>
      <c r="NW62" s="6"/>
      <c r="NX62" s="6"/>
      <c r="NY62" s="6"/>
      <c r="NZ62" s="6"/>
      <c r="OA62" s="6"/>
      <c r="OB62" s="6"/>
      <c r="OC62" s="6"/>
      <c r="OD62" s="6"/>
      <c r="OE62" s="6"/>
      <c r="OF62" s="6"/>
      <c r="OG62" s="6"/>
      <c r="OH62" s="6"/>
      <c r="OI62" s="6"/>
      <c r="OJ62" s="6"/>
      <c r="OK62" s="6"/>
      <c r="OL62" s="6"/>
      <c r="OM62" s="6"/>
      <c r="ON62" s="6"/>
      <c r="OO62" s="6"/>
      <c r="OP62" s="6"/>
      <c r="OQ62" s="6"/>
      <c r="OR62" s="6"/>
      <c r="OS62" s="6"/>
      <c r="OT62" s="6"/>
      <c r="OU62" s="6"/>
      <c r="OV62" s="6"/>
      <c r="OW62" s="6"/>
      <c r="OX62" s="6"/>
      <c r="OY62" s="6"/>
      <c r="OZ62" s="6"/>
      <c r="PA62" s="6"/>
      <c r="PB62" s="6"/>
      <c r="PC62" s="6"/>
      <c r="PD62" s="6"/>
      <c r="PE62" s="6"/>
      <c r="PF62" s="6"/>
      <c r="PG62" s="6"/>
    </row>
    <row r="63" spans="2:423" ht="12.75" customHeight="1">
      <c r="B63" s="44" t="s">
        <v>114</v>
      </c>
      <c r="C63" s="23">
        <f t="shared" ca="1" si="2"/>
        <v>30021458.48</v>
      </c>
      <c r="E63" s="44" t="s">
        <v>114</v>
      </c>
      <c r="F63" s="23">
        <f t="shared" ca="1" si="3"/>
        <v>30021458.48</v>
      </c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43" t="s">
        <v>117</v>
      </c>
      <c r="BA63" s="43">
        <v>3008</v>
      </c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  <c r="IW63" s="6"/>
      <c r="IX63" s="6"/>
      <c r="IY63" s="6"/>
      <c r="IZ63" s="6"/>
      <c r="JA63" s="6"/>
      <c r="JB63" s="6"/>
      <c r="JC63" s="6"/>
      <c r="JD63" s="6"/>
      <c r="JE63" s="6"/>
      <c r="JF63" s="6"/>
      <c r="JG63" s="6"/>
      <c r="JH63" s="6"/>
      <c r="JI63" s="6"/>
      <c r="JJ63" s="6"/>
      <c r="JK63" s="6"/>
      <c r="JL63" s="6"/>
      <c r="JM63" s="6"/>
      <c r="JN63" s="6"/>
      <c r="JO63" s="6"/>
      <c r="JP63" s="6"/>
      <c r="JQ63" s="6"/>
      <c r="JR63" s="6"/>
      <c r="JS63" s="6"/>
      <c r="JT63" s="6"/>
      <c r="JU63" s="6"/>
      <c r="JV63" s="6"/>
      <c r="JW63" s="6"/>
      <c r="JX63" s="6"/>
      <c r="JY63" s="6"/>
      <c r="JZ63" s="6"/>
      <c r="KA63" s="6"/>
      <c r="KB63" s="6"/>
      <c r="KC63" s="6"/>
      <c r="KD63" s="6"/>
      <c r="KE63" s="6"/>
      <c r="KF63" s="6"/>
      <c r="KG63" s="6"/>
      <c r="KH63" s="6"/>
      <c r="KI63" s="6"/>
      <c r="KJ63" s="6"/>
      <c r="KK63" s="6"/>
      <c r="KL63" s="6"/>
      <c r="KM63" s="6"/>
      <c r="KN63" s="6"/>
      <c r="KO63" s="6"/>
      <c r="KP63" s="6"/>
      <c r="KQ63" s="6"/>
      <c r="KR63" s="6"/>
      <c r="KS63" s="6"/>
      <c r="KT63" s="6"/>
      <c r="KU63" s="6"/>
      <c r="KV63" s="6"/>
      <c r="KW63" s="6"/>
      <c r="KX63" s="6"/>
      <c r="KY63" s="6"/>
      <c r="KZ63" s="6"/>
      <c r="LA63" s="6"/>
      <c r="LB63" s="6"/>
      <c r="LC63" s="6"/>
      <c r="LD63" s="6"/>
      <c r="LE63" s="6"/>
      <c r="LF63" s="6"/>
      <c r="LG63" s="6"/>
      <c r="LH63" s="6"/>
      <c r="LI63" s="6"/>
      <c r="LJ63" s="6"/>
      <c r="LK63" s="6"/>
      <c r="LL63" s="6"/>
      <c r="LM63" s="6"/>
      <c r="LN63" s="6"/>
      <c r="LO63" s="6"/>
      <c r="LP63" s="6"/>
      <c r="LQ63" s="6"/>
      <c r="LR63" s="6"/>
      <c r="LS63" s="6"/>
      <c r="LT63" s="6"/>
      <c r="LU63" s="6"/>
      <c r="LV63" s="6"/>
      <c r="LW63" s="6"/>
      <c r="LX63" s="6"/>
      <c r="LY63" s="6"/>
      <c r="LZ63" s="6"/>
      <c r="MA63" s="6"/>
      <c r="MB63" s="6"/>
      <c r="MC63" s="6"/>
      <c r="MD63" s="6"/>
      <c r="ME63" s="6"/>
      <c r="MF63" s="6"/>
      <c r="MG63" s="6"/>
      <c r="MH63" s="6"/>
      <c r="MI63" s="6"/>
      <c r="MJ63" s="6"/>
      <c r="MK63" s="6"/>
      <c r="ML63" s="6"/>
      <c r="MM63" s="6"/>
      <c r="MN63" s="6"/>
      <c r="MO63" s="6"/>
      <c r="MP63" s="6"/>
      <c r="MQ63" s="6"/>
      <c r="MR63" s="6"/>
      <c r="MS63" s="6"/>
      <c r="MT63" s="6"/>
      <c r="MU63" s="6"/>
      <c r="MV63" s="6"/>
      <c r="MW63" s="6"/>
      <c r="MX63" s="6"/>
      <c r="MY63" s="6"/>
      <c r="MZ63" s="6"/>
      <c r="NA63" s="6"/>
      <c r="NB63" s="6"/>
      <c r="NC63" s="6"/>
      <c r="ND63" s="6"/>
      <c r="NE63" s="6"/>
      <c r="NF63" s="6"/>
      <c r="NG63" s="6"/>
      <c r="NH63" s="6"/>
      <c r="NI63" s="6"/>
      <c r="NJ63" s="6"/>
      <c r="NK63" s="6"/>
      <c r="NL63" s="6"/>
      <c r="NM63" s="6"/>
      <c r="NN63" s="6"/>
      <c r="NO63" s="6"/>
      <c r="NP63" s="6"/>
      <c r="NQ63" s="6"/>
      <c r="NR63" s="6"/>
      <c r="NS63" s="6"/>
      <c r="NT63" s="6"/>
      <c r="NU63" s="6"/>
      <c r="NV63" s="6"/>
      <c r="NW63" s="6"/>
      <c r="NX63" s="6"/>
      <c r="NY63" s="6"/>
      <c r="NZ63" s="6"/>
      <c r="OA63" s="6"/>
      <c r="OB63" s="6"/>
      <c r="OC63" s="6"/>
      <c r="OD63" s="6"/>
      <c r="OE63" s="6"/>
      <c r="OF63" s="6"/>
      <c r="OG63" s="6"/>
      <c r="OH63" s="6"/>
      <c r="OI63" s="6"/>
      <c r="OJ63" s="6"/>
      <c r="OK63" s="6"/>
      <c r="OL63" s="6"/>
      <c r="OM63" s="6"/>
      <c r="ON63" s="6"/>
      <c r="OO63" s="6"/>
      <c r="OP63" s="6"/>
      <c r="OQ63" s="6"/>
      <c r="OR63" s="6"/>
      <c r="OS63" s="6"/>
      <c r="OT63" s="6"/>
      <c r="OU63" s="6"/>
      <c r="OV63" s="6"/>
      <c r="OW63" s="6"/>
      <c r="OX63" s="6"/>
      <c r="OY63" s="6"/>
      <c r="OZ63" s="6"/>
      <c r="PA63" s="6"/>
      <c r="PB63" s="6"/>
      <c r="PC63" s="6"/>
      <c r="PD63" s="6"/>
      <c r="PE63" s="6"/>
      <c r="PF63" s="6"/>
      <c r="PG63" s="6"/>
    </row>
    <row r="64" spans="2:423" ht="12.75" customHeight="1">
      <c r="B64" s="44" t="s">
        <v>115</v>
      </c>
      <c r="C64" s="23">
        <f t="shared" ca="1" si="2"/>
        <v>152481052.06</v>
      </c>
      <c r="E64" s="44" t="s">
        <v>115</v>
      </c>
      <c r="F64" s="23">
        <f t="shared" ca="1" si="3"/>
        <v>152481052.06</v>
      </c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43" t="s">
        <v>118</v>
      </c>
      <c r="BA64" s="43">
        <v>3009</v>
      </c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  <c r="IW64" s="6"/>
      <c r="IX64" s="6"/>
      <c r="IY64" s="6"/>
      <c r="IZ64" s="6"/>
      <c r="JA64" s="6"/>
      <c r="JB64" s="6"/>
      <c r="JC64" s="6"/>
      <c r="JD64" s="6"/>
      <c r="JE64" s="6"/>
      <c r="JF64" s="6"/>
      <c r="JG64" s="6"/>
      <c r="JH64" s="6"/>
      <c r="JI64" s="6"/>
      <c r="JJ64" s="6"/>
      <c r="JK64" s="6"/>
      <c r="JL64" s="6"/>
      <c r="JM64" s="6"/>
      <c r="JN64" s="6"/>
      <c r="JO64" s="6"/>
      <c r="JP64" s="6"/>
      <c r="JQ64" s="6"/>
      <c r="JR64" s="6"/>
      <c r="JS64" s="6"/>
      <c r="JT64" s="6"/>
      <c r="JU64" s="6"/>
      <c r="JV64" s="6"/>
      <c r="JW64" s="6"/>
      <c r="JX64" s="6"/>
      <c r="JY64" s="6"/>
      <c r="JZ64" s="6"/>
      <c r="KA64" s="6"/>
      <c r="KB64" s="6"/>
      <c r="KC64" s="6"/>
      <c r="KD64" s="6"/>
      <c r="KE64" s="6"/>
      <c r="KF64" s="6"/>
      <c r="KG64" s="6"/>
      <c r="KH64" s="6"/>
      <c r="KI64" s="6"/>
      <c r="KJ64" s="6"/>
      <c r="KK64" s="6"/>
      <c r="KL64" s="6"/>
      <c r="KM64" s="6"/>
      <c r="KN64" s="6"/>
      <c r="KO64" s="6"/>
      <c r="KP64" s="6"/>
      <c r="KQ64" s="6"/>
      <c r="KR64" s="6"/>
      <c r="KS64" s="6"/>
      <c r="KT64" s="6"/>
      <c r="KU64" s="6"/>
      <c r="KV64" s="6"/>
      <c r="KW64" s="6"/>
      <c r="KX64" s="6"/>
      <c r="KY64" s="6"/>
      <c r="KZ64" s="6"/>
      <c r="LA64" s="6"/>
      <c r="LB64" s="6"/>
      <c r="LC64" s="6"/>
      <c r="LD64" s="6"/>
      <c r="LE64" s="6"/>
      <c r="LF64" s="6"/>
      <c r="LG64" s="6"/>
      <c r="LH64" s="6"/>
      <c r="LI64" s="6"/>
      <c r="LJ64" s="6"/>
      <c r="LK64" s="6"/>
      <c r="LL64" s="6"/>
      <c r="LM64" s="6"/>
      <c r="LN64" s="6"/>
      <c r="LO64" s="6"/>
      <c r="LP64" s="6"/>
      <c r="LQ64" s="6"/>
      <c r="LR64" s="6"/>
      <c r="LS64" s="6"/>
      <c r="LT64" s="6"/>
      <c r="LU64" s="6"/>
      <c r="LV64" s="6"/>
      <c r="LW64" s="6"/>
      <c r="LX64" s="6"/>
      <c r="LY64" s="6"/>
      <c r="LZ64" s="6"/>
      <c r="MA64" s="6"/>
      <c r="MB64" s="6"/>
      <c r="MC64" s="6"/>
      <c r="MD64" s="6"/>
      <c r="ME64" s="6"/>
      <c r="MF64" s="6"/>
      <c r="MG64" s="6"/>
      <c r="MH64" s="6"/>
      <c r="MI64" s="6"/>
      <c r="MJ64" s="6"/>
      <c r="MK64" s="6"/>
      <c r="ML64" s="6"/>
      <c r="MM64" s="6"/>
      <c r="MN64" s="6"/>
      <c r="MO64" s="6"/>
      <c r="MP64" s="6"/>
      <c r="MQ64" s="6"/>
      <c r="MR64" s="6"/>
      <c r="MS64" s="6"/>
      <c r="MT64" s="6"/>
      <c r="MU64" s="6"/>
      <c r="MV64" s="6"/>
      <c r="MW64" s="6"/>
      <c r="MX64" s="6"/>
      <c r="MY64" s="6"/>
      <c r="MZ64" s="6"/>
      <c r="NA64" s="6"/>
      <c r="NB64" s="6"/>
      <c r="NC64" s="6"/>
      <c r="ND64" s="6"/>
      <c r="NE64" s="6"/>
      <c r="NF64" s="6"/>
      <c r="NG64" s="6"/>
      <c r="NH64" s="6"/>
      <c r="NI64" s="6"/>
      <c r="NJ64" s="6"/>
      <c r="NK64" s="6"/>
      <c r="NL64" s="6"/>
      <c r="NM64" s="6"/>
      <c r="NN64" s="6"/>
      <c r="NO64" s="6"/>
      <c r="NP64" s="6"/>
      <c r="NQ64" s="6"/>
      <c r="NR64" s="6"/>
      <c r="NS64" s="6"/>
      <c r="NT64" s="6"/>
      <c r="NU64" s="6"/>
      <c r="NV64" s="6"/>
      <c r="NW64" s="6"/>
      <c r="NX64" s="6"/>
      <c r="NY64" s="6"/>
      <c r="NZ64" s="6"/>
      <c r="OA64" s="6"/>
      <c r="OB64" s="6"/>
      <c r="OC64" s="6"/>
      <c r="OD64" s="6"/>
      <c r="OE64" s="6"/>
      <c r="OF64" s="6"/>
      <c r="OG64" s="6"/>
      <c r="OH64" s="6"/>
      <c r="OI64" s="6"/>
      <c r="OJ64" s="6"/>
      <c r="OK64" s="6"/>
      <c r="OL64" s="6"/>
      <c r="OM64" s="6"/>
      <c r="ON64" s="6"/>
      <c r="OO64" s="6"/>
      <c r="OP64" s="6"/>
      <c r="OQ64" s="6"/>
      <c r="OR64" s="6"/>
      <c r="OS64" s="6"/>
      <c r="OT64" s="6"/>
      <c r="OU64" s="6"/>
      <c r="OV64" s="6"/>
      <c r="OW64" s="6"/>
      <c r="OX64" s="6"/>
      <c r="OY64" s="6"/>
      <c r="OZ64" s="6"/>
      <c r="PA64" s="6"/>
      <c r="PB64" s="6"/>
      <c r="PC64" s="6"/>
      <c r="PD64" s="6"/>
      <c r="PE64" s="6"/>
      <c r="PF64" s="6"/>
      <c r="PG64" s="6"/>
    </row>
    <row r="65" spans="2:423" ht="12.75" customHeight="1">
      <c r="B65" s="44" t="s">
        <v>116</v>
      </c>
      <c r="C65" s="23">
        <f t="shared" ca="1" si="2"/>
        <v>2739135.89</v>
      </c>
      <c r="E65" s="44" t="s">
        <v>116</v>
      </c>
      <c r="F65" s="23">
        <f t="shared" ca="1" si="3"/>
        <v>2739135.89</v>
      </c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43" t="s">
        <v>119</v>
      </c>
      <c r="BA65" s="43">
        <v>3011</v>
      </c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  <c r="IS65" s="6"/>
      <c r="IT65" s="6"/>
      <c r="IU65" s="6"/>
      <c r="IV65" s="6"/>
      <c r="IW65" s="6"/>
      <c r="IX65" s="6"/>
      <c r="IY65" s="6"/>
      <c r="IZ65" s="6"/>
      <c r="JA65" s="6"/>
      <c r="JB65" s="6"/>
      <c r="JC65" s="6"/>
      <c r="JD65" s="6"/>
      <c r="JE65" s="6"/>
      <c r="JF65" s="6"/>
      <c r="JG65" s="6"/>
      <c r="JH65" s="6"/>
      <c r="JI65" s="6"/>
      <c r="JJ65" s="6"/>
      <c r="JK65" s="6"/>
      <c r="JL65" s="6"/>
      <c r="JM65" s="6"/>
      <c r="JN65" s="6"/>
      <c r="JO65" s="6"/>
      <c r="JP65" s="6"/>
      <c r="JQ65" s="6"/>
      <c r="JR65" s="6"/>
      <c r="JS65" s="6"/>
      <c r="JT65" s="6"/>
      <c r="JU65" s="6"/>
      <c r="JV65" s="6"/>
      <c r="JW65" s="6"/>
      <c r="JX65" s="6"/>
      <c r="JY65" s="6"/>
      <c r="JZ65" s="6"/>
      <c r="KA65" s="6"/>
      <c r="KB65" s="6"/>
      <c r="KC65" s="6"/>
      <c r="KD65" s="6"/>
      <c r="KE65" s="6"/>
      <c r="KF65" s="6"/>
      <c r="KG65" s="6"/>
      <c r="KH65" s="6"/>
      <c r="KI65" s="6"/>
      <c r="KJ65" s="6"/>
      <c r="KK65" s="6"/>
      <c r="KL65" s="6"/>
      <c r="KM65" s="6"/>
      <c r="KN65" s="6"/>
      <c r="KO65" s="6"/>
      <c r="KP65" s="6"/>
      <c r="KQ65" s="6"/>
      <c r="KR65" s="6"/>
      <c r="KS65" s="6"/>
      <c r="KT65" s="6"/>
      <c r="KU65" s="6"/>
      <c r="KV65" s="6"/>
      <c r="KW65" s="6"/>
      <c r="KX65" s="6"/>
      <c r="KY65" s="6"/>
      <c r="KZ65" s="6"/>
      <c r="LA65" s="6"/>
      <c r="LB65" s="6"/>
      <c r="LC65" s="6"/>
      <c r="LD65" s="6"/>
      <c r="LE65" s="6"/>
      <c r="LF65" s="6"/>
      <c r="LG65" s="6"/>
      <c r="LH65" s="6"/>
      <c r="LI65" s="6"/>
      <c r="LJ65" s="6"/>
      <c r="LK65" s="6"/>
      <c r="LL65" s="6"/>
      <c r="LM65" s="6"/>
      <c r="LN65" s="6"/>
      <c r="LO65" s="6"/>
      <c r="LP65" s="6"/>
      <c r="LQ65" s="6"/>
      <c r="LR65" s="6"/>
      <c r="LS65" s="6"/>
      <c r="LT65" s="6"/>
      <c r="LU65" s="6"/>
      <c r="LV65" s="6"/>
      <c r="LW65" s="6"/>
      <c r="LX65" s="6"/>
      <c r="LY65" s="6"/>
      <c r="LZ65" s="6"/>
      <c r="MA65" s="6"/>
      <c r="MB65" s="6"/>
      <c r="MC65" s="6"/>
      <c r="MD65" s="6"/>
      <c r="ME65" s="6"/>
      <c r="MF65" s="6"/>
      <c r="MG65" s="6"/>
      <c r="MH65" s="6"/>
      <c r="MI65" s="6"/>
      <c r="MJ65" s="6"/>
      <c r="MK65" s="6"/>
      <c r="ML65" s="6"/>
      <c r="MM65" s="6"/>
      <c r="MN65" s="6"/>
      <c r="MO65" s="6"/>
      <c r="MP65" s="6"/>
      <c r="MQ65" s="6"/>
      <c r="MR65" s="6"/>
      <c r="MS65" s="6"/>
      <c r="MT65" s="6"/>
      <c r="MU65" s="6"/>
      <c r="MV65" s="6"/>
      <c r="MW65" s="6"/>
      <c r="MX65" s="6"/>
      <c r="MY65" s="6"/>
      <c r="MZ65" s="6"/>
      <c r="NA65" s="6"/>
      <c r="NB65" s="6"/>
      <c r="NC65" s="6"/>
      <c r="ND65" s="6"/>
      <c r="NE65" s="6"/>
      <c r="NF65" s="6"/>
      <c r="NG65" s="6"/>
      <c r="NH65" s="6"/>
      <c r="NI65" s="6"/>
      <c r="NJ65" s="6"/>
      <c r="NK65" s="6"/>
      <c r="NL65" s="6"/>
      <c r="NM65" s="6"/>
      <c r="NN65" s="6"/>
      <c r="NO65" s="6"/>
      <c r="NP65" s="6"/>
      <c r="NQ65" s="6"/>
      <c r="NR65" s="6"/>
      <c r="NS65" s="6"/>
      <c r="NT65" s="6"/>
      <c r="NU65" s="6"/>
      <c r="NV65" s="6"/>
      <c r="NW65" s="6"/>
      <c r="NX65" s="6"/>
      <c r="NY65" s="6"/>
      <c r="NZ65" s="6"/>
      <c r="OA65" s="6"/>
      <c r="OB65" s="6"/>
      <c r="OC65" s="6"/>
      <c r="OD65" s="6"/>
      <c r="OE65" s="6"/>
      <c r="OF65" s="6"/>
      <c r="OG65" s="6"/>
      <c r="OH65" s="6"/>
      <c r="OI65" s="6"/>
      <c r="OJ65" s="6"/>
      <c r="OK65" s="6"/>
      <c r="OL65" s="6"/>
      <c r="OM65" s="6"/>
      <c r="ON65" s="6"/>
      <c r="OO65" s="6"/>
      <c r="OP65" s="6"/>
      <c r="OQ65" s="6"/>
      <c r="OR65" s="6"/>
      <c r="OS65" s="6"/>
      <c r="OT65" s="6"/>
      <c r="OU65" s="6"/>
      <c r="OV65" s="6"/>
      <c r="OW65" s="6"/>
      <c r="OX65" s="6"/>
      <c r="OY65" s="6"/>
      <c r="OZ65" s="6"/>
      <c r="PA65" s="6"/>
      <c r="PB65" s="6"/>
      <c r="PC65" s="6"/>
      <c r="PD65" s="6"/>
      <c r="PE65" s="6"/>
      <c r="PF65" s="6"/>
      <c r="PG65" s="6"/>
    </row>
    <row r="66" spans="2:423" ht="12.75" customHeight="1">
      <c r="B66" s="44" t="s">
        <v>117</v>
      </c>
      <c r="C66" s="23">
        <f t="shared" ca="1" si="2"/>
        <v>68052189.650000006</v>
      </c>
      <c r="E66" s="44" t="s">
        <v>117</v>
      </c>
      <c r="F66" s="23">
        <f t="shared" ca="1" si="3"/>
        <v>68052189.650000006</v>
      </c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43" t="s">
        <v>120</v>
      </c>
      <c r="BA66" s="43">
        <v>3012</v>
      </c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  <c r="IR66" s="6"/>
      <c r="IS66" s="6"/>
      <c r="IT66" s="6"/>
      <c r="IU66" s="6"/>
      <c r="IV66" s="6"/>
      <c r="IW66" s="6"/>
      <c r="IX66" s="6"/>
      <c r="IY66" s="6"/>
      <c r="IZ66" s="6"/>
      <c r="JA66" s="6"/>
      <c r="JB66" s="6"/>
      <c r="JC66" s="6"/>
      <c r="JD66" s="6"/>
      <c r="JE66" s="6"/>
      <c r="JF66" s="6"/>
      <c r="JG66" s="6"/>
      <c r="JH66" s="6"/>
      <c r="JI66" s="6"/>
      <c r="JJ66" s="6"/>
      <c r="JK66" s="6"/>
      <c r="JL66" s="6"/>
      <c r="JM66" s="6"/>
      <c r="JN66" s="6"/>
      <c r="JO66" s="6"/>
      <c r="JP66" s="6"/>
      <c r="JQ66" s="6"/>
      <c r="JR66" s="6"/>
      <c r="JS66" s="6"/>
      <c r="JT66" s="6"/>
      <c r="JU66" s="6"/>
      <c r="JV66" s="6"/>
      <c r="JW66" s="6"/>
      <c r="JX66" s="6"/>
      <c r="JY66" s="6"/>
      <c r="JZ66" s="6"/>
      <c r="KA66" s="6"/>
      <c r="KB66" s="6"/>
      <c r="KC66" s="6"/>
      <c r="KD66" s="6"/>
      <c r="KE66" s="6"/>
      <c r="KF66" s="6"/>
      <c r="KG66" s="6"/>
      <c r="KH66" s="6"/>
      <c r="KI66" s="6"/>
      <c r="KJ66" s="6"/>
      <c r="KK66" s="6"/>
      <c r="KL66" s="6"/>
      <c r="KM66" s="6"/>
      <c r="KN66" s="6"/>
      <c r="KO66" s="6"/>
      <c r="KP66" s="6"/>
      <c r="KQ66" s="6"/>
      <c r="KR66" s="6"/>
      <c r="KS66" s="6"/>
      <c r="KT66" s="6"/>
      <c r="KU66" s="6"/>
      <c r="KV66" s="6"/>
      <c r="KW66" s="6"/>
      <c r="KX66" s="6"/>
      <c r="KY66" s="6"/>
      <c r="KZ66" s="6"/>
      <c r="LA66" s="6"/>
      <c r="LB66" s="6"/>
      <c r="LC66" s="6"/>
      <c r="LD66" s="6"/>
      <c r="LE66" s="6"/>
      <c r="LF66" s="6"/>
      <c r="LG66" s="6"/>
      <c r="LH66" s="6"/>
      <c r="LI66" s="6"/>
      <c r="LJ66" s="6"/>
      <c r="LK66" s="6"/>
      <c r="LL66" s="6"/>
      <c r="LM66" s="6"/>
      <c r="LN66" s="6"/>
      <c r="LO66" s="6"/>
      <c r="LP66" s="6"/>
      <c r="LQ66" s="6"/>
      <c r="LR66" s="6"/>
      <c r="LS66" s="6"/>
      <c r="LT66" s="6"/>
      <c r="LU66" s="6"/>
      <c r="LV66" s="6"/>
      <c r="LW66" s="6"/>
      <c r="LX66" s="6"/>
      <c r="LY66" s="6"/>
      <c r="LZ66" s="6"/>
      <c r="MA66" s="6"/>
      <c r="MB66" s="6"/>
      <c r="MC66" s="6"/>
      <c r="MD66" s="6"/>
      <c r="ME66" s="6"/>
      <c r="MF66" s="6"/>
      <c r="MG66" s="6"/>
      <c r="MH66" s="6"/>
      <c r="MI66" s="6"/>
      <c r="MJ66" s="6"/>
      <c r="MK66" s="6"/>
      <c r="ML66" s="6"/>
      <c r="MM66" s="6"/>
      <c r="MN66" s="6"/>
      <c r="MO66" s="6"/>
      <c r="MP66" s="6"/>
      <c r="MQ66" s="6"/>
      <c r="MR66" s="6"/>
      <c r="MS66" s="6"/>
      <c r="MT66" s="6"/>
      <c r="MU66" s="6"/>
      <c r="MV66" s="6"/>
      <c r="MW66" s="6"/>
      <c r="MX66" s="6"/>
      <c r="MY66" s="6"/>
      <c r="MZ66" s="6"/>
      <c r="NA66" s="6"/>
      <c r="NB66" s="6"/>
      <c r="NC66" s="6"/>
      <c r="ND66" s="6"/>
      <c r="NE66" s="6"/>
      <c r="NF66" s="6"/>
      <c r="NG66" s="6"/>
      <c r="NH66" s="6"/>
      <c r="NI66" s="6"/>
      <c r="NJ66" s="6"/>
      <c r="NK66" s="6"/>
      <c r="NL66" s="6"/>
      <c r="NM66" s="6"/>
      <c r="NN66" s="6"/>
      <c r="NO66" s="6"/>
      <c r="NP66" s="6"/>
      <c r="NQ66" s="6"/>
      <c r="NR66" s="6"/>
      <c r="NS66" s="6"/>
      <c r="NT66" s="6"/>
      <c r="NU66" s="6"/>
      <c r="NV66" s="6"/>
      <c r="NW66" s="6"/>
      <c r="NX66" s="6"/>
      <c r="NY66" s="6"/>
      <c r="NZ66" s="6"/>
      <c r="OA66" s="6"/>
      <c r="OB66" s="6"/>
      <c r="OC66" s="6"/>
      <c r="OD66" s="6"/>
      <c r="OE66" s="6"/>
      <c r="OF66" s="6"/>
      <c r="OG66" s="6"/>
      <c r="OH66" s="6"/>
      <c r="OI66" s="6"/>
      <c r="OJ66" s="6"/>
      <c r="OK66" s="6"/>
      <c r="OL66" s="6"/>
      <c r="OM66" s="6"/>
      <c r="ON66" s="6"/>
      <c r="OO66" s="6"/>
      <c r="OP66" s="6"/>
      <c r="OQ66" s="6"/>
      <c r="OR66" s="6"/>
      <c r="OS66" s="6"/>
      <c r="OT66" s="6"/>
      <c r="OU66" s="6"/>
      <c r="OV66" s="6"/>
      <c r="OW66" s="6"/>
      <c r="OX66" s="6"/>
      <c r="OY66" s="6"/>
      <c r="OZ66" s="6"/>
      <c r="PA66" s="6"/>
      <c r="PB66" s="6"/>
      <c r="PC66" s="6"/>
      <c r="PD66" s="6"/>
      <c r="PE66" s="6"/>
      <c r="PF66" s="6"/>
      <c r="PG66" s="6"/>
    </row>
    <row r="67" spans="2:423" ht="12.75" customHeight="1">
      <c r="B67" s="44" t="s">
        <v>118</v>
      </c>
      <c r="C67" s="23">
        <f t="shared" ca="1" si="2"/>
        <v>409449994.4799999</v>
      </c>
      <c r="E67" s="44" t="s">
        <v>118</v>
      </c>
      <c r="F67" s="23">
        <f t="shared" ca="1" si="3"/>
        <v>409449994.4799999</v>
      </c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43" t="s">
        <v>121</v>
      </c>
      <c r="BA67" s="43">
        <v>3016</v>
      </c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  <c r="IR67" s="6"/>
      <c r="IS67" s="6"/>
      <c r="IT67" s="6"/>
      <c r="IU67" s="6"/>
      <c r="IV67" s="6"/>
      <c r="IW67" s="6"/>
      <c r="IX67" s="6"/>
      <c r="IY67" s="6"/>
      <c r="IZ67" s="6"/>
      <c r="JA67" s="6"/>
      <c r="JB67" s="6"/>
      <c r="JC67" s="6"/>
      <c r="JD67" s="6"/>
      <c r="JE67" s="6"/>
      <c r="JF67" s="6"/>
      <c r="JG67" s="6"/>
      <c r="JH67" s="6"/>
      <c r="JI67" s="6"/>
      <c r="JJ67" s="6"/>
      <c r="JK67" s="6"/>
      <c r="JL67" s="6"/>
      <c r="JM67" s="6"/>
      <c r="JN67" s="6"/>
      <c r="JO67" s="6"/>
      <c r="JP67" s="6"/>
      <c r="JQ67" s="6"/>
      <c r="JR67" s="6"/>
      <c r="JS67" s="6"/>
      <c r="JT67" s="6"/>
      <c r="JU67" s="6"/>
      <c r="JV67" s="6"/>
      <c r="JW67" s="6"/>
      <c r="JX67" s="6"/>
      <c r="JY67" s="6"/>
      <c r="JZ67" s="6"/>
      <c r="KA67" s="6"/>
      <c r="KB67" s="6"/>
      <c r="KC67" s="6"/>
      <c r="KD67" s="6"/>
      <c r="KE67" s="6"/>
      <c r="KF67" s="6"/>
      <c r="KG67" s="6"/>
      <c r="KH67" s="6"/>
      <c r="KI67" s="6"/>
      <c r="KJ67" s="6"/>
      <c r="KK67" s="6"/>
      <c r="KL67" s="6"/>
      <c r="KM67" s="6"/>
      <c r="KN67" s="6"/>
      <c r="KO67" s="6"/>
      <c r="KP67" s="6"/>
      <c r="KQ67" s="6"/>
      <c r="KR67" s="6"/>
      <c r="KS67" s="6"/>
      <c r="KT67" s="6"/>
      <c r="KU67" s="6"/>
      <c r="KV67" s="6"/>
      <c r="KW67" s="6"/>
      <c r="KX67" s="6"/>
      <c r="KY67" s="6"/>
      <c r="KZ67" s="6"/>
      <c r="LA67" s="6"/>
      <c r="LB67" s="6"/>
      <c r="LC67" s="6"/>
      <c r="LD67" s="6"/>
      <c r="LE67" s="6"/>
      <c r="LF67" s="6"/>
      <c r="LG67" s="6"/>
      <c r="LH67" s="6"/>
      <c r="LI67" s="6"/>
      <c r="LJ67" s="6"/>
      <c r="LK67" s="6"/>
      <c r="LL67" s="6"/>
      <c r="LM67" s="6"/>
      <c r="LN67" s="6"/>
      <c r="LO67" s="6"/>
      <c r="LP67" s="6"/>
      <c r="LQ67" s="6"/>
      <c r="LR67" s="6"/>
      <c r="LS67" s="6"/>
      <c r="LT67" s="6"/>
      <c r="LU67" s="6"/>
      <c r="LV67" s="6"/>
      <c r="LW67" s="6"/>
      <c r="LX67" s="6"/>
      <c r="LY67" s="6"/>
      <c r="LZ67" s="6"/>
      <c r="MA67" s="6"/>
      <c r="MB67" s="6"/>
      <c r="MC67" s="6"/>
      <c r="MD67" s="6"/>
      <c r="ME67" s="6"/>
      <c r="MF67" s="6"/>
      <c r="MG67" s="6"/>
      <c r="MH67" s="6"/>
      <c r="MI67" s="6"/>
      <c r="MJ67" s="6"/>
      <c r="MK67" s="6"/>
      <c r="ML67" s="6"/>
      <c r="MM67" s="6"/>
      <c r="MN67" s="6"/>
      <c r="MO67" s="6"/>
      <c r="MP67" s="6"/>
      <c r="MQ67" s="6"/>
      <c r="MR67" s="6"/>
      <c r="MS67" s="6"/>
      <c r="MT67" s="6"/>
      <c r="MU67" s="6"/>
      <c r="MV67" s="6"/>
      <c r="MW67" s="6"/>
      <c r="MX67" s="6"/>
      <c r="MY67" s="6"/>
      <c r="MZ67" s="6"/>
      <c r="NA67" s="6"/>
      <c r="NB67" s="6"/>
      <c r="NC67" s="6"/>
      <c r="ND67" s="6"/>
      <c r="NE67" s="6"/>
      <c r="NF67" s="6"/>
      <c r="NG67" s="6"/>
      <c r="NH67" s="6"/>
      <c r="NI67" s="6"/>
      <c r="NJ67" s="6"/>
      <c r="NK67" s="6"/>
      <c r="NL67" s="6"/>
      <c r="NM67" s="6"/>
      <c r="NN67" s="6"/>
      <c r="NO67" s="6"/>
      <c r="NP67" s="6"/>
      <c r="NQ67" s="6"/>
      <c r="NR67" s="6"/>
      <c r="NS67" s="6"/>
      <c r="NT67" s="6"/>
      <c r="NU67" s="6"/>
      <c r="NV67" s="6"/>
      <c r="NW67" s="6"/>
      <c r="NX67" s="6"/>
      <c r="NY67" s="6"/>
      <c r="NZ67" s="6"/>
      <c r="OA67" s="6"/>
      <c r="OB67" s="6"/>
      <c r="OC67" s="6"/>
      <c r="OD67" s="6"/>
      <c r="OE67" s="6"/>
      <c r="OF67" s="6"/>
      <c r="OG67" s="6"/>
      <c r="OH67" s="6"/>
      <c r="OI67" s="6"/>
      <c r="OJ67" s="6"/>
      <c r="OK67" s="6"/>
      <c r="OL67" s="6"/>
      <c r="OM67" s="6"/>
      <c r="ON67" s="6"/>
      <c r="OO67" s="6"/>
      <c r="OP67" s="6"/>
      <c r="OQ67" s="6"/>
      <c r="OR67" s="6"/>
      <c r="OS67" s="6"/>
      <c r="OT67" s="6"/>
      <c r="OU67" s="6"/>
      <c r="OV67" s="6"/>
      <c r="OW67" s="6"/>
      <c r="OX67" s="6"/>
      <c r="OY67" s="6"/>
      <c r="OZ67" s="6"/>
      <c r="PA67" s="6"/>
      <c r="PB67" s="6"/>
      <c r="PC67" s="6"/>
      <c r="PD67" s="6"/>
      <c r="PE67" s="6"/>
      <c r="PF67" s="6"/>
      <c r="PG67" s="6"/>
    </row>
    <row r="68" spans="2:423" ht="12.75" customHeight="1">
      <c r="B68" s="44" t="s">
        <v>119</v>
      </c>
      <c r="C68" s="23">
        <f t="shared" ca="1" si="2"/>
        <v>425532407.80709803</v>
      </c>
      <c r="E68" s="44" t="s">
        <v>119</v>
      </c>
      <c r="F68" s="23">
        <f t="shared" ca="1" si="3"/>
        <v>425532407.80709803</v>
      </c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43" t="s">
        <v>122</v>
      </c>
      <c r="BA68" s="43">
        <v>3017</v>
      </c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  <c r="IT68" s="6"/>
      <c r="IU68" s="6"/>
      <c r="IV68" s="6"/>
      <c r="IW68" s="6"/>
      <c r="IX68" s="6"/>
      <c r="IY68" s="6"/>
      <c r="IZ68" s="6"/>
      <c r="JA68" s="6"/>
      <c r="JB68" s="6"/>
      <c r="JC68" s="6"/>
      <c r="JD68" s="6"/>
      <c r="JE68" s="6"/>
      <c r="JF68" s="6"/>
      <c r="JG68" s="6"/>
      <c r="JH68" s="6"/>
      <c r="JI68" s="6"/>
      <c r="JJ68" s="6"/>
      <c r="JK68" s="6"/>
      <c r="JL68" s="6"/>
      <c r="JM68" s="6"/>
      <c r="JN68" s="6"/>
      <c r="JO68" s="6"/>
      <c r="JP68" s="6"/>
      <c r="JQ68" s="6"/>
      <c r="JR68" s="6"/>
      <c r="JS68" s="6"/>
      <c r="JT68" s="6"/>
      <c r="JU68" s="6"/>
      <c r="JV68" s="6"/>
      <c r="JW68" s="6"/>
      <c r="JX68" s="6"/>
      <c r="JY68" s="6"/>
      <c r="JZ68" s="6"/>
      <c r="KA68" s="6"/>
      <c r="KB68" s="6"/>
      <c r="KC68" s="6"/>
      <c r="KD68" s="6"/>
      <c r="KE68" s="6"/>
      <c r="KF68" s="6"/>
      <c r="KG68" s="6"/>
      <c r="KH68" s="6"/>
      <c r="KI68" s="6"/>
      <c r="KJ68" s="6"/>
      <c r="KK68" s="6"/>
      <c r="KL68" s="6"/>
      <c r="KM68" s="6"/>
      <c r="KN68" s="6"/>
      <c r="KO68" s="6"/>
      <c r="KP68" s="6"/>
      <c r="KQ68" s="6"/>
      <c r="KR68" s="6"/>
      <c r="KS68" s="6"/>
      <c r="KT68" s="6"/>
      <c r="KU68" s="6"/>
      <c r="KV68" s="6"/>
      <c r="KW68" s="6"/>
      <c r="KX68" s="6"/>
      <c r="KY68" s="6"/>
      <c r="KZ68" s="6"/>
      <c r="LA68" s="6"/>
      <c r="LB68" s="6"/>
      <c r="LC68" s="6"/>
      <c r="LD68" s="6"/>
      <c r="LE68" s="6"/>
      <c r="LF68" s="6"/>
      <c r="LG68" s="6"/>
      <c r="LH68" s="6"/>
      <c r="LI68" s="6"/>
      <c r="LJ68" s="6"/>
      <c r="LK68" s="6"/>
      <c r="LL68" s="6"/>
      <c r="LM68" s="6"/>
      <c r="LN68" s="6"/>
      <c r="LO68" s="6"/>
      <c r="LP68" s="6"/>
      <c r="LQ68" s="6"/>
      <c r="LR68" s="6"/>
      <c r="LS68" s="6"/>
      <c r="LT68" s="6"/>
      <c r="LU68" s="6"/>
      <c r="LV68" s="6"/>
      <c r="LW68" s="6"/>
      <c r="LX68" s="6"/>
      <c r="LY68" s="6"/>
      <c r="LZ68" s="6"/>
      <c r="MA68" s="6"/>
      <c r="MB68" s="6"/>
      <c r="MC68" s="6"/>
      <c r="MD68" s="6"/>
      <c r="ME68" s="6"/>
      <c r="MF68" s="6"/>
      <c r="MG68" s="6"/>
      <c r="MH68" s="6"/>
      <c r="MI68" s="6"/>
      <c r="MJ68" s="6"/>
      <c r="MK68" s="6"/>
      <c r="ML68" s="6"/>
      <c r="MM68" s="6"/>
      <c r="MN68" s="6"/>
      <c r="MO68" s="6"/>
      <c r="MP68" s="6"/>
      <c r="MQ68" s="6"/>
      <c r="MR68" s="6"/>
      <c r="MS68" s="6"/>
      <c r="MT68" s="6"/>
      <c r="MU68" s="6"/>
      <c r="MV68" s="6"/>
      <c r="MW68" s="6"/>
      <c r="MX68" s="6"/>
      <c r="MY68" s="6"/>
      <c r="MZ68" s="6"/>
      <c r="NA68" s="6"/>
      <c r="NB68" s="6"/>
      <c r="NC68" s="6"/>
      <c r="ND68" s="6"/>
      <c r="NE68" s="6"/>
      <c r="NF68" s="6"/>
      <c r="NG68" s="6"/>
      <c r="NH68" s="6"/>
      <c r="NI68" s="6"/>
      <c r="NJ68" s="6"/>
      <c r="NK68" s="6"/>
      <c r="NL68" s="6"/>
      <c r="NM68" s="6"/>
      <c r="NN68" s="6"/>
      <c r="NO68" s="6"/>
      <c r="NP68" s="6"/>
      <c r="NQ68" s="6"/>
      <c r="NR68" s="6"/>
      <c r="NS68" s="6"/>
      <c r="NT68" s="6"/>
      <c r="NU68" s="6"/>
      <c r="NV68" s="6"/>
      <c r="NW68" s="6"/>
      <c r="NX68" s="6"/>
      <c r="NY68" s="6"/>
      <c r="NZ68" s="6"/>
      <c r="OA68" s="6"/>
      <c r="OB68" s="6"/>
      <c r="OC68" s="6"/>
      <c r="OD68" s="6"/>
      <c r="OE68" s="6"/>
      <c r="OF68" s="6"/>
      <c r="OG68" s="6"/>
      <c r="OH68" s="6"/>
      <c r="OI68" s="6"/>
      <c r="OJ68" s="6"/>
      <c r="OK68" s="6"/>
      <c r="OL68" s="6"/>
      <c r="OM68" s="6"/>
      <c r="ON68" s="6"/>
      <c r="OO68" s="6"/>
      <c r="OP68" s="6"/>
      <c r="OQ68" s="6"/>
      <c r="OR68" s="6"/>
      <c r="OS68" s="6"/>
      <c r="OT68" s="6"/>
      <c r="OU68" s="6"/>
      <c r="OV68" s="6"/>
      <c r="OW68" s="6"/>
      <c r="OX68" s="6"/>
      <c r="OY68" s="6"/>
      <c r="OZ68" s="6"/>
      <c r="PA68" s="6"/>
      <c r="PB68" s="6"/>
      <c r="PC68" s="6"/>
      <c r="PD68" s="6"/>
      <c r="PE68" s="6"/>
      <c r="PF68" s="6"/>
      <c r="PG68" s="6"/>
    </row>
    <row r="69" spans="2:423" ht="12.75" customHeight="1">
      <c r="B69" s="44" t="s">
        <v>120</v>
      </c>
      <c r="C69" s="23">
        <f t="shared" ca="1" si="2"/>
        <v>43950999.82</v>
      </c>
      <c r="E69" s="44" t="s">
        <v>120</v>
      </c>
      <c r="F69" s="23">
        <f t="shared" ca="1" si="3"/>
        <v>43950999.82</v>
      </c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43" t="s">
        <v>123</v>
      </c>
      <c r="BA69" s="43">
        <v>3018</v>
      </c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  <c r="IU69" s="6"/>
      <c r="IV69" s="6"/>
      <c r="IW69" s="6"/>
      <c r="IX69" s="6"/>
      <c r="IY69" s="6"/>
      <c r="IZ69" s="6"/>
      <c r="JA69" s="6"/>
      <c r="JB69" s="6"/>
      <c r="JC69" s="6"/>
      <c r="JD69" s="6"/>
      <c r="JE69" s="6"/>
      <c r="JF69" s="6"/>
      <c r="JG69" s="6"/>
      <c r="JH69" s="6"/>
      <c r="JI69" s="6"/>
      <c r="JJ69" s="6"/>
      <c r="JK69" s="6"/>
      <c r="JL69" s="6"/>
      <c r="JM69" s="6"/>
      <c r="JN69" s="6"/>
      <c r="JO69" s="6"/>
      <c r="JP69" s="6"/>
      <c r="JQ69" s="6"/>
      <c r="JR69" s="6"/>
      <c r="JS69" s="6"/>
      <c r="JT69" s="6"/>
      <c r="JU69" s="6"/>
      <c r="JV69" s="6"/>
      <c r="JW69" s="6"/>
      <c r="JX69" s="6"/>
      <c r="JY69" s="6"/>
      <c r="JZ69" s="6"/>
      <c r="KA69" s="6"/>
      <c r="KB69" s="6"/>
      <c r="KC69" s="6"/>
      <c r="KD69" s="6"/>
      <c r="KE69" s="6"/>
      <c r="KF69" s="6"/>
      <c r="KG69" s="6"/>
      <c r="KH69" s="6"/>
      <c r="KI69" s="6"/>
      <c r="KJ69" s="6"/>
      <c r="KK69" s="6"/>
      <c r="KL69" s="6"/>
      <c r="KM69" s="6"/>
      <c r="KN69" s="6"/>
      <c r="KO69" s="6"/>
      <c r="KP69" s="6"/>
      <c r="KQ69" s="6"/>
      <c r="KR69" s="6"/>
      <c r="KS69" s="6"/>
      <c r="KT69" s="6"/>
      <c r="KU69" s="6"/>
      <c r="KV69" s="6"/>
      <c r="KW69" s="6"/>
      <c r="KX69" s="6"/>
      <c r="KY69" s="6"/>
      <c r="KZ69" s="6"/>
      <c r="LA69" s="6"/>
      <c r="LB69" s="6"/>
      <c r="LC69" s="6"/>
      <c r="LD69" s="6"/>
      <c r="LE69" s="6"/>
      <c r="LF69" s="6"/>
      <c r="LG69" s="6"/>
      <c r="LH69" s="6"/>
      <c r="LI69" s="6"/>
      <c r="LJ69" s="6"/>
      <c r="LK69" s="6"/>
      <c r="LL69" s="6"/>
      <c r="LM69" s="6"/>
      <c r="LN69" s="6"/>
      <c r="LO69" s="6"/>
      <c r="LP69" s="6"/>
      <c r="LQ69" s="6"/>
      <c r="LR69" s="6"/>
      <c r="LS69" s="6"/>
      <c r="LT69" s="6"/>
      <c r="LU69" s="6"/>
      <c r="LV69" s="6"/>
      <c r="LW69" s="6"/>
      <c r="LX69" s="6"/>
      <c r="LY69" s="6"/>
      <c r="LZ69" s="6"/>
      <c r="MA69" s="6"/>
      <c r="MB69" s="6"/>
      <c r="MC69" s="6"/>
      <c r="MD69" s="6"/>
      <c r="ME69" s="6"/>
      <c r="MF69" s="6"/>
      <c r="MG69" s="6"/>
      <c r="MH69" s="6"/>
      <c r="MI69" s="6"/>
      <c r="MJ69" s="6"/>
      <c r="MK69" s="6"/>
      <c r="ML69" s="6"/>
      <c r="MM69" s="6"/>
      <c r="MN69" s="6"/>
      <c r="MO69" s="6"/>
      <c r="MP69" s="6"/>
      <c r="MQ69" s="6"/>
      <c r="MR69" s="6"/>
      <c r="MS69" s="6"/>
      <c r="MT69" s="6"/>
      <c r="MU69" s="6"/>
      <c r="MV69" s="6"/>
      <c r="MW69" s="6"/>
      <c r="MX69" s="6"/>
      <c r="MY69" s="6"/>
      <c r="MZ69" s="6"/>
      <c r="NA69" s="6"/>
      <c r="NB69" s="6"/>
      <c r="NC69" s="6"/>
      <c r="ND69" s="6"/>
      <c r="NE69" s="6"/>
      <c r="NF69" s="6"/>
      <c r="NG69" s="6"/>
      <c r="NH69" s="6"/>
      <c r="NI69" s="6"/>
      <c r="NJ69" s="6"/>
      <c r="NK69" s="6"/>
      <c r="NL69" s="6"/>
      <c r="NM69" s="6"/>
      <c r="NN69" s="6"/>
      <c r="NO69" s="6"/>
      <c r="NP69" s="6"/>
      <c r="NQ69" s="6"/>
      <c r="NR69" s="6"/>
      <c r="NS69" s="6"/>
      <c r="NT69" s="6"/>
      <c r="NU69" s="6"/>
      <c r="NV69" s="6"/>
      <c r="NW69" s="6"/>
      <c r="NX69" s="6"/>
      <c r="NY69" s="6"/>
      <c r="NZ69" s="6"/>
      <c r="OA69" s="6"/>
      <c r="OB69" s="6"/>
      <c r="OC69" s="6"/>
      <c r="OD69" s="6"/>
      <c r="OE69" s="6"/>
      <c r="OF69" s="6"/>
      <c r="OG69" s="6"/>
      <c r="OH69" s="6"/>
      <c r="OI69" s="6"/>
      <c r="OJ69" s="6"/>
      <c r="OK69" s="6"/>
      <c r="OL69" s="6"/>
      <c r="OM69" s="6"/>
      <c r="ON69" s="6"/>
      <c r="OO69" s="6"/>
      <c r="OP69" s="6"/>
      <c r="OQ69" s="6"/>
      <c r="OR69" s="6"/>
      <c r="OS69" s="6"/>
      <c r="OT69" s="6"/>
      <c r="OU69" s="6"/>
      <c r="OV69" s="6"/>
      <c r="OW69" s="6"/>
      <c r="OX69" s="6"/>
      <c r="OY69" s="6"/>
      <c r="OZ69" s="6"/>
      <c r="PA69" s="6"/>
      <c r="PB69" s="6"/>
      <c r="PC69" s="6"/>
      <c r="PD69" s="6"/>
      <c r="PE69" s="6"/>
      <c r="PF69" s="6"/>
      <c r="PG69" s="6"/>
    </row>
    <row r="70" spans="2:423" ht="12.75" customHeight="1">
      <c r="B70" s="44" t="s">
        <v>121</v>
      </c>
      <c r="C70" s="23">
        <f t="shared" ref="C70:C101" ca="1" si="4">IFERROR(INDIRECT("'"&amp;VLOOKUP($B$3,$BD$3:$BE$83,2,0)&amp;"'!"&amp;ADDRESS(IFERROR(MATCH(VLOOKUP(B70,$AZ$3:$BB$83,2,0),INDIRECT("'"&amp;VLOOKUP($B$3,$BD$3:$BE$83,2,0)&amp;"'!$B:$B"),0),MATCH(9003,INDIRECT("'"&amp;VLOOKUP($B$3,$BD$3:$BE$83,2,0)&amp;"'!$B:$B"),0)+1),MATCH(VLOOKUP($B$4,$BF$3:$BR$21,2,0),INDIRECT("'"&amp;VLOOKUP($B$3,$BD$3:$BE$83,2,0)&amp;"'!$5:$5"),0))),0)+IFERROR(INDIRECT("'"&amp;VLOOKUP($B$3,$BD$3:$BE$83,2,0)&amp;"'!"&amp;ADDRESS(IFERROR(MATCH(VLOOKUP(B70,$AZ$3:$BB$83,2,0),INDIRECT("'"&amp;VLOOKUP($B$3,$BD$3:$BE$83,2,0)&amp;"'!$B:$B"),0),MATCH(9003,INDIRECT("'"&amp;VLOOKUP($B$3,$BD$3:$BE$83,2,0)&amp;"'!$B:$B"),0)+1),MATCH(VLOOKUP($B$4,$BF$3:$BR$21,3,0),INDIRECT("'"&amp;VLOOKUP($B$3,$BD$3:$BE$83,2,0)&amp;"'!$5:$5"),0))),0)+IFERROR(INDIRECT("'"&amp;VLOOKUP($B$3,$BD$3:$BE$83,2,0)&amp;"'!"&amp;ADDRESS(IFERROR(MATCH(VLOOKUP(B70,$AZ$3:$BB$83,2,0),INDIRECT("'"&amp;VLOOKUP($B$3,$BD$3:$BE$83,2,0)&amp;"'!$B:$B"),0),MATCH(9003,INDIRECT("'"&amp;VLOOKUP($B$3,$BD$3:$BE$83,2,0)&amp;"'!$B:$B"),0)+1),MATCH(VLOOKUP($B$4,$BF$3:$BR$21,4,0),INDIRECT("'"&amp;VLOOKUP($B$3,$BD$3:$BE$83,2,0)&amp;"'!$5:$5"),0))),0)+IFERROR(INDIRECT("'"&amp;VLOOKUP($B$3,$BD$3:$BE$83,2,0)&amp;"'!"&amp;ADDRESS(IFERROR(MATCH(VLOOKUP(B70,$AZ$3:$BB$83,2,0),INDIRECT("'"&amp;VLOOKUP($B$3,$BD$3:$BE$83,2,0)&amp;"'!$B:$B"),0),MATCH(9003,INDIRECT("'"&amp;VLOOKUP($B$3,$BD$3:$BE$83,2,0)&amp;"'!$B:$B"),0)+1),MATCH(VLOOKUP($B$4,$BF$3:$BR$21,5,0),INDIRECT("'"&amp;VLOOKUP($B$3,$BD$3:$BE$83,2,0)&amp;"'!$5:$5"),0))),0)+IFERROR(INDIRECT("'"&amp;VLOOKUP($B$3,$BD$3:$BE$83,2,0)&amp;"'!"&amp;ADDRESS(IFERROR(MATCH(VLOOKUP(B70,$AZ$3:$BB$83,2,0),INDIRECT("'"&amp;VLOOKUP($B$3,$BD$3:$BE$83,2,0)&amp;"'!$B:$B"),0),MATCH(9003,INDIRECT("'"&amp;VLOOKUP($B$3,$BD$3:$BE$83,2,0)&amp;"'!$B:$B"),0)+1),MATCH(VLOOKUP($B$4,$BF$3:$BR$21,6,0),INDIRECT("'"&amp;VLOOKUP($B$3,$BD$3:$BE$83,2,0)&amp;"'!$5:$5"),0))),0)+IFERROR(INDIRECT("'"&amp;VLOOKUP($B$3,$BD$3:$BE$83,2,0)&amp;"'!"&amp;ADDRESS(IFERROR(MATCH(VLOOKUP(B70,$AZ$3:$BB$83,2,0),INDIRECT("'"&amp;VLOOKUP($B$3,$BD$3:$BE$83,2,0)&amp;"'!$B:$B"),0),MATCH(9003,INDIRECT("'"&amp;VLOOKUP($B$3,$BD$3:$BE$83,2,0)&amp;"'!$B:$B"),0)+1),MATCH(VLOOKUP($B$4,$BF$3:$BR$21,7,0),INDIRECT("'"&amp;VLOOKUP($B$3,$BD$3:$BE$83,2,0)&amp;"'!$5:$5"),0))),0)+IFERROR(INDIRECT("'"&amp;VLOOKUP($B$3,$BD$3:$BE$83,2,0)&amp;"'!"&amp;ADDRESS(IFERROR(MATCH(VLOOKUP(B70,$AZ$3:$BB$83,2,0),INDIRECT("'"&amp;VLOOKUP($B$3,$BD$3:$BE$83,2,0)&amp;"'!$B:$B"),0),MATCH(9003,INDIRECT("'"&amp;VLOOKUP($B$3,$BD$3:$BE$83,2,0)&amp;"'!$B:$B"),0)+1),MATCH(VLOOKUP($B$4,$BF$3:$BR$21,8,0),INDIRECT("'"&amp;VLOOKUP($B$3,$BD$3:$BE$83,2,0)&amp;"'!$5:$5"),0))),0)+IFERROR(INDIRECT("'"&amp;VLOOKUP($B$3,$BD$3:$BE$83,2,0)&amp;"'!"&amp;ADDRESS(IFERROR(MATCH(VLOOKUP(B70,$AZ$3:$BB$83,2,0),INDIRECT("'"&amp;VLOOKUP($B$3,$BD$3:$BE$83,2,0)&amp;"'!$B:$B"),0),MATCH(9003,INDIRECT("'"&amp;VLOOKUP($B$3,$BD$3:$BE$83,2,0)&amp;"'!$B:$B"),0)+1),MATCH(VLOOKUP($B$4,$BF$3:$BR$21,9,0),INDIRECT("'"&amp;VLOOKUP($B$3,$BD$3:$BE$83,2,0)&amp;"'!$5:$5"),0))),0)+IFERROR(INDIRECT("'"&amp;VLOOKUP($B$3,$BD$3:$BE$83,2,0)&amp;"'!"&amp;ADDRESS(IFERROR(MATCH(VLOOKUP(B70,$AZ$3:$BB$83,2,0),INDIRECT("'"&amp;VLOOKUP($B$3,$BD$3:$BE$83,2,0)&amp;"'!$B:$B"),0),MATCH(9003,INDIRECT("'"&amp;VLOOKUP($B$3,$BD$3:$BE$83,2,0)&amp;"'!$B:$B"),0)+1),MATCH(VLOOKUP($B$4,$BF$3:$BR$21,10,0),INDIRECT("'"&amp;VLOOKUP($B$3,$BD$3:$BE$83,2,0)&amp;"'!$5:$5"),0))),0)+IFERROR(INDIRECT("'"&amp;VLOOKUP($B$3,$BD$3:$BE$83,2,0)&amp;"'!"&amp;ADDRESS(IFERROR(MATCH(VLOOKUP(B70,$AZ$3:$BB$83,2,0),INDIRECT("'"&amp;VLOOKUP($B$3,$BD$3:$BE$83,2,0)&amp;"'!$B:$B"),0),MATCH(9003,INDIRECT("'"&amp;VLOOKUP($B$3,$BD$3:$BE$83,2,0)&amp;"'!$B:$B"),0)+1),MATCH(VLOOKUP($B$4,$BF$3:$BR$21,11,0),INDIRECT("'"&amp;VLOOKUP($B$3,$BD$3:$BE$83,2,0)&amp;"'!$5:$5"),0))),0)</f>
        <v>1466224252.6396441</v>
      </c>
      <c r="E70" s="44" t="s">
        <v>121</v>
      </c>
      <c r="F70" s="23">
        <f t="shared" ref="F70:F101" ca="1" si="5">IFERROR(INDIRECT("'"&amp;VLOOKUP($E$3,$BD$3:$BE$83,2,0)&amp;"'!"&amp;ADDRESS(IFERROR(MATCH(VLOOKUP(E70,$AZ$3:$BB$83,2,0),INDIRECT("'"&amp;VLOOKUP($E$3,$BD$3:$BE$83,2,0)&amp;"'!$B:$B"),0),MATCH(9003,INDIRECT("'"&amp;VLOOKUP($E$3,$BD$3:$BE$83,2,0)&amp;"'!$B:$B"),0)+1),MATCH(VLOOKUP($E$4,$BF$3:$BR$21,2,0),INDIRECT("'"&amp;VLOOKUP($E$3,$BD$3:$BE$83,2,0)&amp;"'!$5:$5"),0))),0)+IFERROR(INDIRECT("'"&amp;VLOOKUP($E$3,$BD$3:$BE$83,2,0)&amp;"'!"&amp;ADDRESS(IFERROR(MATCH(VLOOKUP(E70,$AZ$3:$BB$83,2,0),INDIRECT("'"&amp;VLOOKUP($E$3,$BD$3:$BE$83,2,0)&amp;"'!$B:$B"),0),MATCH(9003,INDIRECT("'"&amp;VLOOKUP($E$3,$BD$3:$BE$83,2,0)&amp;"'!$B:$B"),0)+1),MATCH(VLOOKUP($E$4,$BF$3:$BR$21,3,0),INDIRECT("'"&amp;VLOOKUP($E$3,$BD$3:$BE$83,2,0)&amp;"'!$5:$5"),0))),0)+IFERROR(INDIRECT("'"&amp;VLOOKUP($E$3,$BD$3:$BE$83,2,0)&amp;"'!"&amp;ADDRESS(IFERROR(MATCH(VLOOKUP(E70,$AZ$3:$BB$83,2,0),INDIRECT("'"&amp;VLOOKUP($E$3,$BD$3:$BE$83,2,0)&amp;"'!$B:$B"),0),MATCH(9003,INDIRECT("'"&amp;VLOOKUP($E$3,$BD$3:$BE$83,2,0)&amp;"'!$B:$B"),0)+1),MATCH(VLOOKUP($E$4,$BF$3:$BR$21,4,0),INDIRECT("'"&amp;VLOOKUP($E$3,$BD$3:$BE$83,2,0)&amp;"'!$5:$5"),0))),0)+IFERROR(INDIRECT("'"&amp;VLOOKUP($E$3,$BD$3:$BE$83,2,0)&amp;"'!"&amp;ADDRESS(IFERROR(MATCH(VLOOKUP(E70,$AZ$3:$BB$83,2,0),INDIRECT("'"&amp;VLOOKUP($E$3,$BD$3:$BE$83,2,0)&amp;"'!$B:$B"),0),MATCH(9003,INDIRECT("'"&amp;VLOOKUP($E$3,$BD$3:$BE$83,2,0)&amp;"'!$B:$B"),0)+1),MATCH(VLOOKUP($E$4,$BF$3:$BR$21,5,0),INDIRECT("'"&amp;VLOOKUP($E$3,$BD$3:$BE$83,2,0)&amp;"'!$5:$5"),0))),0)+IFERROR(INDIRECT("'"&amp;VLOOKUP($E$3,$BD$3:$BE$83,2,0)&amp;"'!"&amp;ADDRESS(IFERROR(MATCH(VLOOKUP(E70,$AZ$3:$BB$83,2,0),INDIRECT("'"&amp;VLOOKUP($E$3,$BD$3:$BE$83,2,0)&amp;"'!$B:$B"),0),MATCH(9003,INDIRECT("'"&amp;VLOOKUP($E$3,$BD$3:$BE$83,2,0)&amp;"'!$B:$B"),0)+1),MATCH(VLOOKUP($E$4,$BF$3:$BR$21,6,0),INDIRECT("'"&amp;VLOOKUP($E$3,$BD$3:$BE$83,2,0)&amp;"'!$5:$5"),0))),0)+IFERROR(INDIRECT("'"&amp;VLOOKUP($E$3,$BD$3:$BE$83,2,0)&amp;"'!"&amp;ADDRESS(IFERROR(MATCH(VLOOKUP(E70,$AZ$3:$BB$83,2,0),INDIRECT("'"&amp;VLOOKUP($E$3,$BD$3:$BE$83,2,0)&amp;"'!$B:$B"),0),MATCH(9003,INDIRECT("'"&amp;VLOOKUP($E$3,$BD$3:$BE$83,2,0)&amp;"'!$B:$B"),0)+1),MATCH(VLOOKUP($E$4,$BF$3:$BR$21,7,0),INDIRECT("'"&amp;VLOOKUP($E$3,$BD$3:$BE$83,2,0)&amp;"'!$5:$5"),0))),0)+IFERROR(INDIRECT("'"&amp;VLOOKUP($E$3,$BD$3:$BE$83,2,0)&amp;"'!"&amp;ADDRESS(IFERROR(MATCH(VLOOKUP(E70,$AZ$3:$BB$83,2,0),INDIRECT("'"&amp;VLOOKUP($E$3,$BD$3:$BE$83,2,0)&amp;"'!$B:$B"),0),MATCH(9003,INDIRECT("'"&amp;VLOOKUP($E$3,$BD$3:$BE$83,2,0)&amp;"'!$B:$B"),0)+1),MATCH(VLOOKUP($E$4,$BF$3:$BR$21,8,0),INDIRECT("'"&amp;VLOOKUP($E$3,$BD$3:$BE$83,2,0)&amp;"'!$5:$5"),0))),0)+IFERROR(INDIRECT("'"&amp;VLOOKUP($E$3,$BD$3:$BE$83,2,0)&amp;"'!"&amp;ADDRESS(IFERROR(MATCH(VLOOKUP(E70,$AZ$3:$BB$83,2,0),INDIRECT("'"&amp;VLOOKUP($E$3,$BD$3:$BE$83,2,0)&amp;"'!$B:$B"),0),MATCH(9003,INDIRECT("'"&amp;VLOOKUP($E$3,$BD$3:$BE$83,2,0)&amp;"'!$B:$B"),0)+1),MATCH(VLOOKUP($E$4,$BF$3:$BR$21,9,0),INDIRECT("'"&amp;VLOOKUP($E$3,$BD$3:$BE$83,2,0)&amp;"'!$5:$5"),0))),0)+IFERROR(INDIRECT("'"&amp;VLOOKUP($E$3,$BD$3:$BE$83,2,0)&amp;"'!"&amp;ADDRESS(IFERROR(MATCH(VLOOKUP(E70,$AZ$3:$BB$83,2,0),INDIRECT("'"&amp;VLOOKUP($E$3,$BD$3:$BE$83,2,0)&amp;"'!$B:$B"),0),MATCH(9003,INDIRECT("'"&amp;VLOOKUP($E$3,$BD$3:$BE$83,2,0)&amp;"'!$B:$B"),0)+1),MATCH(VLOOKUP($E$4,$BF$3:$BR$21,10,0),INDIRECT("'"&amp;VLOOKUP($E$3,$BD$3:$BE$83,2,0)&amp;"'!$5:$5"),0))),0)+IFERROR(INDIRECT("'"&amp;VLOOKUP($E$3,$BD$3:$BE$83,2,0)&amp;"'!"&amp;ADDRESS(IFERROR(MATCH(VLOOKUP(E70,$AZ$3:$BB$83,2,0),INDIRECT("'"&amp;VLOOKUP($E$3,$BD$3:$BE$83,2,0)&amp;"'!$B:$B"),0),MATCH(9003,INDIRECT("'"&amp;VLOOKUP($E$3,$BD$3:$BE$83,2,0)&amp;"'!$B:$B"),0)+1),MATCH(VLOOKUP($E$4,$BF$3:$BR$21,11,0),INDIRECT("'"&amp;VLOOKUP($E$3,$BD$3:$BE$83,2,0)&amp;"'!$5:$5"),0))),0)</f>
        <v>1466224252.6396441</v>
      </c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43" t="s">
        <v>124</v>
      </c>
      <c r="BA70" s="43">
        <v>4002</v>
      </c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  <c r="IT70" s="6"/>
      <c r="IU70" s="6"/>
      <c r="IV70" s="6"/>
      <c r="IW70" s="6"/>
      <c r="IX70" s="6"/>
      <c r="IY70" s="6"/>
      <c r="IZ70" s="6"/>
      <c r="JA70" s="6"/>
      <c r="JB70" s="6"/>
      <c r="JC70" s="6"/>
      <c r="JD70" s="6"/>
      <c r="JE70" s="6"/>
      <c r="JF70" s="6"/>
      <c r="JG70" s="6"/>
      <c r="JH70" s="6"/>
      <c r="JI70" s="6"/>
      <c r="JJ70" s="6"/>
      <c r="JK70" s="6"/>
      <c r="JL70" s="6"/>
      <c r="JM70" s="6"/>
      <c r="JN70" s="6"/>
      <c r="JO70" s="6"/>
      <c r="JP70" s="6"/>
      <c r="JQ70" s="6"/>
      <c r="JR70" s="6"/>
      <c r="JS70" s="6"/>
      <c r="JT70" s="6"/>
      <c r="JU70" s="6"/>
      <c r="JV70" s="6"/>
      <c r="JW70" s="6"/>
      <c r="JX70" s="6"/>
      <c r="JY70" s="6"/>
      <c r="JZ70" s="6"/>
      <c r="KA70" s="6"/>
      <c r="KB70" s="6"/>
      <c r="KC70" s="6"/>
      <c r="KD70" s="6"/>
      <c r="KE70" s="6"/>
      <c r="KF70" s="6"/>
      <c r="KG70" s="6"/>
      <c r="KH70" s="6"/>
      <c r="KI70" s="6"/>
      <c r="KJ70" s="6"/>
      <c r="KK70" s="6"/>
      <c r="KL70" s="6"/>
      <c r="KM70" s="6"/>
      <c r="KN70" s="6"/>
      <c r="KO70" s="6"/>
      <c r="KP70" s="6"/>
      <c r="KQ70" s="6"/>
      <c r="KR70" s="6"/>
      <c r="KS70" s="6"/>
      <c r="KT70" s="6"/>
      <c r="KU70" s="6"/>
      <c r="KV70" s="6"/>
      <c r="KW70" s="6"/>
      <c r="KX70" s="6"/>
      <c r="KY70" s="6"/>
      <c r="KZ70" s="6"/>
      <c r="LA70" s="6"/>
      <c r="LB70" s="6"/>
      <c r="LC70" s="6"/>
      <c r="LD70" s="6"/>
      <c r="LE70" s="6"/>
      <c r="LF70" s="6"/>
      <c r="LG70" s="6"/>
      <c r="LH70" s="6"/>
      <c r="LI70" s="6"/>
      <c r="LJ70" s="6"/>
      <c r="LK70" s="6"/>
      <c r="LL70" s="6"/>
      <c r="LM70" s="6"/>
      <c r="LN70" s="6"/>
      <c r="LO70" s="6"/>
      <c r="LP70" s="6"/>
      <c r="LQ70" s="6"/>
      <c r="LR70" s="6"/>
      <c r="LS70" s="6"/>
      <c r="LT70" s="6"/>
      <c r="LU70" s="6"/>
      <c r="LV70" s="6"/>
      <c r="LW70" s="6"/>
      <c r="LX70" s="6"/>
      <c r="LY70" s="6"/>
      <c r="LZ70" s="6"/>
      <c r="MA70" s="6"/>
      <c r="MB70" s="6"/>
      <c r="MC70" s="6"/>
      <c r="MD70" s="6"/>
      <c r="ME70" s="6"/>
      <c r="MF70" s="6"/>
      <c r="MG70" s="6"/>
      <c r="MH70" s="6"/>
      <c r="MI70" s="6"/>
      <c r="MJ70" s="6"/>
      <c r="MK70" s="6"/>
      <c r="ML70" s="6"/>
      <c r="MM70" s="6"/>
      <c r="MN70" s="6"/>
      <c r="MO70" s="6"/>
      <c r="MP70" s="6"/>
      <c r="MQ70" s="6"/>
      <c r="MR70" s="6"/>
      <c r="MS70" s="6"/>
      <c r="MT70" s="6"/>
      <c r="MU70" s="6"/>
      <c r="MV70" s="6"/>
      <c r="MW70" s="6"/>
      <c r="MX70" s="6"/>
      <c r="MY70" s="6"/>
      <c r="MZ70" s="6"/>
      <c r="NA70" s="6"/>
      <c r="NB70" s="6"/>
      <c r="NC70" s="6"/>
      <c r="ND70" s="6"/>
      <c r="NE70" s="6"/>
      <c r="NF70" s="6"/>
      <c r="NG70" s="6"/>
      <c r="NH70" s="6"/>
      <c r="NI70" s="6"/>
      <c r="NJ70" s="6"/>
      <c r="NK70" s="6"/>
      <c r="NL70" s="6"/>
      <c r="NM70" s="6"/>
      <c r="NN70" s="6"/>
      <c r="NO70" s="6"/>
      <c r="NP70" s="6"/>
      <c r="NQ70" s="6"/>
      <c r="NR70" s="6"/>
      <c r="NS70" s="6"/>
      <c r="NT70" s="6"/>
      <c r="NU70" s="6"/>
      <c r="NV70" s="6"/>
      <c r="NW70" s="6"/>
      <c r="NX70" s="6"/>
      <c r="NY70" s="6"/>
      <c r="NZ70" s="6"/>
      <c r="OA70" s="6"/>
      <c r="OB70" s="6"/>
      <c r="OC70" s="6"/>
      <c r="OD70" s="6"/>
      <c r="OE70" s="6"/>
      <c r="OF70" s="6"/>
      <c r="OG70" s="6"/>
      <c r="OH70" s="6"/>
      <c r="OI70" s="6"/>
      <c r="OJ70" s="6"/>
      <c r="OK70" s="6"/>
      <c r="OL70" s="6"/>
      <c r="OM70" s="6"/>
      <c r="ON70" s="6"/>
      <c r="OO70" s="6"/>
      <c r="OP70" s="6"/>
      <c r="OQ70" s="6"/>
      <c r="OR70" s="6"/>
      <c r="OS70" s="6"/>
      <c r="OT70" s="6"/>
      <c r="OU70" s="6"/>
      <c r="OV70" s="6"/>
      <c r="OW70" s="6"/>
      <c r="OX70" s="6"/>
      <c r="OY70" s="6"/>
      <c r="OZ70" s="6"/>
      <c r="PA70" s="6"/>
      <c r="PB70" s="6"/>
      <c r="PC70" s="6"/>
      <c r="PD70" s="6"/>
      <c r="PE70" s="6"/>
      <c r="PF70" s="6"/>
      <c r="PG70" s="6"/>
    </row>
    <row r="71" spans="2:423" ht="12.75" customHeight="1">
      <c r="B71" s="44" t="s">
        <v>122</v>
      </c>
      <c r="C71" s="23">
        <f t="shared" ca="1" si="4"/>
        <v>627464164.25999999</v>
      </c>
      <c r="E71" s="44" t="s">
        <v>122</v>
      </c>
      <c r="F71" s="23">
        <f t="shared" ca="1" si="5"/>
        <v>627464164.25999999</v>
      </c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43" t="s">
        <v>125</v>
      </c>
      <c r="BA71" s="43">
        <v>4003</v>
      </c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  <c r="IR71" s="6"/>
      <c r="IS71" s="6"/>
      <c r="IT71" s="6"/>
      <c r="IU71" s="6"/>
      <c r="IV71" s="6"/>
      <c r="IW71" s="6"/>
      <c r="IX71" s="6"/>
      <c r="IY71" s="6"/>
      <c r="IZ71" s="6"/>
      <c r="JA71" s="6"/>
      <c r="JB71" s="6"/>
      <c r="JC71" s="6"/>
      <c r="JD71" s="6"/>
      <c r="JE71" s="6"/>
      <c r="JF71" s="6"/>
      <c r="JG71" s="6"/>
      <c r="JH71" s="6"/>
      <c r="JI71" s="6"/>
      <c r="JJ71" s="6"/>
      <c r="JK71" s="6"/>
      <c r="JL71" s="6"/>
      <c r="JM71" s="6"/>
      <c r="JN71" s="6"/>
      <c r="JO71" s="6"/>
      <c r="JP71" s="6"/>
      <c r="JQ71" s="6"/>
      <c r="JR71" s="6"/>
      <c r="JS71" s="6"/>
      <c r="JT71" s="6"/>
      <c r="JU71" s="6"/>
      <c r="JV71" s="6"/>
      <c r="JW71" s="6"/>
      <c r="JX71" s="6"/>
      <c r="JY71" s="6"/>
      <c r="JZ71" s="6"/>
      <c r="KA71" s="6"/>
      <c r="KB71" s="6"/>
      <c r="KC71" s="6"/>
      <c r="KD71" s="6"/>
      <c r="KE71" s="6"/>
      <c r="KF71" s="6"/>
      <c r="KG71" s="6"/>
      <c r="KH71" s="6"/>
      <c r="KI71" s="6"/>
      <c r="KJ71" s="6"/>
      <c r="KK71" s="6"/>
      <c r="KL71" s="6"/>
      <c r="KM71" s="6"/>
      <c r="KN71" s="6"/>
      <c r="KO71" s="6"/>
      <c r="KP71" s="6"/>
      <c r="KQ71" s="6"/>
      <c r="KR71" s="6"/>
      <c r="KS71" s="6"/>
      <c r="KT71" s="6"/>
      <c r="KU71" s="6"/>
      <c r="KV71" s="6"/>
      <c r="KW71" s="6"/>
      <c r="KX71" s="6"/>
      <c r="KY71" s="6"/>
      <c r="KZ71" s="6"/>
      <c r="LA71" s="6"/>
      <c r="LB71" s="6"/>
      <c r="LC71" s="6"/>
      <c r="LD71" s="6"/>
      <c r="LE71" s="6"/>
      <c r="LF71" s="6"/>
      <c r="LG71" s="6"/>
      <c r="LH71" s="6"/>
      <c r="LI71" s="6"/>
      <c r="LJ71" s="6"/>
      <c r="LK71" s="6"/>
      <c r="LL71" s="6"/>
      <c r="LM71" s="6"/>
      <c r="LN71" s="6"/>
      <c r="LO71" s="6"/>
      <c r="LP71" s="6"/>
      <c r="LQ71" s="6"/>
      <c r="LR71" s="6"/>
      <c r="LS71" s="6"/>
      <c r="LT71" s="6"/>
      <c r="LU71" s="6"/>
      <c r="LV71" s="6"/>
      <c r="LW71" s="6"/>
      <c r="LX71" s="6"/>
      <c r="LY71" s="6"/>
      <c r="LZ71" s="6"/>
      <c r="MA71" s="6"/>
      <c r="MB71" s="6"/>
      <c r="MC71" s="6"/>
      <c r="MD71" s="6"/>
      <c r="ME71" s="6"/>
      <c r="MF71" s="6"/>
      <c r="MG71" s="6"/>
      <c r="MH71" s="6"/>
      <c r="MI71" s="6"/>
      <c r="MJ71" s="6"/>
      <c r="MK71" s="6"/>
      <c r="ML71" s="6"/>
      <c r="MM71" s="6"/>
      <c r="MN71" s="6"/>
      <c r="MO71" s="6"/>
      <c r="MP71" s="6"/>
      <c r="MQ71" s="6"/>
      <c r="MR71" s="6"/>
      <c r="MS71" s="6"/>
      <c r="MT71" s="6"/>
      <c r="MU71" s="6"/>
      <c r="MV71" s="6"/>
      <c r="MW71" s="6"/>
      <c r="MX71" s="6"/>
      <c r="MY71" s="6"/>
      <c r="MZ71" s="6"/>
      <c r="NA71" s="6"/>
      <c r="NB71" s="6"/>
      <c r="NC71" s="6"/>
      <c r="ND71" s="6"/>
      <c r="NE71" s="6"/>
      <c r="NF71" s="6"/>
      <c r="NG71" s="6"/>
      <c r="NH71" s="6"/>
      <c r="NI71" s="6"/>
      <c r="NJ71" s="6"/>
      <c r="NK71" s="6"/>
      <c r="NL71" s="6"/>
      <c r="NM71" s="6"/>
      <c r="NN71" s="6"/>
      <c r="NO71" s="6"/>
      <c r="NP71" s="6"/>
      <c r="NQ71" s="6"/>
      <c r="NR71" s="6"/>
      <c r="NS71" s="6"/>
      <c r="NT71" s="6"/>
      <c r="NU71" s="6"/>
      <c r="NV71" s="6"/>
      <c r="NW71" s="6"/>
      <c r="NX71" s="6"/>
      <c r="NY71" s="6"/>
      <c r="NZ71" s="6"/>
      <c r="OA71" s="6"/>
      <c r="OB71" s="6"/>
      <c r="OC71" s="6"/>
      <c r="OD71" s="6"/>
      <c r="OE71" s="6"/>
      <c r="OF71" s="6"/>
      <c r="OG71" s="6"/>
      <c r="OH71" s="6"/>
      <c r="OI71" s="6"/>
      <c r="OJ71" s="6"/>
      <c r="OK71" s="6"/>
      <c r="OL71" s="6"/>
      <c r="OM71" s="6"/>
      <c r="ON71" s="6"/>
      <c r="OO71" s="6"/>
      <c r="OP71" s="6"/>
      <c r="OQ71" s="6"/>
      <c r="OR71" s="6"/>
      <c r="OS71" s="6"/>
      <c r="OT71" s="6"/>
      <c r="OU71" s="6"/>
      <c r="OV71" s="6"/>
      <c r="OW71" s="6"/>
      <c r="OX71" s="6"/>
      <c r="OY71" s="6"/>
      <c r="OZ71" s="6"/>
      <c r="PA71" s="6"/>
      <c r="PB71" s="6"/>
      <c r="PC71" s="6"/>
      <c r="PD71" s="6"/>
      <c r="PE71" s="6"/>
      <c r="PF71" s="6"/>
      <c r="PG71" s="6"/>
    </row>
    <row r="72" spans="2:423" ht="12.75" customHeight="1">
      <c r="B72" s="44" t="s">
        <v>123</v>
      </c>
      <c r="C72" s="23">
        <f t="shared" ca="1" si="4"/>
        <v>848845.43</v>
      </c>
      <c r="E72" s="44" t="s">
        <v>123</v>
      </c>
      <c r="F72" s="23">
        <f t="shared" ca="1" si="5"/>
        <v>848845.43</v>
      </c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43" t="s">
        <v>126</v>
      </c>
      <c r="BA72" s="43">
        <v>4004</v>
      </c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6"/>
      <c r="IS72" s="6"/>
      <c r="IT72" s="6"/>
      <c r="IU72" s="6"/>
      <c r="IV72" s="6"/>
      <c r="IW72" s="6"/>
      <c r="IX72" s="6"/>
      <c r="IY72" s="6"/>
      <c r="IZ72" s="6"/>
      <c r="JA72" s="6"/>
      <c r="JB72" s="6"/>
      <c r="JC72" s="6"/>
      <c r="JD72" s="6"/>
      <c r="JE72" s="6"/>
      <c r="JF72" s="6"/>
      <c r="JG72" s="6"/>
      <c r="JH72" s="6"/>
      <c r="JI72" s="6"/>
      <c r="JJ72" s="6"/>
      <c r="JK72" s="6"/>
      <c r="JL72" s="6"/>
      <c r="JM72" s="6"/>
      <c r="JN72" s="6"/>
      <c r="JO72" s="6"/>
      <c r="JP72" s="6"/>
      <c r="JQ72" s="6"/>
      <c r="JR72" s="6"/>
      <c r="JS72" s="6"/>
      <c r="JT72" s="6"/>
      <c r="JU72" s="6"/>
      <c r="JV72" s="6"/>
      <c r="JW72" s="6"/>
      <c r="JX72" s="6"/>
      <c r="JY72" s="6"/>
      <c r="JZ72" s="6"/>
      <c r="KA72" s="6"/>
      <c r="KB72" s="6"/>
      <c r="KC72" s="6"/>
      <c r="KD72" s="6"/>
      <c r="KE72" s="6"/>
      <c r="KF72" s="6"/>
      <c r="KG72" s="6"/>
      <c r="KH72" s="6"/>
      <c r="KI72" s="6"/>
      <c r="KJ72" s="6"/>
      <c r="KK72" s="6"/>
      <c r="KL72" s="6"/>
      <c r="KM72" s="6"/>
      <c r="KN72" s="6"/>
      <c r="KO72" s="6"/>
      <c r="KP72" s="6"/>
      <c r="KQ72" s="6"/>
      <c r="KR72" s="6"/>
      <c r="KS72" s="6"/>
      <c r="KT72" s="6"/>
      <c r="KU72" s="6"/>
      <c r="KV72" s="6"/>
      <c r="KW72" s="6"/>
      <c r="KX72" s="6"/>
      <c r="KY72" s="6"/>
      <c r="KZ72" s="6"/>
      <c r="LA72" s="6"/>
      <c r="LB72" s="6"/>
      <c r="LC72" s="6"/>
      <c r="LD72" s="6"/>
      <c r="LE72" s="6"/>
      <c r="LF72" s="6"/>
      <c r="LG72" s="6"/>
      <c r="LH72" s="6"/>
      <c r="LI72" s="6"/>
      <c r="LJ72" s="6"/>
      <c r="LK72" s="6"/>
      <c r="LL72" s="6"/>
      <c r="LM72" s="6"/>
      <c r="LN72" s="6"/>
      <c r="LO72" s="6"/>
      <c r="LP72" s="6"/>
      <c r="LQ72" s="6"/>
      <c r="LR72" s="6"/>
      <c r="LS72" s="6"/>
      <c r="LT72" s="6"/>
      <c r="LU72" s="6"/>
      <c r="LV72" s="6"/>
      <c r="LW72" s="6"/>
      <c r="LX72" s="6"/>
      <c r="LY72" s="6"/>
      <c r="LZ72" s="6"/>
      <c r="MA72" s="6"/>
      <c r="MB72" s="6"/>
      <c r="MC72" s="6"/>
      <c r="MD72" s="6"/>
      <c r="ME72" s="6"/>
      <c r="MF72" s="6"/>
      <c r="MG72" s="6"/>
      <c r="MH72" s="6"/>
      <c r="MI72" s="6"/>
      <c r="MJ72" s="6"/>
      <c r="MK72" s="6"/>
      <c r="ML72" s="6"/>
      <c r="MM72" s="6"/>
      <c r="MN72" s="6"/>
      <c r="MO72" s="6"/>
      <c r="MP72" s="6"/>
      <c r="MQ72" s="6"/>
      <c r="MR72" s="6"/>
      <c r="MS72" s="6"/>
      <c r="MT72" s="6"/>
      <c r="MU72" s="6"/>
      <c r="MV72" s="6"/>
      <c r="MW72" s="6"/>
      <c r="MX72" s="6"/>
      <c r="MY72" s="6"/>
      <c r="MZ72" s="6"/>
      <c r="NA72" s="6"/>
      <c r="NB72" s="6"/>
      <c r="NC72" s="6"/>
      <c r="ND72" s="6"/>
      <c r="NE72" s="6"/>
      <c r="NF72" s="6"/>
      <c r="NG72" s="6"/>
      <c r="NH72" s="6"/>
      <c r="NI72" s="6"/>
      <c r="NJ72" s="6"/>
      <c r="NK72" s="6"/>
      <c r="NL72" s="6"/>
      <c r="NM72" s="6"/>
      <c r="NN72" s="6"/>
      <c r="NO72" s="6"/>
      <c r="NP72" s="6"/>
      <c r="NQ72" s="6"/>
      <c r="NR72" s="6"/>
      <c r="NS72" s="6"/>
      <c r="NT72" s="6"/>
      <c r="NU72" s="6"/>
      <c r="NV72" s="6"/>
      <c r="NW72" s="6"/>
      <c r="NX72" s="6"/>
      <c r="NY72" s="6"/>
      <c r="NZ72" s="6"/>
      <c r="OA72" s="6"/>
      <c r="OB72" s="6"/>
      <c r="OC72" s="6"/>
      <c r="OD72" s="6"/>
      <c r="OE72" s="6"/>
      <c r="OF72" s="6"/>
      <c r="OG72" s="6"/>
      <c r="OH72" s="6"/>
      <c r="OI72" s="6"/>
      <c r="OJ72" s="6"/>
      <c r="OK72" s="6"/>
      <c r="OL72" s="6"/>
      <c r="OM72" s="6"/>
      <c r="ON72" s="6"/>
      <c r="OO72" s="6"/>
      <c r="OP72" s="6"/>
      <c r="OQ72" s="6"/>
      <c r="OR72" s="6"/>
      <c r="OS72" s="6"/>
      <c r="OT72" s="6"/>
      <c r="OU72" s="6"/>
      <c r="OV72" s="6"/>
      <c r="OW72" s="6"/>
      <c r="OX72" s="6"/>
      <c r="OY72" s="6"/>
      <c r="OZ72" s="6"/>
      <c r="PA72" s="6"/>
      <c r="PB72" s="6"/>
      <c r="PC72" s="6"/>
      <c r="PD72" s="6"/>
      <c r="PE72" s="6"/>
      <c r="PF72" s="6"/>
      <c r="PG72" s="6"/>
    </row>
    <row r="73" spans="2:423" ht="12.75" customHeight="1">
      <c r="B73" s="44" t="s">
        <v>124</v>
      </c>
      <c r="C73" s="23">
        <f t="shared" ca="1" si="4"/>
        <v>6347225984.8599997</v>
      </c>
      <c r="E73" s="44" t="s">
        <v>124</v>
      </c>
      <c r="F73" s="23">
        <f t="shared" ca="1" si="5"/>
        <v>6347225984.8599997</v>
      </c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43" t="s">
        <v>127</v>
      </c>
      <c r="BA73" s="43">
        <v>4005</v>
      </c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  <c r="IT73" s="6"/>
      <c r="IU73" s="6"/>
      <c r="IV73" s="6"/>
      <c r="IW73" s="6"/>
      <c r="IX73" s="6"/>
      <c r="IY73" s="6"/>
      <c r="IZ73" s="6"/>
      <c r="JA73" s="6"/>
      <c r="JB73" s="6"/>
      <c r="JC73" s="6"/>
      <c r="JD73" s="6"/>
      <c r="JE73" s="6"/>
      <c r="JF73" s="6"/>
      <c r="JG73" s="6"/>
      <c r="JH73" s="6"/>
      <c r="JI73" s="6"/>
      <c r="JJ73" s="6"/>
      <c r="JK73" s="6"/>
      <c r="JL73" s="6"/>
      <c r="JM73" s="6"/>
      <c r="JN73" s="6"/>
      <c r="JO73" s="6"/>
      <c r="JP73" s="6"/>
      <c r="JQ73" s="6"/>
      <c r="JR73" s="6"/>
      <c r="JS73" s="6"/>
      <c r="JT73" s="6"/>
      <c r="JU73" s="6"/>
      <c r="JV73" s="6"/>
      <c r="JW73" s="6"/>
      <c r="JX73" s="6"/>
      <c r="JY73" s="6"/>
      <c r="JZ73" s="6"/>
      <c r="KA73" s="6"/>
      <c r="KB73" s="6"/>
      <c r="KC73" s="6"/>
      <c r="KD73" s="6"/>
      <c r="KE73" s="6"/>
      <c r="KF73" s="6"/>
      <c r="KG73" s="6"/>
      <c r="KH73" s="6"/>
      <c r="KI73" s="6"/>
      <c r="KJ73" s="6"/>
      <c r="KK73" s="6"/>
      <c r="KL73" s="6"/>
      <c r="KM73" s="6"/>
      <c r="KN73" s="6"/>
      <c r="KO73" s="6"/>
      <c r="KP73" s="6"/>
      <c r="KQ73" s="6"/>
      <c r="KR73" s="6"/>
      <c r="KS73" s="6"/>
      <c r="KT73" s="6"/>
      <c r="KU73" s="6"/>
      <c r="KV73" s="6"/>
      <c r="KW73" s="6"/>
      <c r="KX73" s="6"/>
      <c r="KY73" s="6"/>
      <c r="KZ73" s="6"/>
      <c r="LA73" s="6"/>
      <c r="LB73" s="6"/>
      <c r="LC73" s="6"/>
      <c r="LD73" s="6"/>
      <c r="LE73" s="6"/>
      <c r="LF73" s="6"/>
      <c r="LG73" s="6"/>
      <c r="LH73" s="6"/>
      <c r="LI73" s="6"/>
      <c r="LJ73" s="6"/>
      <c r="LK73" s="6"/>
      <c r="LL73" s="6"/>
      <c r="LM73" s="6"/>
      <c r="LN73" s="6"/>
      <c r="LO73" s="6"/>
      <c r="LP73" s="6"/>
      <c r="LQ73" s="6"/>
      <c r="LR73" s="6"/>
      <c r="LS73" s="6"/>
      <c r="LT73" s="6"/>
      <c r="LU73" s="6"/>
      <c r="LV73" s="6"/>
      <c r="LW73" s="6"/>
      <c r="LX73" s="6"/>
      <c r="LY73" s="6"/>
      <c r="LZ73" s="6"/>
      <c r="MA73" s="6"/>
      <c r="MB73" s="6"/>
      <c r="MC73" s="6"/>
      <c r="MD73" s="6"/>
      <c r="ME73" s="6"/>
      <c r="MF73" s="6"/>
      <c r="MG73" s="6"/>
      <c r="MH73" s="6"/>
      <c r="MI73" s="6"/>
      <c r="MJ73" s="6"/>
      <c r="MK73" s="6"/>
      <c r="ML73" s="6"/>
      <c r="MM73" s="6"/>
      <c r="MN73" s="6"/>
      <c r="MO73" s="6"/>
      <c r="MP73" s="6"/>
      <c r="MQ73" s="6"/>
      <c r="MR73" s="6"/>
      <c r="MS73" s="6"/>
      <c r="MT73" s="6"/>
      <c r="MU73" s="6"/>
      <c r="MV73" s="6"/>
      <c r="MW73" s="6"/>
      <c r="MX73" s="6"/>
      <c r="MY73" s="6"/>
      <c r="MZ73" s="6"/>
      <c r="NA73" s="6"/>
      <c r="NB73" s="6"/>
      <c r="NC73" s="6"/>
      <c r="ND73" s="6"/>
      <c r="NE73" s="6"/>
      <c r="NF73" s="6"/>
      <c r="NG73" s="6"/>
      <c r="NH73" s="6"/>
      <c r="NI73" s="6"/>
      <c r="NJ73" s="6"/>
      <c r="NK73" s="6"/>
      <c r="NL73" s="6"/>
      <c r="NM73" s="6"/>
      <c r="NN73" s="6"/>
      <c r="NO73" s="6"/>
      <c r="NP73" s="6"/>
      <c r="NQ73" s="6"/>
      <c r="NR73" s="6"/>
      <c r="NS73" s="6"/>
      <c r="NT73" s="6"/>
      <c r="NU73" s="6"/>
      <c r="NV73" s="6"/>
      <c r="NW73" s="6"/>
      <c r="NX73" s="6"/>
      <c r="NY73" s="6"/>
      <c r="NZ73" s="6"/>
      <c r="OA73" s="6"/>
      <c r="OB73" s="6"/>
      <c r="OC73" s="6"/>
      <c r="OD73" s="6"/>
      <c r="OE73" s="6"/>
      <c r="OF73" s="6"/>
      <c r="OG73" s="6"/>
      <c r="OH73" s="6"/>
      <c r="OI73" s="6"/>
      <c r="OJ73" s="6"/>
      <c r="OK73" s="6"/>
      <c r="OL73" s="6"/>
      <c r="OM73" s="6"/>
      <c r="ON73" s="6"/>
      <c r="OO73" s="6"/>
      <c r="OP73" s="6"/>
      <c r="OQ73" s="6"/>
      <c r="OR73" s="6"/>
      <c r="OS73" s="6"/>
      <c r="OT73" s="6"/>
      <c r="OU73" s="6"/>
      <c r="OV73" s="6"/>
      <c r="OW73" s="6"/>
      <c r="OX73" s="6"/>
      <c r="OY73" s="6"/>
      <c r="OZ73" s="6"/>
      <c r="PA73" s="6"/>
      <c r="PB73" s="6"/>
      <c r="PC73" s="6"/>
      <c r="PD73" s="6"/>
      <c r="PE73" s="6"/>
      <c r="PF73" s="6"/>
      <c r="PG73" s="6"/>
    </row>
    <row r="74" spans="2:423" ht="12.75" customHeight="1">
      <c r="B74" s="46" t="s">
        <v>125</v>
      </c>
      <c r="C74" s="23">
        <f t="shared" ca="1" si="4"/>
        <v>977990972.43999958</v>
      </c>
      <c r="E74" s="46" t="s">
        <v>125</v>
      </c>
      <c r="F74" s="23">
        <f t="shared" ca="1" si="5"/>
        <v>977990972.43999958</v>
      </c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43" t="s">
        <v>128</v>
      </c>
      <c r="BA74" s="43">
        <v>9000</v>
      </c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  <c r="IT74" s="6"/>
      <c r="IU74" s="6"/>
      <c r="IV74" s="6"/>
      <c r="IW74" s="6"/>
      <c r="IX74" s="6"/>
      <c r="IY74" s="6"/>
      <c r="IZ74" s="6"/>
      <c r="JA74" s="6"/>
      <c r="JB74" s="6"/>
      <c r="JC74" s="6"/>
      <c r="JD74" s="6"/>
      <c r="JE74" s="6"/>
      <c r="JF74" s="6"/>
      <c r="JG74" s="6"/>
      <c r="JH74" s="6"/>
      <c r="JI74" s="6"/>
      <c r="JJ74" s="6"/>
      <c r="JK74" s="6"/>
      <c r="JL74" s="6"/>
      <c r="JM74" s="6"/>
      <c r="JN74" s="6"/>
      <c r="JO74" s="6"/>
      <c r="JP74" s="6"/>
      <c r="JQ74" s="6"/>
      <c r="JR74" s="6"/>
      <c r="JS74" s="6"/>
      <c r="JT74" s="6"/>
      <c r="JU74" s="6"/>
      <c r="JV74" s="6"/>
      <c r="JW74" s="6"/>
      <c r="JX74" s="6"/>
      <c r="JY74" s="6"/>
      <c r="JZ74" s="6"/>
      <c r="KA74" s="6"/>
      <c r="KB74" s="6"/>
      <c r="KC74" s="6"/>
      <c r="KD74" s="6"/>
      <c r="KE74" s="6"/>
      <c r="KF74" s="6"/>
      <c r="KG74" s="6"/>
      <c r="KH74" s="6"/>
      <c r="KI74" s="6"/>
      <c r="KJ74" s="6"/>
      <c r="KK74" s="6"/>
      <c r="KL74" s="6"/>
      <c r="KM74" s="6"/>
      <c r="KN74" s="6"/>
      <c r="KO74" s="6"/>
      <c r="KP74" s="6"/>
      <c r="KQ74" s="6"/>
      <c r="KR74" s="6"/>
      <c r="KS74" s="6"/>
      <c r="KT74" s="6"/>
      <c r="KU74" s="6"/>
      <c r="KV74" s="6"/>
      <c r="KW74" s="6"/>
      <c r="KX74" s="6"/>
      <c r="KY74" s="6"/>
      <c r="KZ74" s="6"/>
      <c r="LA74" s="6"/>
      <c r="LB74" s="6"/>
      <c r="LC74" s="6"/>
      <c r="LD74" s="6"/>
      <c r="LE74" s="6"/>
      <c r="LF74" s="6"/>
      <c r="LG74" s="6"/>
      <c r="LH74" s="6"/>
      <c r="LI74" s="6"/>
      <c r="LJ74" s="6"/>
      <c r="LK74" s="6"/>
      <c r="LL74" s="6"/>
      <c r="LM74" s="6"/>
      <c r="LN74" s="6"/>
      <c r="LO74" s="6"/>
      <c r="LP74" s="6"/>
      <c r="LQ74" s="6"/>
      <c r="LR74" s="6"/>
      <c r="LS74" s="6"/>
      <c r="LT74" s="6"/>
      <c r="LU74" s="6"/>
      <c r="LV74" s="6"/>
      <c r="LW74" s="6"/>
      <c r="LX74" s="6"/>
      <c r="LY74" s="6"/>
      <c r="LZ74" s="6"/>
      <c r="MA74" s="6"/>
      <c r="MB74" s="6"/>
      <c r="MC74" s="6"/>
      <c r="MD74" s="6"/>
      <c r="ME74" s="6"/>
      <c r="MF74" s="6"/>
      <c r="MG74" s="6"/>
      <c r="MH74" s="6"/>
      <c r="MI74" s="6"/>
      <c r="MJ74" s="6"/>
      <c r="MK74" s="6"/>
      <c r="ML74" s="6"/>
      <c r="MM74" s="6"/>
      <c r="MN74" s="6"/>
      <c r="MO74" s="6"/>
      <c r="MP74" s="6"/>
      <c r="MQ74" s="6"/>
      <c r="MR74" s="6"/>
      <c r="MS74" s="6"/>
      <c r="MT74" s="6"/>
      <c r="MU74" s="6"/>
      <c r="MV74" s="6"/>
      <c r="MW74" s="6"/>
      <c r="MX74" s="6"/>
      <c r="MY74" s="6"/>
      <c r="MZ74" s="6"/>
      <c r="NA74" s="6"/>
      <c r="NB74" s="6"/>
      <c r="NC74" s="6"/>
      <c r="ND74" s="6"/>
      <c r="NE74" s="6"/>
      <c r="NF74" s="6"/>
      <c r="NG74" s="6"/>
      <c r="NH74" s="6"/>
      <c r="NI74" s="6"/>
      <c r="NJ74" s="6"/>
      <c r="NK74" s="6"/>
      <c r="NL74" s="6"/>
      <c r="NM74" s="6"/>
      <c r="NN74" s="6"/>
      <c r="NO74" s="6"/>
      <c r="NP74" s="6"/>
      <c r="NQ74" s="6"/>
      <c r="NR74" s="6"/>
      <c r="NS74" s="6"/>
      <c r="NT74" s="6"/>
      <c r="NU74" s="6"/>
      <c r="NV74" s="6"/>
      <c r="NW74" s="6"/>
      <c r="NX74" s="6"/>
      <c r="NY74" s="6"/>
      <c r="NZ74" s="6"/>
      <c r="OA74" s="6"/>
      <c r="OB74" s="6"/>
      <c r="OC74" s="6"/>
      <c r="OD74" s="6"/>
      <c r="OE74" s="6"/>
      <c r="OF74" s="6"/>
      <c r="OG74" s="6"/>
      <c r="OH74" s="6"/>
      <c r="OI74" s="6"/>
      <c r="OJ74" s="6"/>
      <c r="OK74" s="6"/>
      <c r="OL74" s="6"/>
      <c r="OM74" s="6"/>
      <c r="ON74" s="6"/>
      <c r="OO74" s="6"/>
      <c r="OP74" s="6"/>
      <c r="OQ74" s="6"/>
      <c r="OR74" s="6"/>
      <c r="OS74" s="6"/>
      <c r="OT74" s="6"/>
      <c r="OU74" s="6"/>
      <c r="OV74" s="6"/>
      <c r="OW74" s="6"/>
      <c r="OX74" s="6"/>
      <c r="OY74" s="6"/>
      <c r="OZ74" s="6"/>
      <c r="PA74" s="6"/>
      <c r="PB74" s="6"/>
      <c r="PC74" s="6"/>
      <c r="PD74" s="6"/>
      <c r="PE74" s="6"/>
      <c r="PF74" s="6"/>
      <c r="PG74" s="6"/>
    </row>
    <row r="75" spans="2:423" ht="12.75" customHeight="1">
      <c r="B75" s="46" t="s">
        <v>126</v>
      </c>
      <c r="C75" s="23">
        <f t="shared" ca="1" si="4"/>
        <v>10981030523.570002</v>
      </c>
      <c r="E75" s="46" t="s">
        <v>126</v>
      </c>
      <c r="F75" s="23">
        <f t="shared" ca="1" si="5"/>
        <v>10981030523.570002</v>
      </c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43" t="s">
        <v>129</v>
      </c>
      <c r="BA75" s="43">
        <v>9001</v>
      </c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  <c r="IU75" s="6"/>
      <c r="IV75" s="6"/>
      <c r="IW75" s="6"/>
      <c r="IX75" s="6"/>
      <c r="IY75" s="6"/>
      <c r="IZ75" s="6"/>
      <c r="JA75" s="6"/>
      <c r="JB75" s="6"/>
      <c r="JC75" s="6"/>
      <c r="JD75" s="6"/>
      <c r="JE75" s="6"/>
      <c r="JF75" s="6"/>
      <c r="JG75" s="6"/>
      <c r="JH75" s="6"/>
      <c r="JI75" s="6"/>
      <c r="JJ75" s="6"/>
      <c r="JK75" s="6"/>
      <c r="JL75" s="6"/>
      <c r="JM75" s="6"/>
      <c r="JN75" s="6"/>
      <c r="JO75" s="6"/>
      <c r="JP75" s="6"/>
      <c r="JQ75" s="6"/>
      <c r="JR75" s="6"/>
      <c r="JS75" s="6"/>
      <c r="JT75" s="6"/>
      <c r="JU75" s="6"/>
      <c r="JV75" s="6"/>
      <c r="JW75" s="6"/>
      <c r="JX75" s="6"/>
      <c r="JY75" s="6"/>
      <c r="JZ75" s="6"/>
      <c r="KA75" s="6"/>
      <c r="KB75" s="6"/>
      <c r="KC75" s="6"/>
      <c r="KD75" s="6"/>
      <c r="KE75" s="6"/>
      <c r="KF75" s="6"/>
      <c r="KG75" s="6"/>
      <c r="KH75" s="6"/>
      <c r="KI75" s="6"/>
      <c r="KJ75" s="6"/>
      <c r="KK75" s="6"/>
      <c r="KL75" s="6"/>
      <c r="KM75" s="6"/>
      <c r="KN75" s="6"/>
      <c r="KO75" s="6"/>
      <c r="KP75" s="6"/>
      <c r="KQ75" s="6"/>
      <c r="KR75" s="6"/>
      <c r="KS75" s="6"/>
      <c r="KT75" s="6"/>
      <c r="KU75" s="6"/>
      <c r="KV75" s="6"/>
      <c r="KW75" s="6"/>
      <c r="KX75" s="6"/>
      <c r="KY75" s="6"/>
      <c r="KZ75" s="6"/>
      <c r="LA75" s="6"/>
      <c r="LB75" s="6"/>
      <c r="LC75" s="6"/>
      <c r="LD75" s="6"/>
      <c r="LE75" s="6"/>
      <c r="LF75" s="6"/>
      <c r="LG75" s="6"/>
      <c r="LH75" s="6"/>
      <c r="LI75" s="6"/>
      <c r="LJ75" s="6"/>
      <c r="LK75" s="6"/>
      <c r="LL75" s="6"/>
      <c r="LM75" s="6"/>
      <c r="LN75" s="6"/>
      <c r="LO75" s="6"/>
      <c r="LP75" s="6"/>
      <c r="LQ75" s="6"/>
      <c r="LR75" s="6"/>
      <c r="LS75" s="6"/>
      <c r="LT75" s="6"/>
      <c r="LU75" s="6"/>
      <c r="LV75" s="6"/>
      <c r="LW75" s="6"/>
      <c r="LX75" s="6"/>
      <c r="LY75" s="6"/>
      <c r="LZ75" s="6"/>
      <c r="MA75" s="6"/>
      <c r="MB75" s="6"/>
      <c r="MC75" s="6"/>
      <c r="MD75" s="6"/>
      <c r="ME75" s="6"/>
      <c r="MF75" s="6"/>
      <c r="MG75" s="6"/>
      <c r="MH75" s="6"/>
      <c r="MI75" s="6"/>
      <c r="MJ75" s="6"/>
      <c r="MK75" s="6"/>
      <c r="ML75" s="6"/>
      <c r="MM75" s="6"/>
      <c r="MN75" s="6"/>
      <c r="MO75" s="6"/>
      <c r="MP75" s="6"/>
      <c r="MQ75" s="6"/>
      <c r="MR75" s="6"/>
      <c r="MS75" s="6"/>
      <c r="MT75" s="6"/>
      <c r="MU75" s="6"/>
      <c r="MV75" s="6"/>
      <c r="MW75" s="6"/>
      <c r="MX75" s="6"/>
      <c r="MY75" s="6"/>
      <c r="MZ75" s="6"/>
      <c r="NA75" s="6"/>
      <c r="NB75" s="6"/>
      <c r="NC75" s="6"/>
      <c r="ND75" s="6"/>
      <c r="NE75" s="6"/>
      <c r="NF75" s="6"/>
      <c r="NG75" s="6"/>
      <c r="NH75" s="6"/>
      <c r="NI75" s="6"/>
      <c r="NJ75" s="6"/>
      <c r="NK75" s="6"/>
      <c r="NL75" s="6"/>
      <c r="NM75" s="6"/>
      <c r="NN75" s="6"/>
      <c r="NO75" s="6"/>
      <c r="NP75" s="6"/>
      <c r="NQ75" s="6"/>
      <c r="NR75" s="6"/>
      <c r="NS75" s="6"/>
      <c r="NT75" s="6"/>
      <c r="NU75" s="6"/>
      <c r="NV75" s="6"/>
      <c r="NW75" s="6"/>
      <c r="NX75" s="6"/>
      <c r="NY75" s="6"/>
      <c r="NZ75" s="6"/>
      <c r="OA75" s="6"/>
      <c r="OB75" s="6"/>
      <c r="OC75" s="6"/>
      <c r="OD75" s="6"/>
      <c r="OE75" s="6"/>
      <c r="OF75" s="6"/>
      <c r="OG75" s="6"/>
      <c r="OH75" s="6"/>
      <c r="OI75" s="6"/>
      <c r="OJ75" s="6"/>
      <c r="OK75" s="6"/>
      <c r="OL75" s="6"/>
      <c r="OM75" s="6"/>
      <c r="ON75" s="6"/>
      <c r="OO75" s="6"/>
      <c r="OP75" s="6"/>
      <c r="OQ75" s="6"/>
      <c r="OR75" s="6"/>
      <c r="OS75" s="6"/>
      <c r="OT75" s="6"/>
      <c r="OU75" s="6"/>
      <c r="OV75" s="6"/>
      <c r="OW75" s="6"/>
      <c r="OX75" s="6"/>
      <c r="OY75" s="6"/>
      <c r="OZ75" s="6"/>
      <c r="PA75" s="6"/>
      <c r="PB75" s="6"/>
      <c r="PC75" s="6"/>
      <c r="PD75" s="6"/>
      <c r="PE75" s="6"/>
      <c r="PF75" s="6"/>
      <c r="PG75" s="6"/>
    </row>
    <row r="76" spans="2:423" ht="12.75" customHeight="1">
      <c r="B76" s="46" t="s">
        <v>127</v>
      </c>
      <c r="C76" s="23">
        <f t="shared" ca="1" si="4"/>
        <v>1826098679.2299998</v>
      </c>
      <c r="E76" s="46" t="s">
        <v>127</v>
      </c>
      <c r="F76" s="23">
        <f t="shared" ca="1" si="5"/>
        <v>1826098679.2299998</v>
      </c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43" t="s">
        <v>131</v>
      </c>
      <c r="BA76" s="43">
        <v>9002</v>
      </c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6"/>
      <c r="HQ76" s="6"/>
      <c r="HR76" s="6"/>
      <c r="HS76" s="6"/>
      <c r="HT76" s="6"/>
      <c r="HU76" s="6"/>
      <c r="HV76" s="6"/>
      <c r="HW76" s="6"/>
      <c r="HX76" s="6"/>
      <c r="HY76" s="6"/>
      <c r="HZ76" s="6"/>
      <c r="IA76" s="6"/>
      <c r="IB76" s="6"/>
      <c r="IC76" s="6"/>
      <c r="ID76" s="6"/>
      <c r="IE76" s="6"/>
      <c r="IF76" s="6"/>
      <c r="IG76" s="6"/>
      <c r="IH76" s="6"/>
      <c r="II76" s="6"/>
      <c r="IJ76" s="6"/>
      <c r="IK76" s="6"/>
      <c r="IL76" s="6"/>
      <c r="IM76" s="6"/>
      <c r="IN76" s="6"/>
      <c r="IO76" s="6"/>
      <c r="IP76" s="6"/>
      <c r="IQ76" s="6"/>
      <c r="IR76" s="6"/>
      <c r="IS76" s="6"/>
      <c r="IT76" s="6"/>
      <c r="IU76" s="6"/>
      <c r="IV76" s="6"/>
      <c r="IW76" s="6"/>
      <c r="IX76" s="6"/>
      <c r="IY76" s="6"/>
      <c r="IZ76" s="6"/>
      <c r="JA76" s="6"/>
      <c r="JB76" s="6"/>
      <c r="JC76" s="6"/>
      <c r="JD76" s="6"/>
      <c r="JE76" s="6"/>
      <c r="JF76" s="6"/>
      <c r="JG76" s="6"/>
      <c r="JH76" s="6"/>
      <c r="JI76" s="6"/>
      <c r="JJ76" s="6"/>
      <c r="JK76" s="6"/>
      <c r="JL76" s="6"/>
      <c r="JM76" s="6"/>
      <c r="JN76" s="6"/>
      <c r="JO76" s="6"/>
      <c r="JP76" s="6"/>
      <c r="JQ76" s="6"/>
      <c r="JR76" s="6"/>
      <c r="JS76" s="6"/>
      <c r="JT76" s="6"/>
      <c r="JU76" s="6"/>
      <c r="JV76" s="6"/>
      <c r="JW76" s="6"/>
      <c r="JX76" s="6"/>
      <c r="JY76" s="6"/>
      <c r="JZ76" s="6"/>
      <c r="KA76" s="6"/>
      <c r="KB76" s="6"/>
      <c r="KC76" s="6"/>
      <c r="KD76" s="6"/>
      <c r="KE76" s="6"/>
      <c r="KF76" s="6"/>
      <c r="KG76" s="6"/>
      <c r="KH76" s="6"/>
      <c r="KI76" s="6"/>
      <c r="KJ76" s="6"/>
      <c r="KK76" s="6"/>
      <c r="KL76" s="6"/>
      <c r="KM76" s="6"/>
      <c r="KN76" s="6"/>
      <c r="KO76" s="6"/>
      <c r="KP76" s="6"/>
      <c r="KQ76" s="6"/>
      <c r="KR76" s="6"/>
      <c r="KS76" s="6"/>
      <c r="KT76" s="6"/>
      <c r="KU76" s="6"/>
      <c r="KV76" s="6"/>
      <c r="KW76" s="6"/>
      <c r="KX76" s="6"/>
      <c r="KY76" s="6"/>
      <c r="KZ76" s="6"/>
      <c r="LA76" s="6"/>
      <c r="LB76" s="6"/>
      <c r="LC76" s="6"/>
      <c r="LD76" s="6"/>
      <c r="LE76" s="6"/>
      <c r="LF76" s="6"/>
      <c r="LG76" s="6"/>
      <c r="LH76" s="6"/>
      <c r="LI76" s="6"/>
      <c r="LJ76" s="6"/>
      <c r="LK76" s="6"/>
      <c r="LL76" s="6"/>
      <c r="LM76" s="6"/>
      <c r="LN76" s="6"/>
      <c r="LO76" s="6"/>
      <c r="LP76" s="6"/>
      <c r="LQ76" s="6"/>
      <c r="LR76" s="6"/>
      <c r="LS76" s="6"/>
      <c r="LT76" s="6"/>
      <c r="LU76" s="6"/>
      <c r="LV76" s="6"/>
      <c r="LW76" s="6"/>
      <c r="LX76" s="6"/>
      <c r="LY76" s="6"/>
      <c r="LZ76" s="6"/>
      <c r="MA76" s="6"/>
      <c r="MB76" s="6"/>
      <c r="MC76" s="6"/>
      <c r="MD76" s="6"/>
      <c r="ME76" s="6"/>
      <c r="MF76" s="6"/>
      <c r="MG76" s="6"/>
      <c r="MH76" s="6"/>
      <c r="MI76" s="6"/>
      <c r="MJ76" s="6"/>
      <c r="MK76" s="6"/>
      <c r="ML76" s="6"/>
      <c r="MM76" s="6"/>
      <c r="MN76" s="6"/>
      <c r="MO76" s="6"/>
      <c r="MP76" s="6"/>
      <c r="MQ76" s="6"/>
      <c r="MR76" s="6"/>
      <c r="MS76" s="6"/>
      <c r="MT76" s="6"/>
      <c r="MU76" s="6"/>
      <c r="MV76" s="6"/>
      <c r="MW76" s="6"/>
      <c r="MX76" s="6"/>
      <c r="MY76" s="6"/>
      <c r="MZ76" s="6"/>
      <c r="NA76" s="6"/>
      <c r="NB76" s="6"/>
      <c r="NC76" s="6"/>
      <c r="ND76" s="6"/>
      <c r="NE76" s="6"/>
      <c r="NF76" s="6"/>
      <c r="NG76" s="6"/>
      <c r="NH76" s="6"/>
      <c r="NI76" s="6"/>
      <c r="NJ76" s="6"/>
      <c r="NK76" s="6"/>
      <c r="NL76" s="6"/>
      <c r="NM76" s="6"/>
      <c r="NN76" s="6"/>
      <c r="NO76" s="6"/>
      <c r="NP76" s="6"/>
      <c r="NQ76" s="6"/>
      <c r="NR76" s="6"/>
      <c r="NS76" s="6"/>
      <c r="NT76" s="6"/>
      <c r="NU76" s="6"/>
      <c r="NV76" s="6"/>
      <c r="NW76" s="6"/>
      <c r="NX76" s="6"/>
      <c r="NY76" s="6"/>
      <c r="NZ76" s="6"/>
      <c r="OA76" s="6"/>
      <c r="OB76" s="6"/>
      <c r="OC76" s="6"/>
      <c r="OD76" s="6"/>
      <c r="OE76" s="6"/>
      <c r="OF76" s="6"/>
      <c r="OG76" s="6"/>
      <c r="OH76" s="6"/>
      <c r="OI76" s="6"/>
      <c r="OJ76" s="6"/>
      <c r="OK76" s="6"/>
      <c r="OL76" s="6"/>
      <c r="OM76" s="6"/>
      <c r="ON76" s="6"/>
      <c r="OO76" s="6"/>
      <c r="OP76" s="6"/>
      <c r="OQ76" s="6"/>
      <c r="OR76" s="6"/>
      <c r="OS76" s="6"/>
      <c r="OT76" s="6"/>
      <c r="OU76" s="6"/>
      <c r="OV76" s="6"/>
      <c r="OW76" s="6"/>
      <c r="OX76" s="6"/>
      <c r="OY76" s="6"/>
      <c r="OZ76" s="6"/>
      <c r="PA76" s="6"/>
      <c r="PB76" s="6"/>
      <c r="PC76" s="6"/>
      <c r="PD76" s="6"/>
      <c r="PE76" s="6"/>
      <c r="PF76" s="6"/>
      <c r="PG76" s="6"/>
    </row>
    <row r="77" spans="2:423" ht="12.75" customHeight="1">
      <c r="B77" s="47" t="s">
        <v>280</v>
      </c>
      <c r="C77" s="20">
        <f t="shared" ca="1" si="4"/>
        <v>336128669590.24121</v>
      </c>
      <c r="E77" s="47" t="s">
        <v>280</v>
      </c>
      <c r="F77" s="20">
        <f t="shared" ca="1" si="5"/>
        <v>336128669590.24121</v>
      </c>
      <c r="AZ77" s="43" t="s">
        <v>133</v>
      </c>
      <c r="BA77" s="43">
        <v>9003</v>
      </c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</row>
    <row r="78" spans="2:423" ht="12.75" customHeight="1">
      <c r="B78" s="47" t="s">
        <v>281</v>
      </c>
      <c r="C78" s="20">
        <f t="shared" ca="1" si="4"/>
        <v>3890544988.4967413</v>
      </c>
      <c r="E78" s="47" t="s">
        <v>281</v>
      </c>
      <c r="F78" s="20">
        <f t="shared" ca="1" si="5"/>
        <v>3890544988.4967413</v>
      </c>
      <c r="AZ78" s="43" t="s">
        <v>135</v>
      </c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</row>
    <row r="79" spans="2:423" ht="12.75" customHeight="1">
      <c r="B79" s="47" t="s">
        <v>282</v>
      </c>
      <c r="C79" s="20">
        <f t="shared" ca="1" si="4"/>
        <v>20132346160.100002</v>
      </c>
      <c r="E79" s="47" t="s">
        <v>282</v>
      </c>
      <c r="F79" s="20">
        <f t="shared" ca="1" si="5"/>
        <v>20132346160.100002</v>
      </c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</row>
    <row r="80" spans="2:423" ht="12.75" customHeight="1">
      <c r="B80" s="47" t="s">
        <v>283</v>
      </c>
      <c r="C80" s="20">
        <f t="shared" ca="1" si="4"/>
        <v>340019214578.73798</v>
      </c>
      <c r="E80" s="47" t="s">
        <v>283</v>
      </c>
      <c r="F80" s="20">
        <f t="shared" ca="1" si="5"/>
        <v>340019214578.73798</v>
      </c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</row>
    <row r="81" spans="2:75" ht="12.75" customHeight="1">
      <c r="B81" s="48" t="s">
        <v>0</v>
      </c>
      <c r="C81" s="20">
        <f t="shared" ca="1" si="4"/>
        <v>360151560738.83795</v>
      </c>
      <c r="E81" s="48" t="s">
        <v>0</v>
      </c>
      <c r="F81" s="20">
        <f t="shared" ca="1" si="5"/>
        <v>360151560738.83795</v>
      </c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</row>
    <row r="82" spans="2:75"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</row>
    <row r="83" spans="2:75"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</row>
  </sheetData>
  <mergeCells count="5">
    <mergeCell ref="B3:C3"/>
    <mergeCell ref="E3:F3"/>
    <mergeCell ref="H3:K4"/>
    <mergeCell ref="B4:C4"/>
    <mergeCell ref="E4:F4"/>
  </mergeCells>
  <dataValidations count="2">
    <dataValidation type="list" allowBlank="1" showInputMessage="1" showErrorMessage="1" sqref="B3:C3 E3:F3" xr:uid="{CBBAE11C-C37B-4B83-A04B-2CE4F3F39A41}">
      <formula1>AnaBranşlar</formula1>
    </dataValidation>
    <dataValidation type="list" allowBlank="1" showInputMessage="1" showErrorMessage="1" sqref="B4:C4 E4:F4" xr:uid="{B6247B94-63BA-4416-B18E-C32A0340E452}">
      <formula1>Hesaplama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1BABD-1752-44A4-8814-705E69CB59CA}">
  <sheetPr>
    <tabColor rgb="FFFF0000"/>
  </sheetPr>
  <dimension ref="A1:CL83"/>
  <sheetViews>
    <sheetView showGridLines="0" zoomScale="80" zoomScaleNormal="80" workbookViewId="0">
      <pane xSplit="3" ySplit="6" topLeftCell="D7" activePane="bottomRight" state="frozen"/>
      <selection activeCell="D7" sqref="D7"/>
      <selection pane="topRight" activeCell="D7" sqref="D7"/>
      <selection pane="bottomLeft" activeCell="D7" sqref="D7"/>
      <selection pane="bottomRight" activeCell="D7" sqref="D7"/>
    </sheetView>
  </sheetViews>
  <sheetFormatPr defaultColWidth="9.140625" defaultRowHeight="12.75"/>
  <cols>
    <col min="1" max="1" width="58.7109375" style="5" customWidth="1"/>
    <col min="2" max="10" width="15.7109375" style="5" customWidth="1"/>
    <col min="11" max="11" width="16.42578125" style="5" bestFit="1" customWidth="1"/>
    <col min="12" max="44" width="15.7109375" style="5" customWidth="1"/>
    <col min="45" max="45" width="16.42578125" style="5" bestFit="1" customWidth="1"/>
    <col min="46" max="50" width="15.7109375" style="5" customWidth="1"/>
    <col min="51" max="51" width="16.42578125" style="5" bestFit="1" customWidth="1"/>
    <col min="52" max="52" width="15.7109375" style="5" customWidth="1"/>
    <col min="53" max="53" width="16.42578125" style="5" bestFit="1" customWidth="1"/>
    <col min="54" max="90" width="15.7109375" style="5" customWidth="1"/>
    <col min="91" max="16384" width="9.140625" style="5"/>
  </cols>
  <sheetData>
    <row r="1" spans="1:90" s="78" customFormat="1" ht="15" customHeight="1">
      <c r="A1" s="49" t="s">
        <v>284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</row>
    <row r="2" spans="1:90" s="78" customFormat="1" ht="15" customHeight="1">
      <c r="A2" s="49" t="s">
        <v>522</v>
      </c>
      <c r="B2" s="76">
        <v>715</v>
      </c>
      <c r="C2" s="76"/>
      <c r="D2" s="76"/>
      <c r="E2" s="76"/>
      <c r="F2" s="76"/>
      <c r="G2" s="76"/>
      <c r="H2" s="76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</row>
    <row r="3" spans="1:90" s="78" customFormat="1" ht="15" customHeight="1">
      <c r="A3" s="49" t="s">
        <v>528</v>
      </c>
      <c r="B3" s="76" t="s">
        <v>285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</row>
    <row r="4" spans="1:90" ht="15" customHeight="1"/>
    <row r="5" spans="1:90" ht="22.5" customHeight="1">
      <c r="D5" s="1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1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1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79" t="s">
        <v>251</v>
      </c>
    </row>
    <row r="6" spans="1:90" ht="80.099999999999994" customHeight="1">
      <c r="A6" s="57" t="s">
        <v>287</v>
      </c>
      <c r="B6" s="57" t="s">
        <v>288</v>
      </c>
      <c r="C6" s="57" t="s">
        <v>289</v>
      </c>
      <c r="D6" s="1" t="s">
        <v>290</v>
      </c>
      <c r="E6" s="53" t="s">
        <v>291</v>
      </c>
      <c r="F6" s="54" t="s">
        <v>292</v>
      </c>
      <c r="G6" s="54" t="s">
        <v>293</v>
      </c>
      <c r="H6" s="54" t="s">
        <v>294</v>
      </c>
      <c r="I6" s="53" t="s">
        <v>295</v>
      </c>
      <c r="J6" s="54" t="s">
        <v>296</v>
      </c>
      <c r="K6" s="55" t="s">
        <v>297</v>
      </c>
      <c r="L6" s="55" t="s">
        <v>298</v>
      </c>
      <c r="M6" s="54" t="s">
        <v>299</v>
      </c>
      <c r="N6" s="55" t="s">
        <v>300</v>
      </c>
      <c r="O6" s="55" t="s">
        <v>301</v>
      </c>
      <c r="P6" s="54" t="s">
        <v>302</v>
      </c>
      <c r="Q6" s="55" t="s">
        <v>303</v>
      </c>
      <c r="R6" s="55" t="s">
        <v>304</v>
      </c>
      <c r="S6" s="53" t="s">
        <v>305</v>
      </c>
      <c r="T6" s="54" t="s">
        <v>306</v>
      </c>
      <c r="U6" s="55" t="s">
        <v>307</v>
      </c>
      <c r="V6" s="55" t="s">
        <v>308</v>
      </c>
      <c r="W6" s="54" t="s">
        <v>309</v>
      </c>
      <c r="X6" s="55" t="s">
        <v>310</v>
      </c>
      <c r="Y6" s="55" t="s">
        <v>311</v>
      </c>
      <c r="Z6" s="53" t="s">
        <v>312</v>
      </c>
      <c r="AA6" s="54" t="s">
        <v>313</v>
      </c>
      <c r="AB6" s="54" t="s">
        <v>314</v>
      </c>
      <c r="AC6" s="54" t="s">
        <v>315</v>
      </c>
      <c r="AD6" s="54" t="s">
        <v>316</v>
      </c>
      <c r="AE6" s="54" t="s">
        <v>317</v>
      </c>
      <c r="AF6" s="54" t="s">
        <v>318</v>
      </c>
      <c r="AG6" s="54" t="s">
        <v>319</v>
      </c>
      <c r="AH6" s="54" t="s">
        <v>320</v>
      </c>
      <c r="AI6" s="54" t="s">
        <v>321</v>
      </c>
      <c r="AJ6" s="53" t="s">
        <v>322</v>
      </c>
      <c r="AK6" s="54" t="s">
        <v>323</v>
      </c>
      <c r="AL6" s="54" t="s">
        <v>324</v>
      </c>
      <c r="AM6" s="53" t="s">
        <v>325</v>
      </c>
      <c r="AN6" s="54" t="s">
        <v>326</v>
      </c>
      <c r="AO6" s="54" t="s">
        <v>327</v>
      </c>
      <c r="AP6" s="54" t="s">
        <v>328</v>
      </c>
      <c r="AQ6" s="54" t="s">
        <v>329</v>
      </c>
      <c r="AR6" s="54" t="s">
        <v>330</v>
      </c>
      <c r="AS6" s="1" t="s">
        <v>331</v>
      </c>
      <c r="AT6" s="53" t="s">
        <v>332</v>
      </c>
      <c r="AU6" s="54" t="s">
        <v>333</v>
      </c>
      <c r="AV6" s="54" t="s">
        <v>334</v>
      </c>
      <c r="AW6" s="53" t="s">
        <v>335</v>
      </c>
      <c r="AX6" s="54" t="s">
        <v>336</v>
      </c>
      <c r="AY6" s="55" t="s">
        <v>337</v>
      </c>
      <c r="AZ6" s="56" t="s">
        <v>338</v>
      </c>
      <c r="BA6" s="56" t="s">
        <v>339</v>
      </c>
      <c r="BB6" s="56" t="s">
        <v>340</v>
      </c>
      <c r="BC6" s="56" t="s">
        <v>341</v>
      </c>
      <c r="BD6" s="55" t="s">
        <v>342</v>
      </c>
      <c r="BE6" s="54" t="s">
        <v>343</v>
      </c>
      <c r="BF6" s="55" t="s">
        <v>344</v>
      </c>
      <c r="BG6" s="56" t="s">
        <v>338</v>
      </c>
      <c r="BH6" s="56" t="s">
        <v>339</v>
      </c>
      <c r="BI6" s="56" t="s">
        <v>340</v>
      </c>
      <c r="BJ6" s="56" t="s">
        <v>345</v>
      </c>
      <c r="BK6" s="55" t="s">
        <v>346</v>
      </c>
      <c r="BL6" s="53" t="s">
        <v>347</v>
      </c>
      <c r="BM6" s="54" t="s">
        <v>348</v>
      </c>
      <c r="BN6" s="54" t="s">
        <v>349</v>
      </c>
      <c r="BO6" s="53" t="s">
        <v>350</v>
      </c>
      <c r="BP6" s="54" t="s">
        <v>351</v>
      </c>
      <c r="BQ6" s="54" t="s">
        <v>352</v>
      </c>
      <c r="BR6" s="54" t="s">
        <v>353</v>
      </c>
      <c r="BS6" s="53" t="s">
        <v>354</v>
      </c>
      <c r="BT6" s="54" t="s">
        <v>355</v>
      </c>
      <c r="BU6" s="54" t="s">
        <v>356</v>
      </c>
      <c r="BV6" s="54" t="s">
        <v>357</v>
      </c>
      <c r="BW6" s="54" t="s">
        <v>358</v>
      </c>
      <c r="BX6" s="54" t="s">
        <v>359</v>
      </c>
      <c r="BY6" s="54" t="s">
        <v>360</v>
      </c>
      <c r="BZ6" s="54" t="s">
        <v>361</v>
      </c>
      <c r="CA6" s="54" t="s">
        <v>362</v>
      </c>
      <c r="CB6" s="53" t="s">
        <v>363</v>
      </c>
      <c r="CC6" s="54" t="s">
        <v>364</v>
      </c>
      <c r="CD6" s="55" t="s">
        <v>365</v>
      </c>
      <c r="CE6" s="55" t="s">
        <v>366</v>
      </c>
      <c r="CF6" s="54" t="s">
        <v>367</v>
      </c>
      <c r="CG6" s="1" t="s">
        <v>368</v>
      </c>
      <c r="CH6" s="55" t="s">
        <v>369</v>
      </c>
      <c r="CI6" s="53" t="s">
        <v>370</v>
      </c>
      <c r="CJ6" s="54" t="s">
        <v>371</v>
      </c>
      <c r="CK6" s="54" t="s">
        <v>372</v>
      </c>
      <c r="CL6" s="57" t="s">
        <v>250</v>
      </c>
    </row>
    <row r="7" spans="1:90" ht="12.75" customHeight="1">
      <c r="A7" s="44" t="s">
        <v>2</v>
      </c>
      <c r="B7" s="59">
        <v>1001</v>
      </c>
      <c r="C7" s="60" t="s">
        <v>373</v>
      </c>
      <c r="D7" s="61">
        <v>0</v>
      </c>
      <c r="E7" s="61">
        <v>0</v>
      </c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  <c r="M7" s="61">
        <v>0</v>
      </c>
      <c r="N7" s="61">
        <v>0</v>
      </c>
      <c r="O7" s="61">
        <v>0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0</v>
      </c>
      <c r="AA7" s="61">
        <v>0</v>
      </c>
      <c r="AB7" s="61">
        <v>0</v>
      </c>
      <c r="AC7" s="61">
        <v>0</v>
      </c>
      <c r="AD7" s="61">
        <v>0</v>
      </c>
      <c r="AE7" s="61">
        <v>0</v>
      </c>
      <c r="AF7" s="61">
        <v>0</v>
      </c>
      <c r="AG7" s="61">
        <v>0</v>
      </c>
      <c r="AH7" s="61">
        <v>0</v>
      </c>
      <c r="AI7" s="61">
        <v>0</v>
      </c>
      <c r="AJ7" s="61">
        <v>0</v>
      </c>
      <c r="AK7" s="61">
        <v>0</v>
      </c>
      <c r="AL7" s="61">
        <v>0</v>
      </c>
      <c r="AM7" s="61">
        <v>0</v>
      </c>
      <c r="AN7" s="61">
        <v>0</v>
      </c>
      <c r="AO7" s="61">
        <v>0</v>
      </c>
      <c r="AP7" s="61">
        <v>0</v>
      </c>
      <c r="AQ7" s="61">
        <v>0</v>
      </c>
      <c r="AR7" s="61">
        <v>0</v>
      </c>
      <c r="AS7" s="61">
        <v>0</v>
      </c>
      <c r="AT7" s="61">
        <v>0</v>
      </c>
      <c r="AU7" s="61">
        <v>0</v>
      </c>
      <c r="AV7" s="61">
        <v>0</v>
      </c>
      <c r="AW7" s="61">
        <v>0</v>
      </c>
      <c r="AX7" s="61">
        <v>0</v>
      </c>
      <c r="AY7" s="61">
        <v>0</v>
      </c>
      <c r="AZ7" s="61">
        <v>0</v>
      </c>
      <c r="BA7" s="61">
        <v>0</v>
      </c>
      <c r="BB7" s="61">
        <v>0</v>
      </c>
      <c r="BC7" s="61">
        <v>0</v>
      </c>
      <c r="BD7" s="61">
        <v>0</v>
      </c>
      <c r="BE7" s="61">
        <v>0</v>
      </c>
      <c r="BF7" s="61">
        <v>0</v>
      </c>
      <c r="BG7" s="61">
        <v>0</v>
      </c>
      <c r="BH7" s="61">
        <v>0</v>
      </c>
      <c r="BI7" s="61">
        <v>0</v>
      </c>
      <c r="BJ7" s="61">
        <v>0</v>
      </c>
      <c r="BK7" s="61">
        <v>0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0</v>
      </c>
      <c r="BT7" s="61">
        <v>0</v>
      </c>
      <c r="BU7" s="61">
        <v>0</v>
      </c>
      <c r="BV7" s="61">
        <v>0</v>
      </c>
      <c r="BW7" s="61">
        <v>0</v>
      </c>
      <c r="BX7" s="61">
        <v>0</v>
      </c>
      <c r="BY7" s="61">
        <v>0</v>
      </c>
      <c r="BZ7" s="61">
        <v>0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0</v>
      </c>
    </row>
    <row r="8" spans="1:90" ht="12.75" customHeight="1">
      <c r="A8" s="44" t="s">
        <v>3</v>
      </c>
      <c r="B8" s="59">
        <v>1003</v>
      </c>
      <c r="C8" s="60" t="s">
        <v>373</v>
      </c>
      <c r="D8" s="61">
        <v>1248016540.76</v>
      </c>
      <c r="E8" s="61">
        <v>1564526949.48</v>
      </c>
      <c r="F8" s="61">
        <v>1724270813.21</v>
      </c>
      <c r="G8" s="61">
        <v>218531.65000000002</v>
      </c>
      <c r="H8" s="61">
        <v>-159962395.38</v>
      </c>
      <c r="I8" s="61">
        <v>-492964377.52999985</v>
      </c>
      <c r="J8" s="61">
        <v>-945775808.64999986</v>
      </c>
      <c r="K8" s="61">
        <v>-2842337775.6399999</v>
      </c>
      <c r="L8" s="61">
        <v>1896561966.99</v>
      </c>
      <c r="M8" s="61">
        <v>-41364392.739999995</v>
      </c>
      <c r="N8" s="61">
        <v>88887062.969999999</v>
      </c>
      <c r="O8" s="61">
        <v>-130251455.70999999</v>
      </c>
      <c r="P8" s="61">
        <v>494175823.86000001</v>
      </c>
      <c r="Q8" s="61">
        <v>265775757.63</v>
      </c>
      <c r="R8" s="61">
        <v>228400066.22999999</v>
      </c>
      <c r="S8" s="61">
        <v>-118086328.04000002</v>
      </c>
      <c r="T8" s="61">
        <v>-3012046.4700000286</v>
      </c>
      <c r="U8" s="61">
        <v>-1165912670.03</v>
      </c>
      <c r="V8" s="61">
        <v>1162900623.5599999</v>
      </c>
      <c r="W8" s="61">
        <v>-115074281.56999999</v>
      </c>
      <c r="X8" s="61">
        <v>72882348.900000006</v>
      </c>
      <c r="Y8" s="61">
        <v>-187956630.47</v>
      </c>
      <c r="Z8" s="61">
        <v>283702034.28000003</v>
      </c>
      <c r="AA8" s="61">
        <v>135245513.55000001</v>
      </c>
      <c r="AB8" s="61">
        <v>4985323.74</v>
      </c>
      <c r="AC8" s="61">
        <v>124440408.69</v>
      </c>
      <c r="AD8" s="61">
        <v>19030788.300000001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10838262.569999993</v>
      </c>
      <c r="AN8" s="61">
        <v>32323265.5</v>
      </c>
      <c r="AO8" s="61">
        <v>-9432244.7799999993</v>
      </c>
      <c r="AP8" s="61">
        <v>0</v>
      </c>
      <c r="AQ8" s="61">
        <v>0</v>
      </c>
      <c r="AR8" s="61">
        <v>-12052758.150000006</v>
      </c>
      <c r="AS8" s="61">
        <v>-1778690669.96</v>
      </c>
      <c r="AT8" s="61">
        <v>-865774866.70000005</v>
      </c>
      <c r="AU8" s="61">
        <v>-1348564750.8399999</v>
      </c>
      <c r="AV8" s="61">
        <v>482789884.13999993</v>
      </c>
      <c r="AW8" s="61">
        <v>-582510460.17000008</v>
      </c>
      <c r="AX8" s="61">
        <v>-619278263.55999947</v>
      </c>
      <c r="AY8" s="61">
        <v>-9171808213.5299988</v>
      </c>
      <c r="AZ8" s="61">
        <v>-3102779511.9899993</v>
      </c>
      <c r="BA8" s="61">
        <v>-12750436426.23</v>
      </c>
      <c r="BB8" s="61">
        <v>0</v>
      </c>
      <c r="BC8" s="61">
        <v>6681407724.6899996</v>
      </c>
      <c r="BD8" s="61">
        <v>8552529949.9699993</v>
      </c>
      <c r="BE8" s="61">
        <v>36767803.38999939</v>
      </c>
      <c r="BF8" s="61">
        <v>3417970475.9499998</v>
      </c>
      <c r="BG8" s="61">
        <v>1003867457.0799998</v>
      </c>
      <c r="BH8" s="61">
        <v>5002501891.71</v>
      </c>
      <c r="BI8" s="61">
        <v>0</v>
      </c>
      <c r="BJ8" s="61">
        <v>-2588398872.8400002</v>
      </c>
      <c r="BK8" s="61">
        <v>-3381202672.5600004</v>
      </c>
      <c r="BL8" s="61">
        <v>0</v>
      </c>
      <c r="BM8" s="61">
        <v>0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-330405343.08999991</v>
      </c>
      <c r="BT8" s="61">
        <v>-98396593.699999943</v>
      </c>
      <c r="BU8" s="61">
        <v>-165187988.94999999</v>
      </c>
      <c r="BV8" s="61">
        <v>-32952646.379999999</v>
      </c>
      <c r="BW8" s="61">
        <v>0</v>
      </c>
      <c r="BX8" s="61">
        <v>0</v>
      </c>
      <c r="BY8" s="61">
        <v>0</v>
      </c>
      <c r="BZ8" s="61">
        <v>9280902.459999999</v>
      </c>
      <c r="CA8" s="61">
        <v>-43149016.520000003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-530674129.20000005</v>
      </c>
    </row>
    <row r="9" spans="1:90" ht="12.75" customHeight="1">
      <c r="A9" s="44" t="s">
        <v>4</v>
      </c>
      <c r="B9" s="59">
        <v>1004</v>
      </c>
      <c r="C9" s="60" t="s">
        <v>373</v>
      </c>
      <c r="D9" s="61">
        <v>3230004895.3100023</v>
      </c>
      <c r="E9" s="61">
        <v>3578051736.2700005</v>
      </c>
      <c r="F9" s="61">
        <v>4200297187.9700003</v>
      </c>
      <c r="G9" s="61">
        <v>-236857662.73000002</v>
      </c>
      <c r="H9" s="61">
        <v>-385387788.96999997</v>
      </c>
      <c r="I9" s="61">
        <v>-856702616.49999928</v>
      </c>
      <c r="J9" s="61">
        <v>-1026033375.4299994</v>
      </c>
      <c r="K9" s="61">
        <v>-8224176619.5799999</v>
      </c>
      <c r="L9" s="61">
        <v>7198143244.1500006</v>
      </c>
      <c r="M9" s="61">
        <v>74519368.390000045</v>
      </c>
      <c r="N9" s="61">
        <v>370701411.37</v>
      </c>
      <c r="O9" s="61">
        <v>-296182042.97999996</v>
      </c>
      <c r="P9" s="61">
        <v>94811390.539999962</v>
      </c>
      <c r="Q9" s="61">
        <v>762424369.77999997</v>
      </c>
      <c r="R9" s="61">
        <v>-667612979.24000001</v>
      </c>
      <c r="S9" s="61">
        <v>31075513.950000167</v>
      </c>
      <c r="T9" s="61">
        <v>-3585124.9499998093</v>
      </c>
      <c r="U9" s="61">
        <v>-4608359360.79</v>
      </c>
      <c r="V9" s="61">
        <v>4604774235.8400002</v>
      </c>
      <c r="W9" s="61">
        <v>34660638.899999976</v>
      </c>
      <c r="X9" s="61">
        <v>546774952.76999998</v>
      </c>
      <c r="Y9" s="61">
        <v>-512114313.87</v>
      </c>
      <c r="Z9" s="61">
        <v>448657153.02999997</v>
      </c>
      <c r="AA9" s="61">
        <v>425122779.15999997</v>
      </c>
      <c r="AB9" s="61">
        <v>0</v>
      </c>
      <c r="AC9" s="61">
        <v>-11042738.549999999</v>
      </c>
      <c r="AD9" s="61">
        <v>12630367.27</v>
      </c>
      <c r="AE9" s="61">
        <v>0</v>
      </c>
      <c r="AF9" s="61">
        <v>24186515.489999998</v>
      </c>
      <c r="AG9" s="61">
        <v>-2239770.34</v>
      </c>
      <c r="AH9" s="61">
        <v>0</v>
      </c>
      <c r="AI9" s="61">
        <v>0</v>
      </c>
      <c r="AJ9" s="61">
        <v>2178516.2599999998</v>
      </c>
      <c r="AK9" s="61">
        <v>2178516.2599999998</v>
      </c>
      <c r="AL9" s="61">
        <v>0</v>
      </c>
      <c r="AM9" s="61">
        <v>26744592.299999997</v>
      </c>
      <c r="AN9" s="61">
        <v>18946707.759999998</v>
      </c>
      <c r="AO9" s="61">
        <v>-6332452.7899999982</v>
      </c>
      <c r="AP9" s="61">
        <v>0</v>
      </c>
      <c r="AQ9" s="61">
        <v>0</v>
      </c>
      <c r="AR9" s="61">
        <v>14130337.33</v>
      </c>
      <c r="AS9" s="61">
        <v>-5116568872.7799969</v>
      </c>
      <c r="AT9" s="61">
        <v>-2190520133.6500001</v>
      </c>
      <c r="AU9" s="61">
        <v>-2535213339.5900002</v>
      </c>
      <c r="AV9" s="61">
        <v>344693205.94</v>
      </c>
      <c r="AW9" s="61">
        <v>-2318292312.0399971</v>
      </c>
      <c r="AX9" s="61">
        <v>-2338881847.0099983</v>
      </c>
      <c r="AY9" s="61">
        <v>-26931200734.740002</v>
      </c>
      <c r="AZ9" s="61">
        <v>-7873318507.8100014</v>
      </c>
      <c r="BA9" s="61">
        <v>-42954238737.599998</v>
      </c>
      <c r="BB9" s="61">
        <v>0</v>
      </c>
      <c r="BC9" s="61">
        <v>23896356510.670002</v>
      </c>
      <c r="BD9" s="61">
        <v>24592318887.730003</v>
      </c>
      <c r="BE9" s="61">
        <v>20589534.970001221</v>
      </c>
      <c r="BF9" s="61">
        <v>4608075430.8600006</v>
      </c>
      <c r="BG9" s="61">
        <v>1709003795.78</v>
      </c>
      <c r="BH9" s="61">
        <v>6987831923.8999996</v>
      </c>
      <c r="BI9" s="61">
        <v>0</v>
      </c>
      <c r="BJ9" s="61">
        <v>-4088760288.8200002</v>
      </c>
      <c r="BK9" s="61">
        <v>-4587485895.8899994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-604441259.39000034</v>
      </c>
      <c r="BT9" s="61">
        <v>-323011753.17000026</v>
      </c>
      <c r="BU9" s="61">
        <v>-187763889.88</v>
      </c>
      <c r="BV9" s="61">
        <v>-61355825.890000001</v>
      </c>
      <c r="BW9" s="61">
        <v>0</v>
      </c>
      <c r="BX9" s="61">
        <v>-16790189.079999998</v>
      </c>
      <c r="BY9" s="61">
        <v>-12316199.48</v>
      </c>
      <c r="BZ9" s="61">
        <v>40618940</v>
      </c>
      <c r="CA9" s="61">
        <v>-43822341.890000001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-3315167.7</v>
      </c>
      <c r="CJ9" s="61">
        <v>-3315167.7</v>
      </c>
      <c r="CK9" s="61">
        <v>0</v>
      </c>
      <c r="CL9" s="61">
        <v>-1886563977.4699945</v>
      </c>
    </row>
    <row r="10" spans="1:90" ht="12.75" customHeight="1">
      <c r="A10" s="44" t="s">
        <v>6</v>
      </c>
      <c r="B10" s="59">
        <v>1005</v>
      </c>
      <c r="C10" s="60" t="s">
        <v>373</v>
      </c>
      <c r="D10" s="61">
        <v>3383249093.4599996</v>
      </c>
      <c r="E10" s="61">
        <v>2169818381.1799998</v>
      </c>
      <c r="F10" s="61">
        <v>2922525812.5999999</v>
      </c>
      <c r="G10" s="61">
        <v>-503820077.77999997</v>
      </c>
      <c r="H10" s="61">
        <v>-248887353.63999999</v>
      </c>
      <c r="I10" s="61">
        <v>975749168.6899997</v>
      </c>
      <c r="J10" s="61">
        <v>976716576.06999969</v>
      </c>
      <c r="K10" s="61">
        <v>-7929632296.5200005</v>
      </c>
      <c r="L10" s="61">
        <v>8906348872.5900002</v>
      </c>
      <c r="M10" s="61">
        <v>92812245.25999999</v>
      </c>
      <c r="N10" s="61">
        <v>964159524.88999999</v>
      </c>
      <c r="O10" s="61">
        <v>-871347279.63</v>
      </c>
      <c r="P10" s="61">
        <v>-93779652.639999986</v>
      </c>
      <c r="Q10" s="61">
        <v>694898739.34000003</v>
      </c>
      <c r="R10" s="61">
        <v>-788678391.98000002</v>
      </c>
      <c r="S10" s="61">
        <v>226682559.25</v>
      </c>
      <c r="T10" s="61">
        <v>226682559.25</v>
      </c>
      <c r="U10" s="61">
        <v>-1268768636.46</v>
      </c>
      <c r="V10" s="61">
        <v>1495451195.71</v>
      </c>
      <c r="W10" s="61">
        <v>0</v>
      </c>
      <c r="X10" s="61">
        <v>0</v>
      </c>
      <c r="Y10" s="61">
        <v>0</v>
      </c>
      <c r="Z10" s="61">
        <v>0</v>
      </c>
      <c r="AA10" s="61">
        <v>0</v>
      </c>
      <c r="AB10" s="61">
        <v>0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0</v>
      </c>
      <c r="AI10" s="61">
        <v>0</v>
      </c>
      <c r="AJ10" s="61">
        <v>570.11</v>
      </c>
      <c r="AK10" s="61">
        <v>570.11</v>
      </c>
      <c r="AL10" s="61">
        <v>0</v>
      </c>
      <c r="AM10" s="61">
        <v>10998414.23</v>
      </c>
      <c r="AN10" s="61">
        <v>-13424217.17</v>
      </c>
      <c r="AO10" s="61">
        <v>10874962.83</v>
      </c>
      <c r="AP10" s="61">
        <v>0</v>
      </c>
      <c r="AQ10" s="61">
        <v>0</v>
      </c>
      <c r="AR10" s="61">
        <v>13547668.57</v>
      </c>
      <c r="AS10" s="61">
        <v>-5204020978.1199989</v>
      </c>
      <c r="AT10" s="61">
        <v>-2869193786.6300001</v>
      </c>
      <c r="AU10" s="61">
        <v>-3231517397.98</v>
      </c>
      <c r="AV10" s="61">
        <v>362323611.35000002</v>
      </c>
      <c r="AW10" s="61">
        <v>-1248003154.599999</v>
      </c>
      <c r="AX10" s="61">
        <v>-1195721927.0299988</v>
      </c>
      <c r="AY10" s="61">
        <v>-16087403403.969999</v>
      </c>
      <c r="AZ10" s="61">
        <v>-7065119862.5</v>
      </c>
      <c r="BA10" s="61">
        <v>-22322126704.84</v>
      </c>
      <c r="BB10" s="61">
        <v>0</v>
      </c>
      <c r="BC10" s="61">
        <v>13299843163.370001</v>
      </c>
      <c r="BD10" s="61">
        <v>14891681476.940001</v>
      </c>
      <c r="BE10" s="61">
        <v>-52281227.570000172</v>
      </c>
      <c r="BF10" s="61">
        <v>2566406077.71</v>
      </c>
      <c r="BG10" s="61">
        <v>1165040743.3200002</v>
      </c>
      <c r="BH10" s="61">
        <v>3523074939.73</v>
      </c>
      <c r="BI10" s="61">
        <v>0</v>
      </c>
      <c r="BJ10" s="61">
        <v>-2121709605.3399999</v>
      </c>
      <c r="BK10" s="61">
        <v>-2618687305.2800002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-977111574.13999987</v>
      </c>
      <c r="BT10" s="61">
        <v>-357093764.75999999</v>
      </c>
      <c r="BU10" s="61">
        <v>-492892089.82999998</v>
      </c>
      <c r="BV10" s="61">
        <v>-139173101.08000001</v>
      </c>
      <c r="BW10" s="61">
        <v>0</v>
      </c>
      <c r="BX10" s="61">
        <v>-17547124.809999999</v>
      </c>
      <c r="BY10" s="61">
        <v>-16334201.779999999</v>
      </c>
      <c r="BZ10" s="61">
        <v>45928708.120000005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-109712462.75</v>
      </c>
      <c r="CJ10" s="61">
        <v>-113595560.44</v>
      </c>
      <c r="CK10" s="61">
        <v>3883097.69</v>
      </c>
      <c r="CL10" s="61">
        <v>-1820771884.6599994</v>
      </c>
    </row>
    <row r="11" spans="1:90" ht="12.75" customHeight="1">
      <c r="A11" s="44" t="s">
        <v>8</v>
      </c>
      <c r="B11" s="59">
        <v>1006</v>
      </c>
      <c r="C11" s="60" t="s">
        <v>373</v>
      </c>
      <c r="D11" s="61">
        <v>2129966910.0099998</v>
      </c>
      <c r="E11" s="61">
        <v>2651051595.5900002</v>
      </c>
      <c r="F11" s="61">
        <v>2989043770.9000006</v>
      </c>
      <c r="G11" s="61">
        <v>-88233180.549999997</v>
      </c>
      <c r="H11" s="61">
        <v>-249758994.75999999</v>
      </c>
      <c r="I11" s="61">
        <v>-761758599.38</v>
      </c>
      <c r="J11" s="61">
        <v>-669447768.75</v>
      </c>
      <c r="K11" s="61">
        <v>-5332793424.8800001</v>
      </c>
      <c r="L11" s="61">
        <v>4663345656.1300001</v>
      </c>
      <c r="M11" s="61">
        <v>-132370840.75999999</v>
      </c>
      <c r="N11" s="61">
        <v>384713288.92000002</v>
      </c>
      <c r="O11" s="61">
        <v>-517084129.68000001</v>
      </c>
      <c r="P11" s="61">
        <v>40060010.129999995</v>
      </c>
      <c r="Q11" s="61">
        <v>461021513.63999999</v>
      </c>
      <c r="R11" s="61">
        <v>-420961503.50999999</v>
      </c>
      <c r="S11" s="61">
        <v>-43704342.660000026</v>
      </c>
      <c r="T11" s="61">
        <v>23672561.799999952</v>
      </c>
      <c r="U11" s="61">
        <v>-1643299904.75</v>
      </c>
      <c r="V11" s="61">
        <v>1666972466.55</v>
      </c>
      <c r="W11" s="61">
        <v>-67376904.459999979</v>
      </c>
      <c r="X11" s="61">
        <v>243078948.80000001</v>
      </c>
      <c r="Y11" s="61">
        <v>-310455853.25999999</v>
      </c>
      <c r="Z11" s="61">
        <v>242970839.36999997</v>
      </c>
      <c r="AA11" s="61">
        <v>96957959.189999983</v>
      </c>
      <c r="AB11" s="61">
        <v>0</v>
      </c>
      <c r="AC11" s="61">
        <v>24293444.080000002</v>
      </c>
      <c r="AD11" s="61">
        <v>104357031.25</v>
      </c>
      <c r="AE11" s="61">
        <v>0</v>
      </c>
      <c r="AF11" s="61">
        <v>0</v>
      </c>
      <c r="AG11" s="61">
        <v>321598.76</v>
      </c>
      <c r="AH11" s="61">
        <v>17040806.09</v>
      </c>
      <c r="AI11" s="61">
        <v>0</v>
      </c>
      <c r="AJ11" s="61">
        <v>188.56</v>
      </c>
      <c r="AK11" s="61">
        <v>188.56</v>
      </c>
      <c r="AL11" s="61">
        <v>0</v>
      </c>
      <c r="AM11" s="61">
        <v>41407228.530000001</v>
      </c>
      <c r="AN11" s="61">
        <v>42666220.5</v>
      </c>
      <c r="AO11" s="61">
        <v>0</v>
      </c>
      <c r="AP11" s="61">
        <v>0</v>
      </c>
      <c r="AQ11" s="61">
        <v>0</v>
      </c>
      <c r="AR11" s="61">
        <v>-1258991.9699999988</v>
      </c>
      <c r="AS11" s="61">
        <v>-2528570568.1700006</v>
      </c>
      <c r="AT11" s="61">
        <v>-1591427954.6399996</v>
      </c>
      <c r="AU11" s="61">
        <v>-1700346023.8299997</v>
      </c>
      <c r="AV11" s="61">
        <v>108918069.19</v>
      </c>
      <c r="AW11" s="61">
        <v>-571673623.29000044</v>
      </c>
      <c r="AX11" s="61">
        <v>-707091301.68000031</v>
      </c>
      <c r="AY11" s="61">
        <v>-8295918802.5600004</v>
      </c>
      <c r="AZ11" s="61">
        <v>-3911000856.27</v>
      </c>
      <c r="BA11" s="61">
        <v>-9484452781.1499996</v>
      </c>
      <c r="BB11" s="61">
        <v>0</v>
      </c>
      <c r="BC11" s="61">
        <v>5099534834.8599997</v>
      </c>
      <c r="BD11" s="61">
        <v>7588827500.8800001</v>
      </c>
      <c r="BE11" s="61">
        <v>135417678.38999993</v>
      </c>
      <c r="BF11" s="61">
        <v>668486091.30999994</v>
      </c>
      <c r="BG11" s="61">
        <v>282034690.91000003</v>
      </c>
      <c r="BH11" s="61">
        <v>796640950.39999998</v>
      </c>
      <c r="BI11" s="61">
        <v>0</v>
      </c>
      <c r="BJ11" s="61">
        <v>-410189550</v>
      </c>
      <c r="BK11" s="61">
        <v>-533068412.92000002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-317634930.65000004</v>
      </c>
      <c r="BT11" s="61">
        <v>-218161506.55000001</v>
      </c>
      <c r="BU11" s="61">
        <v>-82371045.379999995</v>
      </c>
      <c r="BV11" s="61">
        <v>-43735948.609999999</v>
      </c>
      <c r="BW11" s="61">
        <v>-394807.03999999998</v>
      </c>
      <c r="BX11" s="61">
        <v>-1416231.44</v>
      </c>
      <c r="BY11" s="61">
        <v>-8518204.5500000007</v>
      </c>
      <c r="BZ11" s="61">
        <v>36962812.920000002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-47834059.589999996</v>
      </c>
      <c r="CJ11" s="61">
        <v>-48682701.159999996</v>
      </c>
      <c r="CK11" s="61">
        <v>848641.57</v>
      </c>
      <c r="CL11" s="61">
        <v>-398603658.1600008</v>
      </c>
    </row>
    <row r="12" spans="1:90" ht="12.75" customHeight="1">
      <c r="A12" s="44" t="s">
        <v>10</v>
      </c>
      <c r="B12" s="59">
        <v>1007</v>
      </c>
      <c r="C12" s="60" t="s">
        <v>373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</row>
    <row r="13" spans="1:90" ht="12.75" customHeight="1">
      <c r="A13" s="44" t="s">
        <v>12</v>
      </c>
      <c r="B13" s="59">
        <v>1008</v>
      </c>
      <c r="C13" s="60" t="s">
        <v>373</v>
      </c>
      <c r="D13" s="61">
        <v>4140966301.6580896</v>
      </c>
      <c r="E13" s="61">
        <v>3171567984.4700003</v>
      </c>
      <c r="F13" s="61">
        <v>3847255769.9900002</v>
      </c>
      <c r="G13" s="61">
        <v>-314471511.13</v>
      </c>
      <c r="H13" s="61">
        <v>-361216274.38999999</v>
      </c>
      <c r="I13" s="61">
        <v>-485627627</v>
      </c>
      <c r="J13" s="61">
        <v>-483349174.25</v>
      </c>
      <c r="K13" s="61">
        <v>-8509028349.8599997</v>
      </c>
      <c r="L13" s="61">
        <v>8025679175.6099997</v>
      </c>
      <c r="M13" s="61">
        <v>-48803050.200000048</v>
      </c>
      <c r="N13" s="61">
        <v>844683260.79999995</v>
      </c>
      <c r="O13" s="61">
        <v>-893486311</v>
      </c>
      <c r="P13" s="61">
        <v>46524597.450000048</v>
      </c>
      <c r="Q13" s="61">
        <v>801128863.96000004</v>
      </c>
      <c r="R13" s="61">
        <v>-754604266.50999999</v>
      </c>
      <c r="S13" s="61">
        <v>220816178</v>
      </c>
      <c r="T13" s="61">
        <v>220816178</v>
      </c>
      <c r="U13" s="61">
        <v>0</v>
      </c>
      <c r="V13" s="61">
        <v>220816178</v>
      </c>
      <c r="W13" s="61">
        <v>0</v>
      </c>
      <c r="X13" s="61">
        <v>0</v>
      </c>
      <c r="Y13" s="61">
        <v>0</v>
      </c>
      <c r="Z13" s="61">
        <v>1115591007.4580894</v>
      </c>
      <c r="AA13" s="61">
        <v>689333174.39778066</v>
      </c>
      <c r="AB13" s="61">
        <v>46821061.892112456</v>
      </c>
      <c r="AC13" s="61">
        <v>129686519.90600152</v>
      </c>
      <c r="AD13" s="61">
        <v>1099441.4259712913</v>
      </c>
      <c r="AE13" s="61">
        <v>0</v>
      </c>
      <c r="AF13" s="61">
        <v>3266356.1568536721</v>
      </c>
      <c r="AG13" s="61">
        <v>245384453.67936957</v>
      </c>
      <c r="AH13" s="61">
        <v>0</v>
      </c>
      <c r="AI13" s="61">
        <v>0</v>
      </c>
      <c r="AJ13" s="61">
        <v>1662713.79</v>
      </c>
      <c r="AK13" s="61">
        <v>1662713.79</v>
      </c>
      <c r="AL13" s="61">
        <v>0</v>
      </c>
      <c r="AM13" s="61">
        <v>116956044.94000004</v>
      </c>
      <c r="AN13" s="61">
        <v>100467006.40000004</v>
      </c>
      <c r="AO13" s="61">
        <v>4598.3999999999069</v>
      </c>
      <c r="AP13" s="61">
        <v>0</v>
      </c>
      <c r="AQ13" s="61">
        <v>0</v>
      </c>
      <c r="AR13" s="61">
        <v>16484440.140000001</v>
      </c>
      <c r="AS13" s="61">
        <v>-3712079639.5101748</v>
      </c>
      <c r="AT13" s="61">
        <v>-2098351619.0499997</v>
      </c>
      <c r="AU13" s="61">
        <v>-2359165961.9899998</v>
      </c>
      <c r="AV13" s="61">
        <v>260814342.94</v>
      </c>
      <c r="AW13" s="61">
        <v>-870694655.50000226</v>
      </c>
      <c r="AX13" s="61">
        <v>-981160800.47000217</v>
      </c>
      <c r="AY13" s="61">
        <v>-9016289700.1000023</v>
      </c>
      <c r="AZ13" s="61">
        <v>-4243010892.9000006</v>
      </c>
      <c r="BA13" s="61">
        <v>-11228719144</v>
      </c>
      <c r="BB13" s="61">
        <v>0</v>
      </c>
      <c r="BC13" s="61">
        <v>6455440336.8000002</v>
      </c>
      <c r="BD13" s="61">
        <v>8035128899.6300001</v>
      </c>
      <c r="BE13" s="61">
        <v>110466144.96999991</v>
      </c>
      <c r="BF13" s="61">
        <v>536513020.83999991</v>
      </c>
      <c r="BG13" s="61">
        <v>502231365.10999995</v>
      </c>
      <c r="BH13" s="61">
        <v>282878.95</v>
      </c>
      <c r="BI13" s="61">
        <v>0</v>
      </c>
      <c r="BJ13" s="61">
        <v>33998776.780000001</v>
      </c>
      <c r="BK13" s="61">
        <v>-426046875.87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-709824651.09017289</v>
      </c>
      <c r="BT13" s="61">
        <v>-329082583.45999998</v>
      </c>
      <c r="BU13" s="61">
        <v>-142742980.91800809</v>
      </c>
      <c r="BV13" s="61">
        <v>-113325998.44660151</v>
      </c>
      <c r="BW13" s="61">
        <v>0</v>
      </c>
      <c r="BX13" s="61">
        <v>-18221080.420805991</v>
      </c>
      <c r="BY13" s="61">
        <v>-17878033.782578163</v>
      </c>
      <c r="BZ13" s="61">
        <v>60719127.210000001</v>
      </c>
      <c r="CA13" s="61">
        <v>-149293101.27217934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-33208713.870000001</v>
      </c>
      <c r="CJ13" s="61">
        <v>-33208713.870000001</v>
      </c>
      <c r="CK13" s="61">
        <v>0</v>
      </c>
      <c r="CL13" s="61">
        <v>428886662.14791489</v>
      </c>
    </row>
    <row r="14" spans="1:90" ht="12.75" customHeight="1">
      <c r="A14" s="44" t="s">
        <v>14</v>
      </c>
      <c r="B14" s="59">
        <v>1009</v>
      </c>
      <c r="C14" s="60" t="s">
        <v>373</v>
      </c>
      <c r="D14" s="61">
        <v>4567294253.0900126</v>
      </c>
      <c r="E14" s="61">
        <v>3800814101.4300003</v>
      </c>
      <c r="F14" s="61">
        <v>4538000080.0600004</v>
      </c>
      <c r="G14" s="61">
        <v>-326822863.38</v>
      </c>
      <c r="H14" s="61">
        <v>-410363115.25</v>
      </c>
      <c r="I14" s="61">
        <v>84109497.069999456</v>
      </c>
      <c r="J14" s="61">
        <v>25063758.309999466</v>
      </c>
      <c r="K14" s="61">
        <v>-10437879215.4</v>
      </c>
      <c r="L14" s="61">
        <v>10462942973.709999</v>
      </c>
      <c r="M14" s="61">
        <v>62837582.75999999</v>
      </c>
      <c r="N14" s="61">
        <v>676245694.63999999</v>
      </c>
      <c r="O14" s="61">
        <v>-613408111.88</v>
      </c>
      <c r="P14" s="61">
        <v>-3791844</v>
      </c>
      <c r="Q14" s="61">
        <v>952365994.03999996</v>
      </c>
      <c r="R14" s="61">
        <v>-956157838.03999996</v>
      </c>
      <c r="S14" s="61">
        <v>169631703.26000002</v>
      </c>
      <c r="T14" s="61">
        <v>175224356.48000002</v>
      </c>
      <c r="U14" s="61">
        <v>-1759869406.2</v>
      </c>
      <c r="V14" s="61">
        <v>1935093762.6800001</v>
      </c>
      <c r="W14" s="61">
        <v>-5592653.2199999988</v>
      </c>
      <c r="X14" s="61">
        <v>47411585.920000002</v>
      </c>
      <c r="Y14" s="61">
        <v>-53004239.140000001</v>
      </c>
      <c r="Z14" s="61">
        <v>479090040.27001202</v>
      </c>
      <c r="AA14" s="61">
        <v>421119786.30789602</v>
      </c>
      <c r="AB14" s="61">
        <v>-4676509.696626001</v>
      </c>
      <c r="AC14" s="61">
        <v>14888228.443938002</v>
      </c>
      <c r="AD14" s="61">
        <v>46249076.863889992</v>
      </c>
      <c r="AE14" s="61">
        <v>116500.55040000001</v>
      </c>
      <c r="AF14" s="61">
        <v>732174.696108</v>
      </c>
      <c r="AG14" s="61">
        <v>475606.39222800004</v>
      </c>
      <c r="AH14" s="61">
        <v>0</v>
      </c>
      <c r="AI14" s="61">
        <v>185176.71217800002</v>
      </c>
      <c r="AJ14" s="61">
        <v>2300842.59</v>
      </c>
      <c r="AK14" s="61">
        <v>2300842.59</v>
      </c>
      <c r="AL14" s="61">
        <v>0</v>
      </c>
      <c r="AM14" s="61">
        <v>31348068.469999999</v>
      </c>
      <c r="AN14" s="61">
        <v>30697709.969999999</v>
      </c>
      <c r="AO14" s="61">
        <v>-2969828.33</v>
      </c>
      <c r="AP14" s="61">
        <v>-10</v>
      </c>
      <c r="AQ14" s="61">
        <v>0</v>
      </c>
      <c r="AR14" s="61">
        <v>3620196.83</v>
      </c>
      <c r="AS14" s="61">
        <v>-5088094341.9800024</v>
      </c>
      <c r="AT14" s="61">
        <v>-2898478760.6799998</v>
      </c>
      <c r="AU14" s="61">
        <v>-3122117723.4299998</v>
      </c>
      <c r="AV14" s="61">
        <v>223638962.75</v>
      </c>
      <c r="AW14" s="61">
        <v>-1404330923.0700016</v>
      </c>
      <c r="AX14" s="61">
        <v>-1457380039.1300011</v>
      </c>
      <c r="AY14" s="61">
        <v>-20403525442.720001</v>
      </c>
      <c r="AZ14" s="61">
        <v>-9544228812.25</v>
      </c>
      <c r="BA14" s="61">
        <v>-22726619537.360001</v>
      </c>
      <c r="BB14" s="61">
        <v>0</v>
      </c>
      <c r="BC14" s="61">
        <v>11867322906.889999</v>
      </c>
      <c r="BD14" s="61">
        <v>18946145403.59</v>
      </c>
      <c r="BE14" s="61">
        <v>53049116.059999466</v>
      </c>
      <c r="BF14" s="61">
        <v>2617120600.8199997</v>
      </c>
      <c r="BG14" s="61">
        <v>1264660354.3099999</v>
      </c>
      <c r="BH14" s="61">
        <v>2875222671.54</v>
      </c>
      <c r="BI14" s="61">
        <v>0</v>
      </c>
      <c r="BJ14" s="61">
        <v>-1522762425.03</v>
      </c>
      <c r="BK14" s="61">
        <v>-2564071484.7600002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-717626525.73000014</v>
      </c>
      <c r="BT14" s="61">
        <v>-481731350.25</v>
      </c>
      <c r="BU14" s="61">
        <v>-179254416.69</v>
      </c>
      <c r="BV14" s="61">
        <v>-71546773.099999994</v>
      </c>
      <c r="BW14" s="61">
        <v>0</v>
      </c>
      <c r="BX14" s="61">
        <v>-12093154.5</v>
      </c>
      <c r="BY14" s="61">
        <v>-21752.67</v>
      </c>
      <c r="BZ14" s="61">
        <v>39461200.310000002</v>
      </c>
      <c r="CA14" s="61">
        <v>-12440278.83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-67658132.5</v>
      </c>
      <c r="CJ14" s="61">
        <v>-67658132.5</v>
      </c>
      <c r="CK14" s="61">
        <v>0</v>
      </c>
      <c r="CL14" s="61">
        <v>-520800088.88998985</v>
      </c>
    </row>
    <row r="15" spans="1:90" ht="12.75" customHeight="1">
      <c r="A15" s="44" t="s">
        <v>16</v>
      </c>
      <c r="B15" s="59">
        <v>1010</v>
      </c>
      <c r="C15" s="60" t="s">
        <v>373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</row>
    <row r="16" spans="1:90" ht="12.75" customHeight="1">
      <c r="A16" s="44" t="s">
        <v>18</v>
      </c>
      <c r="B16" s="59">
        <v>1011</v>
      </c>
      <c r="C16" s="60" t="s">
        <v>373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</row>
    <row r="17" spans="1:90" ht="12.75" customHeight="1">
      <c r="A17" s="44" t="s">
        <v>20</v>
      </c>
      <c r="B17" s="59">
        <v>1012</v>
      </c>
      <c r="C17" s="60" t="s">
        <v>373</v>
      </c>
      <c r="D17" s="61">
        <v>1581355564.0859997</v>
      </c>
      <c r="E17" s="61">
        <v>1789504759.79</v>
      </c>
      <c r="F17" s="61">
        <v>2264980657.27</v>
      </c>
      <c r="G17" s="61">
        <v>-267650724.69</v>
      </c>
      <c r="H17" s="61">
        <v>-207825172.78999999</v>
      </c>
      <c r="I17" s="61">
        <v>-971532743.74000025</v>
      </c>
      <c r="J17" s="61">
        <v>-1247858110.5900002</v>
      </c>
      <c r="K17" s="61">
        <v>-3215005979.1300001</v>
      </c>
      <c r="L17" s="61">
        <v>1967147868.54</v>
      </c>
      <c r="M17" s="61">
        <v>163696298.5</v>
      </c>
      <c r="N17" s="61">
        <v>331611460.80000001</v>
      </c>
      <c r="O17" s="61">
        <v>-167915162.30000001</v>
      </c>
      <c r="P17" s="61">
        <v>112629068.34999996</v>
      </c>
      <c r="Q17" s="61">
        <v>297718739.77999997</v>
      </c>
      <c r="R17" s="61">
        <v>-185089671.43000001</v>
      </c>
      <c r="S17" s="61">
        <v>6703807.3099999996</v>
      </c>
      <c r="T17" s="61">
        <v>6703807.3099999996</v>
      </c>
      <c r="U17" s="61">
        <v>0</v>
      </c>
      <c r="V17" s="61">
        <v>6703807.3099999996</v>
      </c>
      <c r="W17" s="61">
        <v>0</v>
      </c>
      <c r="X17" s="61">
        <v>0</v>
      </c>
      <c r="Y17" s="61">
        <v>0</v>
      </c>
      <c r="Z17" s="61">
        <v>679412764.56599998</v>
      </c>
      <c r="AA17" s="61">
        <v>307707557.90399998</v>
      </c>
      <c r="AB17" s="61">
        <v>5499092.9760000007</v>
      </c>
      <c r="AC17" s="61">
        <v>366206113.68599999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40645</v>
      </c>
      <c r="AK17" s="61">
        <v>40645</v>
      </c>
      <c r="AL17" s="61">
        <v>0</v>
      </c>
      <c r="AM17" s="61">
        <v>77226331.159999996</v>
      </c>
      <c r="AN17" s="61">
        <v>110441269.67</v>
      </c>
      <c r="AO17" s="61">
        <v>-21437109.510000002</v>
      </c>
      <c r="AP17" s="61">
        <v>0</v>
      </c>
      <c r="AQ17" s="61">
        <v>0</v>
      </c>
      <c r="AR17" s="61">
        <v>-11777829</v>
      </c>
      <c r="AS17" s="61">
        <v>-1427018370.5094028</v>
      </c>
      <c r="AT17" s="61">
        <v>-661167708.1099999</v>
      </c>
      <c r="AU17" s="61">
        <v>-776188704.20999992</v>
      </c>
      <c r="AV17" s="61">
        <v>115020996.09999999</v>
      </c>
      <c r="AW17" s="61">
        <v>-555179245.79000103</v>
      </c>
      <c r="AX17" s="61">
        <v>-584773528.92000103</v>
      </c>
      <c r="AY17" s="61">
        <v>-6487675479.3500004</v>
      </c>
      <c r="AZ17" s="61">
        <v>-2861427202.25</v>
      </c>
      <c r="BA17" s="61">
        <v>-9763431671.3500004</v>
      </c>
      <c r="BB17" s="61">
        <v>0</v>
      </c>
      <c r="BC17" s="61">
        <v>6137183394.25</v>
      </c>
      <c r="BD17" s="61">
        <v>5902901950.4299994</v>
      </c>
      <c r="BE17" s="61">
        <v>29594283.129999995</v>
      </c>
      <c r="BF17" s="61">
        <v>972089975.90999997</v>
      </c>
      <c r="BG17" s="61">
        <v>396497570.24000001</v>
      </c>
      <c r="BH17" s="61">
        <v>1607268955.8399999</v>
      </c>
      <c r="BI17" s="61">
        <v>0</v>
      </c>
      <c r="BJ17" s="61">
        <v>-1031676550.17</v>
      </c>
      <c r="BK17" s="61">
        <v>-942495692.77999997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-210671416.60940176</v>
      </c>
      <c r="BT17" s="61">
        <v>-105969951.92999977</v>
      </c>
      <c r="BU17" s="61">
        <v>-40490359.985775992</v>
      </c>
      <c r="BV17" s="61">
        <v>-38275413.182971992</v>
      </c>
      <c r="BW17" s="61">
        <v>0</v>
      </c>
      <c r="BX17" s="61">
        <v>-687783.96961399983</v>
      </c>
      <c r="BY17" s="61">
        <v>-12707836.451039996</v>
      </c>
      <c r="BZ17" s="61">
        <v>17649070.149999991</v>
      </c>
      <c r="CA17" s="61">
        <v>-30189141.239999998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154337193.57659698</v>
      </c>
    </row>
    <row r="18" spans="1:90" ht="12.75" customHeight="1">
      <c r="A18" s="44" t="s">
        <v>22</v>
      </c>
      <c r="B18" s="59">
        <v>1013</v>
      </c>
      <c r="C18" s="60" t="s">
        <v>373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22706.5</v>
      </c>
      <c r="AL18" s="61">
        <v>-22706.5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-2414338.2299999995</v>
      </c>
      <c r="AT18" s="61">
        <v>-955419.53</v>
      </c>
      <c r="AU18" s="61">
        <v>-950076.14</v>
      </c>
      <c r="AV18" s="61">
        <v>-5343.390000000014</v>
      </c>
      <c r="AW18" s="61">
        <v>-1452123.8599999999</v>
      </c>
      <c r="AX18" s="61">
        <v>-502047.88000000082</v>
      </c>
      <c r="AY18" s="61">
        <v>-15927043.030000001</v>
      </c>
      <c r="AZ18" s="61">
        <v>-15927043.030000001</v>
      </c>
      <c r="BA18" s="61">
        <v>0</v>
      </c>
      <c r="BB18" s="61">
        <v>0</v>
      </c>
      <c r="BC18" s="61">
        <v>0</v>
      </c>
      <c r="BD18" s="61">
        <v>15424995.15</v>
      </c>
      <c r="BE18" s="61">
        <v>-950075.97999999905</v>
      </c>
      <c r="BF18" s="61">
        <v>-906301.70999999903</v>
      </c>
      <c r="BG18" s="61">
        <v>-906301.70999999903</v>
      </c>
      <c r="BH18" s="61">
        <v>0</v>
      </c>
      <c r="BI18" s="61">
        <v>0</v>
      </c>
      <c r="BJ18" s="61">
        <v>0</v>
      </c>
      <c r="BK18" s="61">
        <v>-43774.27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-6794.84</v>
      </c>
      <c r="BT18" s="61">
        <v>0</v>
      </c>
      <c r="BU18" s="61">
        <v>-4295.25</v>
      </c>
      <c r="BV18" s="61">
        <v>-1001.01</v>
      </c>
      <c r="BW18" s="61">
        <v>0</v>
      </c>
      <c r="BX18" s="61">
        <v>-107.2</v>
      </c>
      <c r="BY18" s="61">
        <v>-1391.38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-2414338.2299999995</v>
      </c>
    </row>
    <row r="19" spans="1:90" ht="12.75" customHeight="1">
      <c r="A19" s="44" t="s">
        <v>24</v>
      </c>
      <c r="B19" s="59">
        <v>1016</v>
      </c>
      <c r="C19" s="60" t="s">
        <v>373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</row>
    <row r="20" spans="1:90" ht="12.75" customHeight="1">
      <c r="A20" s="44" t="s">
        <v>26</v>
      </c>
      <c r="B20" s="59">
        <v>1017</v>
      </c>
      <c r="C20" s="60" t="s">
        <v>373</v>
      </c>
      <c r="D20" s="61">
        <v>954953520.96000016</v>
      </c>
      <c r="E20" s="61">
        <v>203765472.63</v>
      </c>
      <c r="F20" s="61">
        <v>253481318.62</v>
      </c>
      <c r="G20" s="61">
        <v>-25916790.109999999</v>
      </c>
      <c r="H20" s="61">
        <v>-23799055.879999999</v>
      </c>
      <c r="I20" s="61">
        <v>682692372.80000019</v>
      </c>
      <c r="J20" s="61">
        <v>771685549.99000025</v>
      </c>
      <c r="K20" s="61">
        <v>-1800393781.1199999</v>
      </c>
      <c r="L20" s="61">
        <v>2572079331.1100001</v>
      </c>
      <c r="M20" s="61">
        <v>-18279474.75999999</v>
      </c>
      <c r="N20" s="61">
        <v>85496559.010000005</v>
      </c>
      <c r="O20" s="61">
        <v>-103776033.77</v>
      </c>
      <c r="P20" s="61">
        <v>-70713702.430000007</v>
      </c>
      <c r="Q20" s="61">
        <v>166656819.06999999</v>
      </c>
      <c r="R20" s="61">
        <v>-237370521.5</v>
      </c>
      <c r="S20" s="61">
        <v>61909083</v>
      </c>
      <c r="T20" s="61">
        <v>61909083</v>
      </c>
      <c r="U20" s="61">
        <v>-187707351</v>
      </c>
      <c r="V20" s="61">
        <v>249616434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1600.53</v>
      </c>
      <c r="AK20" s="61">
        <v>1600.53</v>
      </c>
      <c r="AL20" s="61">
        <v>0</v>
      </c>
      <c r="AM20" s="61">
        <v>6584992</v>
      </c>
      <c r="AN20" s="61">
        <v>6317285</v>
      </c>
      <c r="AO20" s="61">
        <v>498021</v>
      </c>
      <c r="AP20" s="61">
        <v>0</v>
      </c>
      <c r="AQ20" s="61">
        <v>0</v>
      </c>
      <c r="AR20" s="61">
        <v>-230314</v>
      </c>
      <c r="AS20" s="61">
        <v>-1292055819.7200003</v>
      </c>
      <c r="AT20" s="61">
        <v>-776204843.96000016</v>
      </c>
      <c r="AU20" s="61">
        <v>-821796964.11000013</v>
      </c>
      <c r="AV20" s="61">
        <v>45592120.150000006</v>
      </c>
      <c r="AW20" s="61">
        <v>-257892133.46000022</v>
      </c>
      <c r="AX20" s="61">
        <v>-283407704.01000023</v>
      </c>
      <c r="AY20" s="61">
        <v>-4072299780.9500003</v>
      </c>
      <c r="AZ20" s="61">
        <v>-1674442188.1700001</v>
      </c>
      <c r="BA20" s="61">
        <v>-5292076246.5500002</v>
      </c>
      <c r="BB20" s="61">
        <v>0</v>
      </c>
      <c r="BC20" s="61">
        <v>2894218653.77</v>
      </c>
      <c r="BD20" s="61">
        <v>3788892076.9400001</v>
      </c>
      <c r="BE20" s="61">
        <v>25515570.550000012</v>
      </c>
      <c r="BF20" s="61">
        <v>378419340.82999998</v>
      </c>
      <c r="BG20" s="61">
        <v>96573367.120000005</v>
      </c>
      <c r="BH20" s="61">
        <v>550791870.03999996</v>
      </c>
      <c r="BI20" s="61">
        <v>0</v>
      </c>
      <c r="BJ20" s="61">
        <v>-268945896.32999998</v>
      </c>
      <c r="BK20" s="61">
        <v>-352903770.27999997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-240458206</v>
      </c>
      <c r="BT20" s="61">
        <v>-103043372.73999999</v>
      </c>
      <c r="BU20" s="61">
        <v>-99835934.030000001</v>
      </c>
      <c r="BV20" s="61">
        <v>-10485545.16</v>
      </c>
      <c r="BW20" s="61">
        <v>-62209.66</v>
      </c>
      <c r="BX20" s="61">
        <v>-7684935.9900000002</v>
      </c>
      <c r="BY20" s="61">
        <v>-26636037.219999999</v>
      </c>
      <c r="BZ20" s="61">
        <v>7343272.8799999999</v>
      </c>
      <c r="CA20" s="61">
        <v>-53444.08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-17500636.300000001</v>
      </c>
      <c r="CJ20" s="61">
        <v>-17500636.300000001</v>
      </c>
      <c r="CK20" s="61">
        <v>0</v>
      </c>
      <c r="CL20" s="61">
        <v>-337102298.76000011</v>
      </c>
    </row>
    <row r="21" spans="1:90" ht="12.75" customHeight="1">
      <c r="A21" s="44" t="s">
        <v>28</v>
      </c>
      <c r="B21" s="59">
        <v>1018</v>
      </c>
      <c r="C21" s="60" t="s">
        <v>373</v>
      </c>
      <c r="D21" s="61">
        <v>1419615402.5999999</v>
      </c>
      <c r="E21" s="61">
        <v>1169043468</v>
      </c>
      <c r="F21" s="61">
        <v>1298050244.3499999</v>
      </c>
      <c r="G21" s="61">
        <v>-8138827.5499999998</v>
      </c>
      <c r="H21" s="61">
        <v>-120867948.8</v>
      </c>
      <c r="I21" s="61">
        <v>-125059995.35999998</v>
      </c>
      <c r="J21" s="61">
        <v>-145427111.28999996</v>
      </c>
      <c r="K21" s="61">
        <v>-3242145042.3499999</v>
      </c>
      <c r="L21" s="61">
        <v>3096717931.0599999</v>
      </c>
      <c r="M21" s="61">
        <v>6779823.5999999996</v>
      </c>
      <c r="N21" s="61">
        <v>8155453.4199999999</v>
      </c>
      <c r="O21" s="61">
        <v>-1375629.82</v>
      </c>
      <c r="P21" s="61">
        <v>13587292.329999983</v>
      </c>
      <c r="Q21" s="61">
        <v>302879368.88</v>
      </c>
      <c r="R21" s="61">
        <v>-289292076.55000001</v>
      </c>
      <c r="S21" s="61">
        <v>12175836.289999999</v>
      </c>
      <c r="T21" s="61">
        <v>12175836.289999999</v>
      </c>
      <c r="U21" s="61">
        <v>0</v>
      </c>
      <c r="V21" s="61">
        <v>12175836.289999999</v>
      </c>
      <c r="W21" s="61">
        <v>0</v>
      </c>
      <c r="X21" s="61">
        <v>0</v>
      </c>
      <c r="Y21" s="61">
        <v>0</v>
      </c>
      <c r="Z21" s="61">
        <v>361025663</v>
      </c>
      <c r="AA21" s="61">
        <v>239523986.36000001</v>
      </c>
      <c r="AB21" s="61">
        <v>0</v>
      </c>
      <c r="AC21" s="61">
        <v>116412885.52000001</v>
      </c>
      <c r="AD21" s="61">
        <v>5088791.12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2430430.67</v>
      </c>
      <c r="AN21" s="61">
        <v>3073611.86</v>
      </c>
      <c r="AO21" s="61">
        <v>12713.21</v>
      </c>
      <c r="AP21" s="61">
        <v>0</v>
      </c>
      <c r="AQ21" s="61">
        <v>0</v>
      </c>
      <c r="AR21" s="61">
        <v>-655894.4</v>
      </c>
      <c r="AS21" s="61">
        <v>-1259103093.3300002</v>
      </c>
      <c r="AT21" s="61">
        <v>-383306739.90999997</v>
      </c>
      <c r="AU21" s="61">
        <v>-383872931.96999997</v>
      </c>
      <c r="AV21" s="61">
        <v>566192.06000000006</v>
      </c>
      <c r="AW21" s="61">
        <v>-687407809.80000019</v>
      </c>
      <c r="AX21" s="61">
        <v>-661958322.99000013</v>
      </c>
      <c r="AY21" s="61">
        <v>-1710036362.6500001</v>
      </c>
      <c r="AZ21" s="61">
        <v>-850062587.50000012</v>
      </c>
      <c r="BA21" s="61">
        <v>-2154229312.6500001</v>
      </c>
      <c r="BB21" s="61">
        <v>0</v>
      </c>
      <c r="BC21" s="61">
        <v>1294255537.5</v>
      </c>
      <c r="BD21" s="61">
        <v>1048078039.66</v>
      </c>
      <c r="BE21" s="61">
        <v>-25449486.810000002</v>
      </c>
      <c r="BF21" s="61">
        <v>4026692.4499999997</v>
      </c>
      <c r="BG21" s="61">
        <v>3807296.21</v>
      </c>
      <c r="BH21" s="61">
        <v>541464.97</v>
      </c>
      <c r="BI21" s="61">
        <v>0</v>
      </c>
      <c r="BJ21" s="61">
        <v>-322068.73</v>
      </c>
      <c r="BK21" s="61">
        <v>-29476179.260000002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-154600426.56999996</v>
      </c>
      <c r="BT21" s="61">
        <v>-116308400.26999997</v>
      </c>
      <c r="BU21" s="61">
        <v>-28666143.850000001</v>
      </c>
      <c r="BV21" s="61">
        <v>-9658173.2799999993</v>
      </c>
      <c r="BW21" s="61">
        <v>0</v>
      </c>
      <c r="BX21" s="61">
        <v>-442531.88</v>
      </c>
      <c r="BY21" s="61">
        <v>276874.52</v>
      </c>
      <c r="BZ21" s="61">
        <v>197948.18999999994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-33788117.049999997</v>
      </c>
      <c r="CJ21" s="61">
        <v>-33788117.049999997</v>
      </c>
      <c r="CK21" s="61">
        <v>0</v>
      </c>
      <c r="CL21" s="61">
        <v>160512309.26999974</v>
      </c>
    </row>
    <row r="22" spans="1:90" ht="12.75" customHeight="1">
      <c r="A22" s="44" t="s">
        <v>30</v>
      </c>
      <c r="B22" s="59">
        <v>1020</v>
      </c>
      <c r="C22" s="60" t="s">
        <v>373</v>
      </c>
      <c r="D22" s="61">
        <v>3367867771.5600014</v>
      </c>
      <c r="E22" s="61">
        <v>2513192727.3299999</v>
      </c>
      <c r="F22" s="61">
        <v>3440139301.8800001</v>
      </c>
      <c r="G22" s="61">
        <v>-645291696.3900001</v>
      </c>
      <c r="H22" s="61">
        <v>-281654878.16000003</v>
      </c>
      <c r="I22" s="61">
        <v>384127511.77000129</v>
      </c>
      <c r="J22" s="61">
        <v>309117921.13000107</v>
      </c>
      <c r="K22" s="61">
        <v>-8613659761.2099991</v>
      </c>
      <c r="L22" s="61">
        <v>8922777682.3400002</v>
      </c>
      <c r="M22" s="61">
        <v>111424831.27000022</v>
      </c>
      <c r="N22" s="61">
        <v>1165433650.3000002</v>
      </c>
      <c r="O22" s="61">
        <v>-1054008819.03</v>
      </c>
      <c r="P22" s="61">
        <v>-36415240.629999995</v>
      </c>
      <c r="Q22" s="61">
        <v>722179780.83000004</v>
      </c>
      <c r="R22" s="61">
        <v>-758595021.46000004</v>
      </c>
      <c r="S22" s="61">
        <v>341926208.96999997</v>
      </c>
      <c r="T22" s="61">
        <v>259614817.88999999</v>
      </c>
      <c r="U22" s="61">
        <v>-1072582916.11</v>
      </c>
      <c r="V22" s="61">
        <v>1332197734</v>
      </c>
      <c r="W22" s="61">
        <v>82311391.079999998</v>
      </c>
      <c r="X22" s="61">
        <v>133761510.08</v>
      </c>
      <c r="Y22" s="61">
        <v>-51450119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61">
        <v>0</v>
      </c>
      <c r="AJ22" s="61">
        <v>2866296.3</v>
      </c>
      <c r="AK22" s="61">
        <v>2866296.3</v>
      </c>
      <c r="AL22" s="61">
        <v>0</v>
      </c>
      <c r="AM22" s="61">
        <v>125755027.19</v>
      </c>
      <c r="AN22" s="61">
        <v>-4938680</v>
      </c>
      <c r="AO22" s="61">
        <v>-15403.54</v>
      </c>
      <c r="AP22" s="61">
        <v>0</v>
      </c>
      <c r="AQ22" s="61">
        <v>0</v>
      </c>
      <c r="AR22" s="61">
        <v>130709110.73</v>
      </c>
      <c r="AS22" s="61">
        <v>-4029396256.2072144</v>
      </c>
      <c r="AT22" s="61">
        <v>-3292424650.5300007</v>
      </c>
      <c r="AU22" s="61">
        <v>-3876902145.0600009</v>
      </c>
      <c r="AV22" s="61">
        <v>584477494.53000009</v>
      </c>
      <c r="AW22" s="61">
        <v>-51014758.249997139</v>
      </c>
      <c r="AX22" s="61">
        <v>10891526.230003357</v>
      </c>
      <c r="AY22" s="61">
        <v>-19143193637.580002</v>
      </c>
      <c r="AZ22" s="61">
        <v>-7430982065.5</v>
      </c>
      <c r="BA22" s="61">
        <v>-31357026586.439999</v>
      </c>
      <c r="BB22" s="61">
        <v>0</v>
      </c>
      <c r="BC22" s="61">
        <v>19644815014.360001</v>
      </c>
      <c r="BD22" s="61">
        <v>19154085163.810005</v>
      </c>
      <c r="BE22" s="61">
        <v>-61906284.480000496</v>
      </c>
      <c r="BF22" s="61">
        <v>3145677255.29</v>
      </c>
      <c r="BG22" s="61">
        <v>1426904375.6500001</v>
      </c>
      <c r="BH22" s="61">
        <v>4946878332.9399996</v>
      </c>
      <c r="BI22" s="61">
        <v>0</v>
      </c>
      <c r="BJ22" s="61">
        <v>-3228105453.3000002</v>
      </c>
      <c r="BK22" s="61">
        <v>-3207583539.7700005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-685956847.42721653</v>
      </c>
      <c r="BT22" s="61">
        <v>-364809228.88</v>
      </c>
      <c r="BU22" s="61">
        <v>-314489567.9144215</v>
      </c>
      <c r="BV22" s="61">
        <v>-11338573.75021054</v>
      </c>
      <c r="BW22" s="61">
        <v>0</v>
      </c>
      <c r="BX22" s="61">
        <v>-21273000.008905578</v>
      </c>
      <c r="BY22" s="61">
        <v>-27010389.943678942</v>
      </c>
      <c r="BZ22" s="61">
        <v>87555195.629999995</v>
      </c>
      <c r="CA22" s="61">
        <v>-34591282.560000002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-661528484.64721298</v>
      </c>
    </row>
    <row r="23" spans="1:90" ht="12.75" customHeight="1">
      <c r="A23" s="44" t="s">
        <v>32</v>
      </c>
      <c r="B23" s="59">
        <v>1022</v>
      </c>
      <c r="C23" s="60" t="s">
        <v>373</v>
      </c>
      <c r="D23" s="61">
        <v>4390498661.329999</v>
      </c>
      <c r="E23" s="61">
        <v>2792813558.0700002</v>
      </c>
      <c r="F23" s="61">
        <v>3763968088.1000004</v>
      </c>
      <c r="G23" s="61">
        <v>-626423711.38</v>
      </c>
      <c r="H23" s="61">
        <v>-344730818.64999998</v>
      </c>
      <c r="I23" s="61">
        <v>258728424.36999857</v>
      </c>
      <c r="J23" s="61">
        <v>747620948.3599987</v>
      </c>
      <c r="K23" s="61">
        <v>-9117474422.2900009</v>
      </c>
      <c r="L23" s="61">
        <v>9865095370.6499996</v>
      </c>
      <c r="M23" s="61">
        <v>-418119129.76000023</v>
      </c>
      <c r="N23" s="61">
        <v>1926518494.7199998</v>
      </c>
      <c r="O23" s="61">
        <v>-2344637624.48</v>
      </c>
      <c r="P23" s="61">
        <v>-70773394.2299999</v>
      </c>
      <c r="Q23" s="61">
        <v>844472482.03000009</v>
      </c>
      <c r="R23" s="61">
        <v>-915245876.25999999</v>
      </c>
      <c r="S23" s="61">
        <v>318126410.42000008</v>
      </c>
      <c r="T23" s="61">
        <v>382284330.70000005</v>
      </c>
      <c r="U23" s="61">
        <v>0</v>
      </c>
      <c r="V23" s="61">
        <v>382284330.70000005</v>
      </c>
      <c r="W23" s="61">
        <v>-64157920.280000001</v>
      </c>
      <c r="X23" s="61">
        <v>0</v>
      </c>
      <c r="Y23" s="61">
        <v>-64157920.280000001</v>
      </c>
      <c r="Z23" s="61">
        <v>994689195.00999987</v>
      </c>
      <c r="AA23" s="61">
        <v>762899927.28999996</v>
      </c>
      <c r="AB23" s="61">
        <v>82658122.24000001</v>
      </c>
      <c r="AC23" s="61">
        <v>85547301.120000005</v>
      </c>
      <c r="AD23" s="61">
        <v>60677362.630000003</v>
      </c>
      <c r="AE23" s="61">
        <v>1330009.92</v>
      </c>
      <c r="AF23" s="61">
        <v>0</v>
      </c>
      <c r="AG23" s="61">
        <v>1576471.81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26141073.460000001</v>
      </c>
      <c r="AN23" s="61">
        <v>37905816.130000003</v>
      </c>
      <c r="AO23" s="61">
        <v>-11764742.67</v>
      </c>
      <c r="AP23" s="61">
        <v>0</v>
      </c>
      <c r="AQ23" s="61">
        <v>0</v>
      </c>
      <c r="AR23" s="61">
        <v>0</v>
      </c>
      <c r="AS23" s="61">
        <v>-3232908918.6200018</v>
      </c>
      <c r="AT23" s="61">
        <v>-2018153421.2300012</v>
      </c>
      <c r="AU23" s="61">
        <v>-2829851373.3500004</v>
      </c>
      <c r="AV23" s="61">
        <v>811697952.11999917</v>
      </c>
      <c r="AW23" s="61">
        <v>-728772741.01000166</v>
      </c>
      <c r="AX23" s="61">
        <v>-1298489870.6500015</v>
      </c>
      <c r="AY23" s="61">
        <v>-15877572338.610001</v>
      </c>
      <c r="AZ23" s="61">
        <v>-5939616224.0699997</v>
      </c>
      <c r="BA23" s="61">
        <v>-19167149332.110001</v>
      </c>
      <c r="BB23" s="61">
        <v>0</v>
      </c>
      <c r="BC23" s="61">
        <v>9229193217.5699997</v>
      </c>
      <c r="BD23" s="61">
        <v>14579082467.959999</v>
      </c>
      <c r="BE23" s="61">
        <v>569717129.63999987</v>
      </c>
      <c r="BF23" s="61">
        <v>4817853201.2399998</v>
      </c>
      <c r="BG23" s="61">
        <v>1658739512.6600001</v>
      </c>
      <c r="BH23" s="61">
        <v>5959631439.9800005</v>
      </c>
      <c r="BI23" s="61">
        <v>0</v>
      </c>
      <c r="BJ23" s="61">
        <v>-2800517751.4000001</v>
      </c>
      <c r="BK23" s="61">
        <v>-4248136071.5999999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-421714494.94999951</v>
      </c>
      <c r="BT23" s="61">
        <v>-447025856.44999939</v>
      </c>
      <c r="BU23" s="61">
        <v>-121459955.63</v>
      </c>
      <c r="BV23" s="61">
        <v>-2220157.61</v>
      </c>
      <c r="BW23" s="61">
        <v>0</v>
      </c>
      <c r="BX23" s="61">
        <v>-11631979.34</v>
      </c>
      <c r="BY23" s="61">
        <v>-29990821.940000001</v>
      </c>
      <c r="BZ23" s="61">
        <v>192847815.69000003</v>
      </c>
      <c r="CA23" s="61">
        <v>-2233539.67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-64268261.430000007</v>
      </c>
      <c r="CJ23" s="61">
        <v>-73111050.980000004</v>
      </c>
      <c r="CK23" s="61">
        <v>8842789.5500000007</v>
      </c>
      <c r="CL23" s="61">
        <v>1157589742.7099972</v>
      </c>
    </row>
    <row r="24" spans="1:90" ht="12.75" customHeight="1">
      <c r="A24" s="44" t="s">
        <v>34</v>
      </c>
      <c r="B24" s="59">
        <v>1025</v>
      </c>
      <c r="C24" s="60" t="s">
        <v>373</v>
      </c>
      <c r="D24" s="61">
        <v>764350626.61999989</v>
      </c>
      <c r="E24" s="61">
        <v>639923312.99000013</v>
      </c>
      <c r="F24" s="61">
        <v>1096556260.1800001</v>
      </c>
      <c r="G24" s="61">
        <v>-355250373.57999998</v>
      </c>
      <c r="H24" s="61">
        <v>-101382573.61</v>
      </c>
      <c r="I24" s="61">
        <v>58860402.839999855</v>
      </c>
      <c r="J24" s="61">
        <v>87678530.869999886</v>
      </c>
      <c r="K24" s="61">
        <v>-2525710748.8800001</v>
      </c>
      <c r="L24" s="61">
        <v>2613389279.75</v>
      </c>
      <c r="M24" s="61">
        <v>-21234207.200000048</v>
      </c>
      <c r="N24" s="61">
        <v>809349763.63</v>
      </c>
      <c r="O24" s="61">
        <v>-830583970.83000004</v>
      </c>
      <c r="P24" s="61">
        <v>-7583920.8299999833</v>
      </c>
      <c r="Q24" s="61">
        <v>233523174.11000001</v>
      </c>
      <c r="R24" s="61">
        <v>-241107094.94</v>
      </c>
      <c r="S24" s="61">
        <v>4455779.2599999607</v>
      </c>
      <c r="T24" s="61">
        <v>5002688.439999938</v>
      </c>
      <c r="U24" s="61">
        <v>-532467696.62</v>
      </c>
      <c r="V24" s="61">
        <v>537470385.05999994</v>
      </c>
      <c r="W24" s="61">
        <v>-546909.17999997735</v>
      </c>
      <c r="X24" s="61">
        <v>219857381.24000001</v>
      </c>
      <c r="Y24" s="61">
        <v>-220404290.41999999</v>
      </c>
      <c r="Z24" s="61">
        <v>66495431.370000005</v>
      </c>
      <c r="AA24" s="61">
        <v>45944184.810000002</v>
      </c>
      <c r="AB24" s="61">
        <v>0</v>
      </c>
      <c r="AC24" s="61">
        <v>20551246.560000002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-5384299.8399999999</v>
      </c>
      <c r="AN24" s="61">
        <v>24309833.82</v>
      </c>
      <c r="AO24" s="61">
        <v>-11020000.73</v>
      </c>
      <c r="AP24" s="61">
        <v>0</v>
      </c>
      <c r="AQ24" s="61">
        <v>0</v>
      </c>
      <c r="AR24" s="61">
        <v>-18674132.93</v>
      </c>
      <c r="AS24" s="61">
        <v>-1251764734.6299996</v>
      </c>
      <c r="AT24" s="61">
        <v>-615398904.99999976</v>
      </c>
      <c r="AU24" s="61">
        <v>-945277203.0799998</v>
      </c>
      <c r="AV24" s="61">
        <v>329878298.07999998</v>
      </c>
      <c r="AW24" s="61">
        <v>-403161705.8599999</v>
      </c>
      <c r="AX24" s="61">
        <v>-625524294.5</v>
      </c>
      <c r="AY24" s="61">
        <v>-4626219226.0799999</v>
      </c>
      <c r="AZ24" s="61">
        <v>-1788470218.8199999</v>
      </c>
      <c r="BA24" s="61">
        <v>-7008997574.4200001</v>
      </c>
      <c r="BB24" s="61">
        <v>0</v>
      </c>
      <c r="BC24" s="61">
        <v>4171248567.1599998</v>
      </c>
      <c r="BD24" s="61">
        <v>4000694931.5799999</v>
      </c>
      <c r="BE24" s="61">
        <v>222362588.6400001</v>
      </c>
      <c r="BF24" s="61">
        <v>1591200493.3299997</v>
      </c>
      <c r="BG24" s="61">
        <v>507181232.37</v>
      </c>
      <c r="BH24" s="61">
        <v>2525267977.1599998</v>
      </c>
      <c r="BI24" s="61">
        <v>0</v>
      </c>
      <c r="BJ24" s="61">
        <v>-1441248716.2</v>
      </c>
      <c r="BK24" s="61">
        <v>-1368837904.6899996</v>
      </c>
      <c r="BL24" s="61">
        <v>0</v>
      </c>
      <c r="BM24" s="61">
        <v>0</v>
      </c>
      <c r="BN24" s="61">
        <v>0</v>
      </c>
      <c r="BO24" s="61">
        <v>0</v>
      </c>
      <c r="BP24" s="61">
        <v>0</v>
      </c>
      <c r="BQ24" s="61">
        <v>0</v>
      </c>
      <c r="BR24" s="61">
        <v>0</v>
      </c>
      <c r="BS24" s="61">
        <v>-233204123.76999998</v>
      </c>
      <c r="BT24" s="61">
        <v>-116630846.13</v>
      </c>
      <c r="BU24" s="61">
        <v>-55298580.07</v>
      </c>
      <c r="BV24" s="61">
        <v>-13006125.210000001</v>
      </c>
      <c r="BW24" s="61">
        <v>0</v>
      </c>
      <c r="BX24" s="61">
        <v>-8345443.3399999999</v>
      </c>
      <c r="BY24" s="61">
        <v>-12916776.949999999</v>
      </c>
      <c r="BZ24" s="61">
        <v>63361007.039999999</v>
      </c>
      <c r="CA24" s="61">
        <v>-90367359.109999999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-487414108.00999975</v>
      </c>
    </row>
    <row r="25" spans="1:90" ht="12.75" customHeight="1">
      <c r="A25" s="44" t="s">
        <v>36</v>
      </c>
      <c r="B25" s="59">
        <v>1027</v>
      </c>
      <c r="C25" s="60" t="s">
        <v>373</v>
      </c>
      <c r="D25" s="61">
        <v>523756678.00000024</v>
      </c>
      <c r="E25" s="61">
        <v>215764602.62</v>
      </c>
      <c r="F25" s="61">
        <v>257767687.47</v>
      </c>
      <c r="G25" s="61">
        <v>-18872938.129999999</v>
      </c>
      <c r="H25" s="61">
        <v>-23130146.720000003</v>
      </c>
      <c r="I25" s="61">
        <v>308547204.06000018</v>
      </c>
      <c r="J25" s="61">
        <v>360292589.60000014</v>
      </c>
      <c r="K25" s="61">
        <v>-1079774582.8099999</v>
      </c>
      <c r="L25" s="61">
        <v>1440067172.4100001</v>
      </c>
      <c r="M25" s="61">
        <v>-18631009.569999993</v>
      </c>
      <c r="N25" s="61">
        <v>54949586.510000005</v>
      </c>
      <c r="O25" s="61">
        <v>-73580596.079999998</v>
      </c>
      <c r="P25" s="61">
        <v>-33114375.969999969</v>
      </c>
      <c r="Q25" s="61">
        <v>98134261.130000025</v>
      </c>
      <c r="R25" s="61">
        <v>-131248637.09999999</v>
      </c>
      <c r="S25" s="61">
        <v>-239870.08000000002</v>
      </c>
      <c r="T25" s="61">
        <v>-392698.01</v>
      </c>
      <c r="U25" s="61">
        <v>-392698.01</v>
      </c>
      <c r="V25" s="61">
        <v>0</v>
      </c>
      <c r="W25" s="61">
        <v>152827.93</v>
      </c>
      <c r="X25" s="61">
        <v>152827.93</v>
      </c>
      <c r="Y25" s="61">
        <v>0</v>
      </c>
      <c r="Z25" s="61">
        <v>0</v>
      </c>
      <c r="AA25" s="61">
        <v>0</v>
      </c>
      <c r="AB25" s="61">
        <v>0</v>
      </c>
      <c r="AC25" s="61">
        <v>0</v>
      </c>
      <c r="AD25" s="61">
        <v>0</v>
      </c>
      <c r="AE25" s="61">
        <v>0</v>
      </c>
      <c r="AF25" s="61">
        <v>0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-315258.59999998659</v>
      </c>
      <c r="AN25" s="61">
        <v>8955317.8300000168</v>
      </c>
      <c r="AO25" s="61">
        <v>0</v>
      </c>
      <c r="AP25" s="61">
        <v>0</v>
      </c>
      <c r="AQ25" s="61">
        <v>0</v>
      </c>
      <c r="AR25" s="61">
        <v>-9270576.4300000034</v>
      </c>
      <c r="AS25" s="61">
        <v>-743551873.57910824</v>
      </c>
      <c r="AT25" s="61">
        <v>-378044815.2699967</v>
      </c>
      <c r="AU25" s="61">
        <v>-423894200.8999967</v>
      </c>
      <c r="AV25" s="61">
        <v>45849385.630000003</v>
      </c>
      <c r="AW25" s="61">
        <v>-213087052.58991548</v>
      </c>
      <c r="AX25" s="61">
        <v>-222545163.66991544</v>
      </c>
      <c r="AY25" s="61">
        <v>-1678853545.7399154</v>
      </c>
      <c r="AZ25" s="61">
        <v>-889066212.31991577</v>
      </c>
      <c r="BA25" s="61">
        <v>-1884346567.8999999</v>
      </c>
      <c r="BB25" s="61">
        <v>0</v>
      </c>
      <c r="BC25" s="61">
        <v>1094559234.48</v>
      </c>
      <c r="BD25" s="61">
        <v>1456308382.0699999</v>
      </c>
      <c r="BE25" s="61">
        <v>9458111.0799999535</v>
      </c>
      <c r="BF25" s="61">
        <v>124476289.86999996</v>
      </c>
      <c r="BG25" s="61">
        <v>96385219.059999973</v>
      </c>
      <c r="BH25" s="61">
        <v>109245661.63</v>
      </c>
      <c r="BI25" s="61">
        <v>0</v>
      </c>
      <c r="BJ25" s="61">
        <v>-81154590.820000008</v>
      </c>
      <c r="BK25" s="61">
        <v>-115018178.79000001</v>
      </c>
      <c r="BL25" s="61">
        <v>0</v>
      </c>
      <c r="BM25" s="61">
        <v>0</v>
      </c>
      <c r="BN25" s="61">
        <v>0</v>
      </c>
      <c r="BO25" s="61">
        <v>0</v>
      </c>
      <c r="BP25" s="61">
        <v>0</v>
      </c>
      <c r="BQ25" s="61">
        <v>0</v>
      </c>
      <c r="BR25" s="61">
        <v>0</v>
      </c>
      <c r="BS25" s="61">
        <v>-147726617.86919603</v>
      </c>
      <c r="BT25" s="61">
        <v>-61984638.280000031</v>
      </c>
      <c r="BU25" s="61">
        <v>-33635333.382967539</v>
      </c>
      <c r="BV25" s="61">
        <v>-14843697.773663647</v>
      </c>
      <c r="BW25" s="61">
        <v>0</v>
      </c>
      <c r="BX25" s="61">
        <v>-33488358.729550663</v>
      </c>
      <c r="BY25" s="61">
        <v>-2654899.1130141681</v>
      </c>
      <c r="BZ25" s="61">
        <v>1793374.8200000003</v>
      </c>
      <c r="CA25" s="61">
        <v>-2913065.41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-4693387.8500000006</v>
      </c>
      <c r="CJ25" s="61">
        <v>-4693387.8500000006</v>
      </c>
      <c r="CK25" s="61">
        <v>0</v>
      </c>
      <c r="CL25" s="61">
        <v>-219795195.579108</v>
      </c>
    </row>
    <row r="26" spans="1:90" ht="12.75" customHeight="1">
      <c r="A26" s="44" t="s">
        <v>38</v>
      </c>
      <c r="B26" s="59">
        <v>1028</v>
      </c>
      <c r="C26" s="60" t="s">
        <v>373</v>
      </c>
      <c r="D26" s="61">
        <v>1065397082.6200002</v>
      </c>
      <c r="E26" s="61">
        <v>857975618.07999992</v>
      </c>
      <c r="F26" s="61">
        <v>969074230.58999991</v>
      </c>
      <c r="G26" s="61">
        <v>-22563622.010000002</v>
      </c>
      <c r="H26" s="61">
        <v>-88534990.5</v>
      </c>
      <c r="I26" s="61">
        <v>207300886.24000037</v>
      </c>
      <c r="J26" s="61">
        <v>226202096.87000036</v>
      </c>
      <c r="K26" s="61">
        <v>-2375037513.1599998</v>
      </c>
      <c r="L26" s="61">
        <v>2601239610.0300002</v>
      </c>
      <c r="M26" s="61">
        <v>3612818.3300000057</v>
      </c>
      <c r="N26" s="61">
        <v>40931065.880000003</v>
      </c>
      <c r="O26" s="61">
        <v>-37318247.549999997</v>
      </c>
      <c r="P26" s="61">
        <v>-22514028.960000008</v>
      </c>
      <c r="Q26" s="61">
        <v>221722609.59999999</v>
      </c>
      <c r="R26" s="61">
        <v>-244236638.56</v>
      </c>
      <c r="S26" s="61">
        <v>-4192958.2100000009</v>
      </c>
      <c r="T26" s="61">
        <v>-6306189.7800000012</v>
      </c>
      <c r="U26" s="61">
        <v>-63218145.230000004</v>
      </c>
      <c r="V26" s="61">
        <v>56911955.450000003</v>
      </c>
      <c r="W26" s="61">
        <v>2113231.5700000003</v>
      </c>
      <c r="X26" s="61">
        <v>10502315.23</v>
      </c>
      <c r="Y26" s="61">
        <v>-8389083.6600000001</v>
      </c>
      <c r="Z26" s="61">
        <v>0</v>
      </c>
      <c r="AA26" s="61">
        <v>0</v>
      </c>
      <c r="AB26" s="61">
        <v>0</v>
      </c>
      <c r="AC26" s="61">
        <v>0</v>
      </c>
      <c r="AD26" s="61">
        <v>0</v>
      </c>
      <c r="AE26" s="61">
        <v>0</v>
      </c>
      <c r="AF26" s="61">
        <v>0</v>
      </c>
      <c r="AG26" s="61">
        <v>0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4313536.51</v>
      </c>
      <c r="AN26" s="61">
        <v>-1822113.51</v>
      </c>
      <c r="AO26" s="61">
        <v>-326688.12</v>
      </c>
      <c r="AP26" s="61">
        <v>0</v>
      </c>
      <c r="AQ26" s="61">
        <v>0</v>
      </c>
      <c r="AR26" s="61">
        <v>6462338.1399999997</v>
      </c>
      <c r="AS26" s="61">
        <v>-1504583150.9099991</v>
      </c>
      <c r="AT26" s="61">
        <v>-1224443916.27</v>
      </c>
      <c r="AU26" s="61">
        <v>-1240481598.3399999</v>
      </c>
      <c r="AV26" s="61">
        <v>16037682.07</v>
      </c>
      <c r="AW26" s="61">
        <v>-8314232.9999989271</v>
      </c>
      <c r="AX26" s="61">
        <v>-1890118.6199989319</v>
      </c>
      <c r="AY26" s="61">
        <v>-4948944053.0799999</v>
      </c>
      <c r="AZ26" s="61">
        <v>-2789619116.3599997</v>
      </c>
      <c r="BA26" s="61">
        <v>-4615277230.1000004</v>
      </c>
      <c r="BB26" s="61">
        <v>0</v>
      </c>
      <c r="BC26" s="61">
        <v>2455952293.3800001</v>
      </c>
      <c r="BD26" s="61">
        <v>4947053934.460001</v>
      </c>
      <c r="BE26" s="61">
        <v>-6424114.3799999952</v>
      </c>
      <c r="BF26" s="61">
        <v>175244746.30000001</v>
      </c>
      <c r="BG26" s="61">
        <v>72971317.120000005</v>
      </c>
      <c r="BH26" s="61">
        <v>220250423.30000001</v>
      </c>
      <c r="BI26" s="61">
        <v>0</v>
      </c>
      <c r="BJ26" s="61">
        <v>-117976994.12</v>
      </c>
      <c r="BK26" s="61">
        <v>-181668860.68000001</v>
      </c>
      <c r="BL26" s="61">
        <v>0</v>
      </c>
      <c r="BM26" s="61">
        <v>0</v>
      </c>
      <c r="BN26" s="61">
        <v>0</v>
      </c>
      <c r="BO26" s="61">
        <v>-38726.89</v>
      </c>
      <c r="BP26" s="61">
        <v>-38726.89</v>
      </c>
      <c r="BQ26" s="61">
        <v>0</v>
      </c>
      <c r="BR26" s="61">
        <v>0</v>
      </c>
      <c r="BS26" s="61">
        <v>-264329568.01999995</v>
      </c>
      <c r="BT26" s="61">
        <v>-123510326.55999997</v>
      </c>
      <c r="BU26" s="61">
        <v>-92608513.030000001</v>
      </c>
      <c r="BV26" s="61">
        <v>-16856508.68</v>
      </c>
      <c r="BW26" s="61">
        <v>0</v>
      </c>
      <c r="BX26" s="61">
        <v>-7567862.9199999999</v>
      </c>
      <c r="BY26" s="61">
        <v>-15813399.609999999</v>
      </c>
      <c r="BZ26" s="61">
        <v>3309856.1600000006</v>
      </c>
      <c r="CA26" s="61">
        <v>-11282813.380000001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-7456706.7300000004</v>
      </c>
      <c r="CJ26" s="61">
        <v>-7456706.7300000004</v>
      </c>
      <c r="CK26" s="61">
        <v>0</v>
      </c>
      <c r="CL26" s="61">
        <v>-439186068.28999889</v>
      </c>
    </row>
    <row r="27" spans="1:90" ht="12.75" customHeight="1">
      <c r="A27" s="44" t="s">
        <v>40</v>
      </c>
      <c r="B27" s="59">
        <v>1030</v>
      </c>
      <c r="C27" s="60" t="s">
        <v>373</v>
      </c>
      <c r="D27" s="61">
        <v>3125305122.9199996</v>
      </c>
      <c r="E27" s="61">
        <v>2540274065.7299995</v>
      </c>
      <c r="F27" s="61">
        <v>3512650208.5499997</v>
      </c>
      <c r="G27" s="61">
        <v>-644744837.07000005</v>
      </c>
      <c r="H27" s="61">
        <v>-327631305.75</v>
      </c>
      <c r="I27" s="61">
        <v>66019993.329999924</v>
      </c>
      <c r="J27" s="61">
        <v>-487281989.21000004</v>
      </c>
      <c r="K27" s="61">
        <v>-7340174776.21</v>
      </c>
      <c r="L27" s="61">
        <v>6852892787</v>
      </c>
      <c r="M27" s="61">
        <v>508882768.9799999</v>
      </c>
      <c r="N27" s="61">
        <v>739183449.9799999</v>
      </c>
      <c r="O27" s="61">
        <v>-230300681</v>
      </c>
      <c r="P27" s="61">
        <v>44419213.560000062</v>
      </c>
      <c r="Q27" s="61">
        <v>687606291.10000002</v>
      </c>
      <c r="R27" s="61">
        <v>-643187077.53999996</v>
      </c>
      <c r="S27" s="61">
        <v>80796940.210000053</v>
      </c>
      <c r="T27" s="61">
        <v>47677281.070000052</v>
      </c>
      <c r="U27" s="61">
        <v>-506467894.26999998</v>
      </c>
      <c r="V27" s="61">
        <v>554145175.34000003</v>
      </c>
      <c r="W27" s="61">
        <v>33119659.140000004</v>
      </c>
      <c r="X27" s="61">
        <v>51648406.950000003</v>
      </c>
      <c r="Y27" s="61">
        <v>-18528747.809999999</v>
      </c>
      <c r="Z27" s="61">
        <v>429093371.63</v>
      </c>
      <c r="AA27" s="61">
        <v>96342582.359999999</v>
      </c>
      <c r="AB27" s="61">
        <v>75666845.829999998</v>
      </c>
      <c r="AC27" s="61">
        <v>257083943.44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0</v>
      </c>
      <c r="AK27" s="61">
        <v>0</v>
      </c>
      <c r="AL27" s="61">
        <v>0</v>
      </c>
      <c r="AM27" s="61">
        <v>9120752.0199999977</v>
      </c>
      <c r="AN27" s="61">
        <v>27553193.18</v>
      </c>
      <c r="AO27" s="61">
        <v>-3201504.62</v>
      </c>
      <c r="AP27" s="61">
        <v>0</v>
      </c>
      <c r="AQ27" s="61">
        <v>0</v>
      </c>
      <c r="AR27" s="61">
        <v>-15230936.540000001</v>
      </c>
      <c r="AS27" s="61">
        <v>-3153048607.1200013</v>
      </c>
      <c r="AT27" s="61">
        <v>-1905271757.75</v>
      </c>
      <c r="AU27" s="61">
        <v>-1993217203.23</v>
      </c>
      <c r="AV27" s="61">
        <v>87945445.480000004</v>
      </c>
      <c r="AW27" s="61">
        <v>-665278186.88000107</v>
      </c>
      <c r="AX27" s="61">
        <v>-678951936.54000092</v>
      </c>
      <c r="AY27" s="61">
        <v>-15859761638.360001</v>
      </c>
      <c r="AZ27" s="61">
        <v>-5866538409.1300011</v>
      </c>
      <c r="BA27" s="61">
        <v>-20154535895.91</v>
      </c>
      <c r="BB27" s="61">
        <v>0</v>
      </c>
      <c r="BC27" s="61">
        <v>10161312666.68</v>
      </c>
      <c r="BD27" s="61">
        <v>15180809701.82</v>
      </c>
      <c r="BE27" s="61">
        <v>13673749.659999907</v>
      </c>
      <c r="BF27" s="61">
        <v>355115942.30999988</v>
      </c>
      <c r="BG27" s="61">
        <v>589705491.16999984</v>
      </c>
      <c r="BH27" s="61">
        <v>934579.46</v>
      </c>
      <c r="BI27" s="61">
        <v>0</v>
      </c>
      <c r="BJ27" s="61">
        <v>-235524128.31999999</v>
      </c>
      <c r="BK27" s="61">
        <v>-341442192.64999998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-544046727.93000019</v>
      </c>
      <c r="BT27" s="61">
        <v>-305685949.93000019</v>
      </c>
      <c r="BU27" s="61">
        <v>-173714184.11000001</v>
      </c>
      <c r="BV27" s="61">
        <v>-33191199.899999999</v>
      </c>
      <c r="BW27" s="61">
        <v>0</v>
      </c>
      <c r="BX27" s="61">
        <v>-35341825.75</v>
      </c>
      <c r="BY27" s="61">
        <v>-20237822.219999999</v>
      </c>
      <c r="BZ27" s="61">
        <v>24124253.98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-38451934.560000002</v>
      </c>
      <c r="CJ27" s="61">
        <v>-38451934.560000002</v>
      </c>
      <c r="CK27" s="61">
        <v>0</v>
      </c>
      <c r="CL27" s="61">
        <v>-27743484.200001717</v>
      </c>
    </row>
    <row r="28" spans="1:90" ht="12.75" customHeight="1">
      <c r="A28" s="44" t="s">
        <v>42</v>
      </c>
      <c r="B28" s="59">
        <v>1031</v>
      </c>
      <c r="C28" s="60" t="s">
        <v>373</v>
      </c>
      <c r="D28" s="61">
        <v>-2.3283064365386963E-10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0</v>
      </c>
      <c r="AA28" s="61">
        <v>0</v>
      </c>
      <c r="AB28" s="61">
        <v>0</v>
      </c>
      <c r="AC28" s="61">
        <v>0</v>
      </c>
      <c r="AD28" s="61">
        <v>0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-2.3283064365386963E-10</v>
      </c>
      <c r="AN28" s="61">
        <v>-115304.70000000019</v>
      </c>
      <c r="AO28" s="61">
        <v>0</v>
      </c>
      <c r="AP28" s="61">
        <v>0</v>
      </c>
      <c r="AQ28" s="61">
        <v>0</v>
      </c>
      <c r="AR28" s="61">
        <v>115304.69999999995</v>
      </c>
      <c r="AS28" s="61">
        <v>-3795317.7999999924</v>
      </c>
      <c r="AT28" s="61">
        <v>-2355549.9799999995</v>
      </c>
      <c r="AU28" s="61">
        <v>-3334249.7899999996</v>
      </c>
      <c r="AV28" s="61">
        <v>978699.80999999994</v>
      </c>
      <c r="AW28" s="61">
        <v>-1421487.7399999928</v>
      </c>
      <c r="AX28" s="61">
        <v>-802555.31999999285</v>
      </c>
      <c r="AY28" s="61">
        <v>-52841923.989999995</v>
      </c>
      <c r="AZ28" s="61">
        <v>-41347860.989999995</v>
      </c>
      <c r="BA28" s="61">
        <v>-42209609</v>
      </c>
      <c r="BB28" s="61">
        <v>0</v>
      </c>
      <c r="BC28" s="61">
        <v>30715546</v>
      </c>
      <c r="BD28" s="61">
        <v>52039368.670000002</v>
      </c>
      <c r="BE28" s="61">
        <v>-618932.41999999993</v>
      </c>
      <c r="BF28" s="61">
        <v>9137315.4600000009</v>
      </c>
      <c r="BG28" s="61">
        <v>4848958.46</v>
      </c>
      <c r="BH28" s="61">
        <v>9599626</v>
      </c>
      <c r="BI28" s="61">
        <v>0</v>
      </c>
      <c r="BJ28" s="61">
        <v>-5311269</v>
      </c>
      <c r="BK28" s="61">
        <v>-9756247.8800000008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-15421.359999999999</v>
      </c>
      <c r="BT28" s="61">
        <v>0</v>
      </c>
      <c r="BU28" s="61">
        <v>-9699.5499999999993</v>
      </c>
      <c r="BV28" s="61">
        <v>-3358.68</v>
      </c>
      <c r="BW28" s="61">
        <v>0</v>
      </c>
      <c r="BX28" s="61">
        <v>-46.9</v>
      </c>
      <c r="BY28" s="61">
        <v>-2316.23</v>
      </c>
      <c r="BZ28" s="61">
        <v>0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-2858.72</v>
      </c>
      <c r="CJ28" s="61">
        <v>-2858.72</v>
      </c>
      <c r="CK28" s="61">
        <v>0</v>
      </c>
      <c r="CL28" s="61">
        <v>-3795317.7999999924</v>
      </c>
    </row>
    <row r="29" spans="1:90" ht="12.75" customHeight="1">
      <c r="A29" s="44" t="s">
        <v>44</v>
      </c>
      <c r="B29" s="59">
        <v>1032</v>
      </c>
      <c r="C29" s="60" t="s">
        <v>373</v>
      </c>
      <c r="D29" s="61">
        <v>2696535066.4200025</v>
      </c>
      <c r="E29" s="61">
        <v>2017950895.2399998</v>
      </c>
      <c r="F29" s="61">
        <v>2323065871.4299998</v>
      </c>
      <c r="G29" s="61">
        <v>-86604764.610000014</v>
      </c>
      <c r="H29" s="61">
        <v>-218510211.58000001</v>
      </c>
      <c r="I29" s="61">
        <v>565965693.91000295</v>
      </c>
      <c r="J29" s="61">
        <v>824088751.17000294</v>
      </c>
      <c r="K29" s="61">
        <v>-6038131449.2999964</v>
      </c>
      <c r="L29" s="61">
        <v>6862220200.4699993</v>
      </c>
      <c r="M29" s="61">
        <v>-201757443.60999978</v>
      </c>
      <c r="N29" s="61">
        <v>517492961.91000021</v>
      </c>
      <c r="O29" s="61">
        <v>-719250405.51999998</v>
      </c>
      <c r="P29" s="61">
        <v>-56365613.650000215</v>
      </c>
      <c r="Q29" s="61">
        <v>516723652.29999983</v>
      </c>
      <c r="R29" s="61">
        <v>-573089265.95000005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0</v>
      </c>
      <c r="AA29" s="61">
        <v>0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15975180.699999988</v>
      </c>
      <c r="AK29" s="61">
        <v>15975180.699999988</v>
      </c>
      <c r="AL29" s="61">
        <v>0</v>
      </c>
      <c r="AM29" s="61">
        <v>96643296.570000038</v>
      </c>
      <c r="AN29" s="61">
        <v>105801409.92000003</v>
      </c>
      <c r="AO29" s="61">
        <v>-9492216.6399999894</v>
      </c>
      <c r="AP29" s="61">
        <v>782870.35000000009</v>
      </c>
      <c r="AQ29" s="61">
        <v>-475089.22</v>
      </c>
      <c r="AR29" s="61">
        <v>26322.160000000149</v>
      </c>
      <c r="AS29" s="61">
        <v>-4183736450.4920716</v>
      </c>
      <c r="AT29" s="61">
        <v>-2708230694.7400017</v>
      </c>
      <c r="AU29" s="61">
        <v>-3032865543.8800015</v>
      </c>
      <c r="AV29" s="61">
        <v>324634849.14000005</v>
      </c>
      <c r="AW29" s="61">
        <v>-787816117.8799963</v>
      </c>
      <c r="AX29" s="61">
        <v>-829539748.37999535</v>
      </c>
      <c r="AY29" s="61">
        <v>-11163237357.559998</v>
      </c>
      <c r="AZ29" s="61">
        <v>-5701396324.4799967</v>
      </c>
      <c r="BA29" s="61">
        <v>-13498244460.379999</v>
      </c>
      <c r="BB29" s="61">
        <v>0</v>
      </c>
      <c r="BC29" s="61">
        <v>8036403427.3000002</v>
      </c>
      <c r="BD29" s="61">
        <v>10333697609.180002</v>
      </c>
      <c r="BE29" s="61">
        <v>41723630.499999046</v>
      </c>
      <c r="BF29" s="61">
        <v>2277560420.249999</v>
      </c>
      <c r="BG29" s="61">
        <v>1099772450.0399992</v>
      </c>
      <c r="BH29" s="61">
        <v>2817401442.6300001</v>
      </c>
      <c r="BI29" s="61">
        <v>0</v>
      </c>
      <c r="BJ29" s="61">
        <v>-1639613472.4200001</v>
      </c>
      <c r="BK29" s="61">
        <v>-2235836789.75</v>
      </c>
      <c r="BL29" s="61">
        <v>0</v>
      </c>
      <c r="BM29" s="61">
        <v>0</v>
      </c>
      <c r="BN29" s="61">
        <v>0</v>
      </c>
      <c r="BO29" s="61">
        <v>0</v>
      </c>
      <c r="BP29" s="61">
        <v>0</v>
      </c>
      <c r="BQ29" s="61">
        <v>0</v>
      </c>
      <c r="BR29" s="61">
        <v>0</v>
      </c>
      <c r="BS29" s="61">
        <v>-601794262.88207316</v>
      </c>
      <c r="BT29" s="61">
        <v>-332676200.63999999</v>
      </c>
      <c r="BU29" s="61">
        <v>-207591885.08965141</v>
      </c>
      <c r="BV29" s="61">
        <v>-26033929.964144286</v>
      </c>
      <c r="BW29" s="61">
        <v>0</v>
      </c>
      <c r="BX29" s="61">
        <v>-32221781.590193305</v>
      </c>
      <c r="BY29" s="61">
        <v>-51936819.663431741</v>
      </c>
      <c r="BZ29" s="61">
        <v>47071133.860000014</v>
      </c>
      <c r="CA29" s="61">
        <v>1595220.2053475813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-85895374.990000024</v>
      </c>
      <c r="CJ29" s="61">
        <v>-85895374.990000024</v>
      </c>
      <c r="CK29" s="61">
        <v>0</v>
      </c>
      <c r="CL29" s="61">
        <v>-1487201384.0720692</v>
      </c>
    </row>
    <row r="30" spans="1:90" ht="12.75" customHeight="1">
      <c r="A30" s="44" t="s">
        <v>46</v>
      </c>
      <c r="B30" s="59">
        <v>1034</v>
      </c>
      <c r="C30" s="60" t="s">
        <v>373</v>
      </c>
      <c r="D30" s="61">
        <v>695661735.35846186</v>
      </c>
      <c r="E30" s="61">
        <v>748742829.3499999</v>
      </c>
      <c r="F30" s="61">
        <v>826280717.71999991</v>
      </c>
      <c r="G30" s="61">
        <v>-782888.11</v>
      </c>
      <c r="H30" s="61">
        <v>-76755000.260000005</v>
      </c>
      <c r="I30" s="61">
        <v>-251714710.11999989</v>
      </c>
      <c r="J30" s="61">
        <v>-277502798.36999989</v>
      </c>
      <c r="K30" s="61">
        <v>-1470202424.5899999</v>
      </c>
      <c r="L30" s="61">
        <v>1192699626.22</v>
      </c>
      <c r="M30" s="61">
        <v>355243.69000000006</v>
      </c>
      <c r="N30" s="61">
        <v>1056593.56</v>
      </c>
      <c r="O30" s="61">
        <v>-701349.87</v>
      </c>
      <c r="P30" s="61">
        <v>25432844.560000017</v>
      </c>
      <c r="Q30" s="61">
        <v>138289439.58000001</v>
      </c>
      <c r="R30" s="61">
        <v>-112856595.02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195699821.56846184</v>
      </c>
      <c r="AA30" s="61">
        <v>107072071.87090175</v>
      </c>
      <c r="AB30" s="61">
        <v>88627749.697560072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2933794.56</v>
      </c>
      <c r="AN30" s="61">
        <v>2933794.56</v>
      </c>
      <c r="AO30" s="61">
        <v>0</v>
      </c>
      <c r="AP30" s="61">
        <v>0</v>
      </c>
      <c r="AQ30" s="61">
        <v>0</v>
      </c>
      <c r="AR30" s="61">
        <v>0</v>
      </c>
      <c r="AS30" s="61">
        <v>-838383923.23899281</v>
      </c>
      <c r="AT30" s="61">
        <v>-484427599.82999998</v>
      </c>
      <c r="AU30" s="61">
        <v>-510514415.07999998</v>
      </c>
      <c r="AV30" s="61">
        <v>26086815.25</v>
      </c>
      <c r="AW30" s="61">
        <v>-230865441.75000012</v>
      </c>
      <c r="AX30" s="61">
        <v>-225747845.88000011</v>
      </c>
      <c r="AY30" s="61">
        <v>-2924760803.2400002</v>
      </c>
      <c r="AZ30" s="61">
        <v>-1238866626.3299999</v>
      </c>
      <c r="BA30" s="61">
        <v>-3385976658.4299998</v>
      </c>
      <c r="BB30" s="61">
        <v>0</v>
      </c>
      <c r="BC30" s="61">
        <v>1700082481.52</v>
      </c>
      <c r="BD30" s="61">
        <v>2699012957.3600001</v>
      </c>
      <c r="BE30" s="61">
        <v>-5117595.8699999899</v>
      </c>
      <c r="BF30" s="61">
        <v>73841686.900000006</v>
      </c>
      <c r="BG30" s="61">
        <v>116763815.16</v>
      </c>
      <c r="BH30" s="61">
        <v>0</v>
      </c>
      <c r="BI30" s="61">
        <v>0</v>
      </c>
      <c r="BJ30" s="61">
        <v>-42922128.259999998</v>
      </c>
      <c r="BK30" s="61">
        <v>-78959282.769999996</v>
      </c>
      <c r="BL30" s="61">
        <v>0</v>
      </c>
      <c r="BM30" s="61">
        <v>0</v>
      </c>
      <c r="BN30" s="61">
        <v>0</v>
      </c>
      <c r="BO30" s="61">
        <v>0</v>
      </c>
      <c r="BP30" s="61">
        <v>0</v>
      </c>
      <c r="BQ30" s="61">
        <v>0</v>
      </c>
      <c r="BR30" s="61">
        <v>0</v>
      </c>
      <c r="BS30" s="61">
        <v>-123090881.65899265</v>
      </c>
      <c r="BT30" s="61">
        <v>-55924237.420000002</v>
      </c>
      <c r="BU30" s="61">
        <v>-36468165.59060353</v>
      </c>
      <c r="BV30" s="61">
        <v>-16820876.553185515</v>
      </c>
      <c r="BW30" s="61">
        <v>0</v>
      </c>
      <c r="BX30" s="61">
        <v>-3259519.6915218406</v>
      </c>
      <c r="BY30" s="61">
        <v>-1949514.0536817741</v>
      </c>
      <c r="BZ30" s="61">
        <v>71274.06</v>
      </c>
      <c r="CA30" s="61">
        <v>-8739842.4100000001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-142722187.88053095</v>
      </c>
    </row>
    <row r="31" spans="1:90" ht="12.75" customHeight="1">
      <c r="A31" s="44" t="s">
        <v>48</v>
      </c>
      <c r="B31" s="59">
        <v>1035</v>
      </c>
      <c r="C31" s="60" t="s">
        <v>373</v>
      </c>
      <c r="D31" s="61">
        <v>5564445325.8222675</v>
      </c>
      <c r="E31" s="61">
        <v>4208859139.3212986</v>
      </c>
      <c r="F31" s="61">
        <v>4845462487.2112989</v>
      </c>
      <c r="G31" s="61">
        <v>-183652049.31</v>
      </c>
      <c r="H31" s="61">
        <v>-452951298.57999998</v>
      </c>
      <c r="I31" s="61">
        <v>151078957.15000027</v>
      </c>
      <c r="J31" s="61">
        <v>261662559.01000023</v>
      </c>
      <c r="K31" s="61">
        <v>-10478592580.459999</v>
      </c>
      <c r="L31" s="61">
        <v>10740255139.469999</v>
      </c>
      <c r="M31" s="61">
        <v>-87025986.699999988</v>
      </c>
      <c r="N31" s="61">
        <v>449109274.72000003</v>
      </c>
      <c r="O31" s="61">
        <v>-536135261.42000002</v>
      </c>
      <c r="P31" s="61">
        <v>-23557615.159999967</v>
      </c>
      <c r="Q31" s="61">
        <v>982298831.70000005</v>
      </c>
      <c r="R31" s="61">
        <v>-1005856446.86</v>
      </c>
      <c r="S31" s="61">
        <v>15537186.709999979</v>
      </c>
      <c r="T31" s="61">
        <v>15537186.709999979</v>
      </c>
      <c r="U31" s="61">
        <v>-403942263.61000001</v>
      </c>
      <c r="V31" s="61">
        <v>419479450.31999999</v>
      </c>
      <c r="W31" s="61">
        <v>0</v>
      </c>
      <c r="X31" s="61">
        <v>0</v>
      </c>
      <c r="Y31" s="61">
        <v>0</v>
      </c>
      <c r="Z31" s="61">
        <v>1147483943.1309683</v>
      </c>
      <c r="AA31" s="61">
        <v>1147483943.1309683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41486099.510000005</v>
      </c>
      <c r="AN31" s="61">
        <v>34526048.200000003</v>
      </c>
      <c r="AO31" s="61">
        <v>47779.77</v>
      </c>
      <c r="AP31" s="61">
        <v>0</v>
      </c>
      <c r="AQ31" s="61">
        <v>0</v>
      </c>
      <c r="AR31" s="61">
        <v>6912271.54</v>
      </c>
      <c r="AS31" s="61">
        <v>-5945330740.6939344</v>
      </c>
      <c r="AT31" s="61">
        <v>-2871944883.2800002</v>
      </c>
      <c r="AU31" s="61">
        <v>-3301701188.6300001</v>
      </c>
      <c r="AV31" s="61">
        <v>429756305.35000002</v>
      </c>
      <c r="AW31" s="61">
        <v>-2169614467.7999997</v>
      </c>
      <c r="AX31" s="61">
        <v>-2262146758.7299995</v>
      </c>
      <c r="AY31" s="61">
        <v>-23148130059.220001</v>
      </c>
      <c r="AZ31" s="61">
        <v>-6794242412.2800007</v>
      </c>
      <c r="BA31" s="61">
        <v>-29549644075.259998</v>
      </c>
      <c r="BB31" s="61">
        <v>0</v>
      </c>
      <c r="BC31" s="61">
        <v>13195756428.32</v>
      </c>
      <c r="BD31" s="61">
        <v>20885983300.490002</v>
      </c>
      <c r="BE31" s="61">
        <v>92532290.929999948</v>
      </c>
      <c r="BF31" s="61">
        <v>1033930738.0599999</v>
      </c>
      <c r="BG31" s="61">
        <v>1623330446.04</v>
      </c>
      <c r="BH31" s="61">
        <v>0</v>
      </c>
      <c r="BI31" s="61">
        <v>0</v>
      </c>
      <c r="BJ31" s="61">
        <v>-589399707.98000002</v>
      </c>
      <c r="BK31" s="61">
        <v>-941398447.13</v>
      </c>
      <c r="BL31" s="61">
        <v>0</v>
      </c>
      <c r="BM31" s="61">
        <v>0</v>
      </c>
      <c r="BN31" s="61">
        <v>0</v>
      </c>
      <c r="BO31" s="61">
        <v>0</v>
      </c>
      <c r="BP31" s="61">
        <v>0</v>
      </c>
      <c r="BQ31" s="61">
        <v>0</v>
      </c>
      <c r="BR31" s="61">
        <v>0</v>
      </c>
      <c r="BS31" s="61">
        <v>-889920796.14393449</v>
      </c>
      <c r="BT31" s="61">
        <v>-548419905.58000004</v>
      </c>
      <c r="BU31" s="61">
        <v>-215075143.99096763</v>
      </c>
      <c r="BV31" s="61">
        <v>-101303346.14346555</v>
      </c>
      <c r="BW31" s="61">
        <v>0</v>
      </c>
      <c r="BX31" s="61">
        <v>-27505345.369501393</v>
      </c>
      <c r="BY31" s="61">
        <v>0</v>
      </c>
      <c r="BZ31" s="61">
        <v>45985156.369999997</v>
      </c>
      <c r="CA31" s="61">
        <v>-43602211.43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-13850593.470000001</v>
      </c>
      <c r="CJ31" s="61">
        <v>-13850593.470000001</v>
      </c>
      <c r="CK31" s="61">
        <v>0</v>
      </c>
      <c r="CL31" s="61">
        <v>-380885414.87166691</v>
      </c>
    </row>
    <row r="32" spans="1:90" ht="12.75" customHeight="1">
      <c r="A32" s="44" t="s">
        <v>50</v>
      </c>
      <c r="B32" s="59">
        <v>1036</v>
      </c>
      <c r="C32" s="60" t="s">
        <v>373</v>
      </c>
      <c r="D32" s="61">
        <v>2663959580.6575022</v>
      </c>
      <c r="E32" s="61">
        <v>3121483479.1400003</v>
      </c>
      <c r="F32" s="61">
        <v>4604415080.3500004</v>
      </c>
      <c r="G32" s="61">
        <v>-1054495053.24</v>
      </c>
      <c r="H32" s="61">
        <v>-428436547.97000003</v>
      </c>
      <c r="I32" s="61">
        <v>-1095032504.5000005</v>
      </c>
      <c r="J32" s="61">
        <v>-1625234016.3100004</v>
      </c>
      <c r="K32" s="61">
        <v>-7964865787.3000002</v>
      </c>
      <c r="L32" s="61">
        <v>6339631770.9899998</v>
      </c>
      <c r="M32" s="61">
        <v>377671588.99999976</v>
      </c>
      <c r="N32" s="61">
        <v>1876308115.6299999</v>
      </c>
      <c r="O32" s="61">
        <v>-1498636526.6300001</v>
      </c>
      <c r="P32" s="61">
        <v>152529922.81000006</v>
      </c>
      <c r="Q32" s="61">
        <v>743966761.86000001</v>
      </c>
      <c r="R32" s="61">
        <v>-591436839.04999995</v>
      </c>
      <c r="S32" s="61">
        <v>18162536.419999987</v>
      </c>
      <c r="T32" s="61">
        <v>-53448386.370000005</v>
      </c>
      <c r="U32" s="61">
        <v>-237873736.37</v>
      </c>
      <c r="V32" s="61">
        <v>184425350</v>
      </c>
      <c r="W32" s="61">
        <v>71610922.789999992</v>
      </c>
      <c r="X32" s="61">
        <v>154964005.78999999</v>
      </c>
      <c r="Y32" s="61">
        <v>-83353083</v>
      </c>
      <c r="Z32" s="61">
        <v>567062021.16750181</v>
      </c>
      <c r="AA32" s="61">
        <v>289462368.98124814</v>
      </c>
      <c r="AB32" s="61">
        <v>0</v>
      </c>
      <c r="AC32" s="61">
        <v>-21595745.852760386</v>
      </c>
      <c r="AD32" s="61">
        <v>296466993.74230874</v>
      </c>
      <c r="AE32" s="61">
        <v>2728404.2967054229</v>
      </c>
      <c r="AF32" s="61">
        <v>0</v>
      </c>
      <c r="AG32" s="61">
        <v>0</v>
      </c>
      <c r="AH32" s="61">
        <v>0</v>
      </c>
      <c r="AI32" s="61">
        <v>0</v>
      </c>
      <c r="AJ32" s="61">
        <v>67109.09</v>
      </c>
      <c r="AK32" s="61">
        <v>67109.09</v>
      </c>
      <c r="AL32" s="61">
        <v>0</v>
      </c>
      <c r="AM32" s="61">
        <v>52216939.340000004</v>
      </c>
      <c r="AN32" s="61">
        <v>61177854.520000003</v>
      </c>
      <c r="AO32" s="61">
        <v>-6083607.8799999999</v>
      </c>
      <c r="AP32" s="61">
        <v>0</v>
      </c>
      <c r="AQ32" s="61">
        <v>0</v>
      </c>
      <c r="AR32" s="61">
        <v>-2877307.3</v>
      </c>
      <c r="AS32" s="61">
        <v>-3172063253.7447481</v>
      </c>
      <c r="AT32" s="61">
        <v>-2061256951.3500004</v>
      </c>
      <c r="AU32" s="61">
        <v>-2686749381.4000001</v>
      </c>
      <c r="AV32" s="61">
        <v>625492430.04999983</v>
      </c>
      <c r="AW32" s="61">
        <v>-828624843.19000244</v>
      </c>
      <c r="AX32" s="61">
        <v>-1182653260.420001</v>
      </c>
      <c r="AY32" s="61">
        <v>-8485073197.7400007</v>
      </c>
      <c r="AZ32" s="61">
        <v>-4835243174.6000013</v>
      </c>
      <c r="BA32" s="61">
        <v>-9365307340.0799999</v>
      </c>
      <c r="BB32" s="61">
        <v>0</v>
      </c>
      <c r="BC32" s="61">
        <v>5715477316.9399996</v>
      </c>
      <c r="BD32" s="61">
        <v>7302419937.3199997</v>
      </c>
      <c r="BE32" s="61">
        <v>354028417.22999859</v>
      </c>
      <c r="BF32" s="61">
        <v>2408224139.3099985</v>
      </c>
      <c r="BG32" s="61">
        <v>1262032186.099999</v>
      </c>
      <c r="BH32" s="61">
        <v>2768352438.2399998</v>
      </c>
      <c r="BI32" s="61">
        <v>0</v>
      </c>
      <c r="BJ32" s="61">
        <v>-1622160485.03</v>
      </c>
      <c r="BK32" s="61">
        <v>-2054195722.0799999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-282223666.02741802</v>
      </c>
      <c r="BT32" s="61">
        <v>-295902089.08999997</v>
      </c>
      <c r="BU32" s="61">
        <v>-82920937.781241789</v>
      </c>
      <c r="BV32" s="61">
        <v>-70747066.549065053</v>
      </c>
      <c r="BW32" s="61">
        <v>0</v>
      </c>
      <c r="BX32" s="61">
        <v>-8476121.285446452</v>
      </c>
      <c r="BY32" s="61">
        <v>-12431658.861664778</v>
      </c>
      <c r="BZ32" s="61">
        <v>240230431.49000001</v>
      </c>
      <c r="CA32" s="61">
        <v>-51976223.950000003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42206.822672967573</v>
      </c>
      <c r="CJ32" s="61">
        <v>42206.822672967573</v>
      </c>
      <c r="CK32" s="61">
        <v>0</v>
      </c>
      <c r="CL32" s="61">
        <v>-508103673.08724594</v>
      </c>
    </row>
    <row r="33" spans="1:90" ht="12.75" customHeight="1">
      <c r="A33" s="44" t="s">
        <v>52</v>
      </c>
      <c r="B33" s="59">
        <v>1037</v>
      </c>
      <c r="C33" s="60" t="s">
        <v>373</v>
      </c>
      <c r="D33" s="61">
        <v>667300811.80494177</v>
      </c>
      <c r="E33" s="61">
        <v>607308569.17000008</v>
      </c>
      <c r="F33" s="61">
        <v>892934227.95000005</v>
      </c>
      <c r="G33" s="61">
        <v>-202707176.97999999</v>
      </c>
      <c r="H33" s="61">
        <v>-82918481.799999997</v>
      </c>
      <c r="I33" s="61">
        <v>-50218569.840000167</v>
      </c>
      <c r="J33" s="61">
        <v>-234775022.86000013</v>
      </c>
      <c r="K33" s="61">
        <v>-1505600959.3900001</v>
      </c>
      <c r="L33" s="61">
        <v>1270825936.53</v>
      </c>
      <c r="M33" s="61">
        <v>163349765.83999997</v>
      </c>
      <c r="N33" s="61">
        <v>231703661.25999999</v>
      </c>
      <c r="O33" s="61">
        <v>-68353895.420000002</v>
      </c>
      <c r="P33" s="61">
        <v>21206687.179999992</v>
      </c>
      <c r="Q33" s="61">
        <v>141445554.19999999</v>
      </c>
      <c r="R33" s="61">
        <v>-120238867.02</v>
      </c>
      <c r="S33" s="61">
        <v>-12310849.43</v>
      </c>
      <c r="T33" s="61">
        <v>-12310849.43</v>
      </c>
      <c r="U33" s="61">
        <v>-22777893.43</v>
      </c>
      <c r="V33" s="61">
        <v>10467044</v>
      </c>
      <c r="W33" s="61">
        <v>0</v>
      </c>
      <c r="X33" s="61">
        <v>0</v>
      </c>
      <c r="Y33" s="61">
        <v>0</v>
      </c>
      <c r="Z33" s="61">
        <v>1447368.4949417983</v>
      </c>
      <c r="AA33" s="61">
        <v>1447368.4949417983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61904.76</v>
      </c>
      <c r="AK33" s="61">
        <v>61904.76</v>
      </c>
      <c r="AL33" s="61">
        <v>0</v>
      </c>
      <c r="AM33" s="61">
        <v>121012388.65000001</v>
      </c>
      <c r="AN33" s="61">
        <v>120055036.17000002</v>
      </c>
      <c r="AO33" s="61">
        <v>-543077.29</v>
      </c>
      <c r="AP33" s="61">
        <v>0</v>
      </c>
      <c r="AQ33" s="61">
        <v>0</v>
      </c>
      <c r="AR33" s="61">
        <v>1500429.77</v>
      </c>
      <c r="AS33" s="61">
        <v>-802779098.78164732</v>
      </c>
      <c r="AT33" s="61">
        <v>-606529331.79999995</v>
      </c>
      <c r="AU33" s="61">
        <v>-622985186.4799999</v>
      </c>
      <c r="AV33" s="61">
        <v>16455854.68</v>
      </c>
      <c r="AW33" s="61">
        <v>-99503743.51000005</v>
      </c>
      <c r="AX33" s="61">
        <v>-294915162.73000002</v>
      </c>
      <c r="AY33" s="61">
        <v>-2493090527.3899999</v>
      </c>
      <c r="AZ33" s="61">
        <v>-1387185364.6600003</v>
      </c>
      <c r="BA33" s="61">
        <v>-3365956156</v>
      </c>
      <c r="BB33" s="61">
        <v>0</v>
      </c>
      <c r="BC33" s="61">
        <v>2260050993.27</v>
      </c>
      <c r="BD33" s="61">
        <v>2198175364.6599998</v>
      </c>
      <c r="BE33" s="61">
        <v>195411419.21999997</v>
      </c>
      <c r="BF33" s="61">
        <v>279472540.51999998</v>
      </c>
      <c r="BG33" s="61">
        <v>86960156.519999996</v>
      </c>
      <c r="BH33" s="61">
        <v>353149248</v>
      </c>
      <c r="BI33" s="61">
        <v>0</v>
      </c>
      <c r="BJ33" s="61">
        <v>-160636864</v>
      </c>
      <c r="BK33" s="61">
        <v>-84061121.299999997</v>
      </c>
      <c r="BL33" s="61">
        <v>0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0</v>
      </c>
      <c r="BS33" s="61">
        <v>-87837840.651647374</v>
      </c>
      <c r="BT33" s="61">
        <v>-66862039.189999983</v>
      </c>
      <c r="BU33" s="61">
        <v>-18619316.037523396</v>
      </c>
      <c r="BV33" s="61">
        <v>-6792856.549489175</v>
      </c>
      <c r="BW33" s="61">
        <v>0</v>
      </c>
      <c r="BX33" s="61">
        <v>-777520.24447838007</v>
      </c>
      <c r="BY33" s="61">
        <v>-1316171.8701564535</v>
      </c>
      <c r="BZ33" s="61">
        <v>6530063.2400000058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-8908182.8200000003</v>
      </c>
      <c r="CJ33" s="61">
        <v>-8908182.8200000003</v>
      </c>
      <c r="CK33" s="61">
        <v>0</v>
      </c>
      <c r="CL33" s="61">
        <v>-135478286.97670555</v>
      </c>
    </row>
    <row r="34" spans="1:90" ht="12.75" customHeight="1">
      <c r="A34" s="44" t="s">
        <v>54</v>
      </c>
      <c r="B34" s="59">
        <v>1038</v>
      </c>
      <c r="C34" s="60" t="s">
        <v>373</v>
      </c>
      <c r="D34" s="61">
        <v>-270589.15000000002</v>
      </c>
      <c r="E34" s="61">
        <v>-275226.26999999996</v>
      </c>
      <c r="F34" s="61">
        <v>311157.69</v>
      </c>
      <c r="G34" s="61">
        <v>-586383.96</v>
      </c>
      <c r="H34" s="61">
        <v>0</v>
      </c>
      <c r="I34" s="61">
        <v>4637.1199999999371</v>
      </c>
      <c r="J34" s="61">
        <v>-158201.31000000003</v>
      </c>
      <c r="K34" s="61">
        <v>-414023.52</v>
      </c>
      <c r="L34" s="61">
        <v>255822.21</v>
      </c>
      <c r="M34" s="61">
        <v>162838.42999999996</v>
      </c>
      <c r="N34" s="61">
        <v>402549.85</v>
      </c>
      <c r="O34" s="61">
        <v>-239711.42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0</v>
      </c>
      <c r="AA34" s="61">
        <v>0</v>
      </c>
      <c r="AB34" s="61">
        <v>0</v>
      </c>
      <c r="AC34" s="61">
        <v>0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0</v>
      </c>
      <c r="AN34" s="61">
        <v>0</v>
      </c>
      <c r="AO34" s="61">
        <v>0</v>
      </c>
      <c r="AP34" s="61">
        <v>0</v>
      </c>
      <c r="AQ34" s="61">
        <v>0</v>
      </c>
      <c r="AR34" s="61">
        <v>0</v>
      </c>
      <c r="AS34" s="61">
        <v>587904.27200468816</v>
      </c>
      <c r="AT34" s="61">
        <v>-1125743.05</v>
      </c>
      <c r="AU34" s="61">
        <v>-1124029.58</v>
      </c>
      <c r="AV34" s="61">
        <v>-1713.4699999999998</v>
      </c>
      <c r="AW34" s="61">
        <v>3183850.0599999842</v>
      </c>
      <c r="AX34" s="61">
        <v>3173232.6299999841</v>
      </c>
      <c r="AY34" s="61">
        <v>-30283910.700000018</v>
      </c>
      <c r="AZ34" s="61">
        <v>-21340992.853488442</v>
      </c>
      <c r="BA34" s="61">
        <v>-26538017.516547266</v>
      </c>
      <c r="BB34" s="61">
        <v>0</v>
      </c>
      <c r="BC34" s="61">
        <v>17595099.67003569</v>
      </c>
      <c r="BD34" s="61">
        <v>33457143.330000002</v>
      </c>
      <c r="BE34" s="61">
        <v>10617.43000000008</v>
      </c>
      <c r="BF34" s="61">
        <v>204088.23000000007</v>
      </c>
      <c r="BG34" s="61">
        <v>279102.25950833666</v>
      </c>
      <c r="BH34" s="61">
        <v>35829.178176420632</v>
      </c>
      <c r="BI34" s="61">
        <v>0</v>
      </c>
      <c r="BJ34" s="61">
        <v>-110843.20768475722</v>
      </c>
      <c r="BK34" s="61">
        <v>-193470.8</v>
      </c>
      <c r="BL34" s="61">
        <v>0</v>
      </c>
      <c r="BM34" s="61">
        <v>0</v>
      </c>
      <c r="BN34" s="61">
        <v>0</v>
      </c>
      <c r="BO34" s="61">
        <v>0</v>
      </c>
      <c r="BP34" s="61">
        <v>0</v>
      </c>
      <c r="BQ34" s="61">
        <v>0</v>
      </c>
      <c r="BR34" s="61">
        <v>0</v>
      </c>
      <c r="BS34" s="61">
        <v>-1470202.737995296</v>
      </c>
      <c r="BT34" s="61">
        <v>-35406.149999999965</v>
      </c>
      <c r="BU34" s="61">
        <v>-428143.74453291303</v>
      </c>
      <c r="BV34" s="61">
        <v>-1171153.8222511236</v>
      </c>
      <c r="BW34" s="61">
        <v>0</v>
      </c>
      <c r="BX34" s="61">
        <v>-2516.7646724392357</v>
      </c>
      <c r="BY34" s="61">
        <v>-2396.1750842378333</v>
      </c>
      <c r="BZ34" s="61">
        <v>169418.18000000002</v>
      </c>
      <c r="CA34" s="61">
        <v>-4.2614545820361016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0</v>
      </c>
      <c r="CJ34" s="61">
        <v>0</v>
      </c>
      <c r="CK34" s="61">
        <v>0</v>
      </c>
      <c r="CL34" s="61">
        <v>317315.12200468814</v>
      </c>
    </row>
    <row r="35" spans="1:90" ht="12.75" customHeight="1">
      <c r="A35" s="44" t="s">
        <v>56</v>
      </c>
      <c r="B35" s="59">
        <v>1039</v>
      </c>
      <c r="C35" s="60" t="s">
        <v>373</v>
      </c>
      <c r="D35" s="61">
        <v>293508735.15999991</v>
      </c>
      <c r="E35" s="61">
        <v>291356011.65999997</v>
      </c>
      <c r="F35" s="61">
        <v>334125363.38999999</v>
      </c>
      <c r="G35" s="61">
        <v>-12064099.6</v>
      </c>
      <c r="H35" s="61">
        <v>-30705252.129999999</v>
      </c>
      <c r="I35" s="61">
        <v>4393654.2199999876</v>
      </c>
      <c r="J35" s="61">
        <v>11633777.569999993</v>
      </c>
      <c r="K35" s="61">
        <v>-478837570.19999999</v>
      </c>
      <c r="L35" s="61">
        <v>490471347.76999998</v>
      </c>
      <c r="M35" s="61">
        <v>-4997644.1100000031</v>
      </c>
      <c r="N35" s="61">
        <v>21528197.989999998</v>
      </c>
      <c r="O35" s="61">
        <v>-26525842.100000001</v>
      </c>
      <c r="P35" s="61">
        <v>-2242479.2400000021</v>
      </c>
      <c r="Q35" s="61">
        <v>43458251.579999998</v>
      </c>
      <c r="R35" s="61">
        <v>-45700730.82</v>
      </c>
      <c r="S35" s="61">
        <v>0</v>
      </c>
      <c r="T35" s="61">
        <v>0</v>
      </c>
      <c r="U35" s="61">
        <v>-2000818.17</v>
      </c>
      <c r="V35" s="61">
        <v>2000818.17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-2240930.7199999997</v>
      </c>
      <c r="AN35" s="61">
        <v>-1431071.64</v>
      </c>
      <c r="AO35" s="61">
        <v>24663.22</v>
      </c>
      <c r="AP35" s="61">
        <v>0</v>
      </c>
      <c r="AQ35" s="61">
        <v>0</v>
      </c>
      <c r="AR35" s="61">
        <v>-834522.3</v>
      </c>
      <c r="AS35" s="61">
        <v>-399557690.41039997</v>
      </c>
      <c r="AT35" s="61">
        <v>-297066640.62</v>
      </c>
      <c r="AU35" s="61">
        <v>-365331447.81999999</v>
      </c>
      <c r="AV35" s="61">
        <v>68264807.200000018</v>
      </c>
      <c r="AW35" s="61">
        <v>-423016.38000000268</v>
      </c>
      <c r="AX35" s="61">
        <v>-1777789.2699999809</v>
      </c>
      <c r="AY35" s="61">
        <v>-1228970845.3499999</v>
      </c>
      <c r="AZ35" s="61">
        <v>-1057522108.35</v>
      </c>
      <c r="BA35" s="61">
        <v>-1254311687</v>
      </c>
      <c r="BB35" s="61">
        <v>0</v>
      </c>
      <c r="BC35" s="61">
        <v>1082862950</v>
      </c>
      <c r="BD35" s="61">
        <v>1227193056.0799999</v>
      </c>
      <c r="BE35" s="61">
        <v>1354772.8899999782</v>
      </c>
      <c r="BF35" s="61">
        <v>66318437.519999981</v>
      </c>
      <c r="BG35" s="61">
        <v>124752515.51999998</v>
      </c>
      <c r="BH35" s="61">
        <v>0</v>
      </c>
      <c r="BI35" s="61">
        <v>0</v>
      </c>
      <c r="BJ35" s="61">
        <v>-58434078</v>
      </c>
      <c r="BK35" s="61">
        <v>-64963664.630000003</v>
      </c>
      <c r="BL35" s="61">
        <v>0</v>
      </c>
      <c r="BM35" s="61">
        <v>0</v>
      </c>
      <c r="BN35" s="61">
        <v>0</v>
      </c>
      <c r="BO35" s="61">
        <v>0</v>
      </c>
      <c r="BP35" s="61">
        <v>0</v>
      </c>
      <c r="BQ35" s="61">
        <v>0</v>
      </c>
      <c r="BR35" s="61">
        <v>0</v>
      </c>
      <c r="BS35" s="61">
        <v>-97873937.890399992</v>
      </c>
      <c r="BT35" s="61">
        <v>-65026775.390000001</v>
      </c>
      <c r="BU35" s="61">
        <v>-20780680.441499993</v>
      </c>
      <c r="BV35" s="61">
        <v>-12400470.2535</v>
      </c>
      <c r="BW35" s="61">
        <v>0</v>
      </c>
      <c r="BX35" s="61">
        <v>-2290838.4954000004</v>
      </c>
      <c r="BY35" s="61">
        <v>0</v>
      </c>
      <c r="BZ35" s="61">
        <v>2624826.69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-4194095.52</v>
      </c>
      <c r="CJ35" s="61">
        <v>-4194095.52</v>
      </c>
      <c r="CK35" s="61">
        <v>0</v>
      </c>
      <c r="CL35" s="61">
        <v>-106048955.25040007</v>
      </c>
    </row>
    <row r="36" spans="1:90" ht="12.75" customHeight="1">
      <c r="A36" s="44" t="s">
        <v>58</v>
      </c>
      <c r="B36" s="59">
        <v>1040</v>
      </c>
      <c r="C36" s="60" t="s">
        <v>373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0</v>
      </c>
    </row>
    <row r="37" spans="1:90" ht="12.75" customHeight="1">
      <c r="A37" s="44" t="s">
        <v>60</v>
      </c>
      <c r="B37" s="59">
        <v>1043</v>
      </c>
      <c r="C37" s="60" t="s">
        <v>373</v>
      </c>
      <c r="D37" s="61">
        <v>1255629304.0188038</v>
      </c>
      <c r="E37" s="61">
        <v>1583254918.9599998</v>
      </c>
      <c r="F37" s="61">
        <v>1803190130.0899999</v>
      </c>
      <c r="G37" s="61">
        <v>-48832494.209999993</v>
      </c>
      <c r="H37" s="61">
        <v>-171102716.92000002</v>
      </c>
      <c r="I37" s="61">
        <v>-452376698.71000051</v>
      </c>
      <c r="J37" s="61">
        <v>-426077500.9800005</v>
      </c>
      <c r="K37" s="61">
        <v>-3551279083.96</v>
      </c>
      <c r="L37" s="61">
        <v>3125201582.9799995</v>
      </c>
      <c r="M37" s="61">
        <v>-69457411.820000052</v>
      </c>
      <c r="N37" s="61">
        <v>199606079.85999995</v>
      </c>
      <c r="O37" s="61">
        <v>-269063491.68000001</v>
      </c>
      <c r="P37" s="61">
        <v>43158214.090000033</v>
      </c>
      <c r="Q37" s="61">
        <v>335940895.87</v>
      </c>
      <c r="R37" s="61">
        <v>-292782681.77999997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123287642.17880453</v>
      </c>
      <c r="AA37" s="61">
        <v>123287642.17880453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1463441.59</v>
      </c>
      <c r="AK37" s="61">
        <v>1463441.59</v>
      </c>
      <c r="AL37" s="61">
        <v>0</v>
      </c>
      <c r="AM37" s="61">
        <v>2.7939677238464355E-9</v>
      </c>
      <c r="AN37" s="61">
        <v>-526042.32999999821</v>
      </c>
      <c r="AO37" s="61">
        <v>16718.799999999814</v>
      </c>
      <c r="AP37" s="61">
        <v>0</v>
      </c>
      <c r="AQ37" s="61">
        <v>0</v>
      </c>
      <c r="AR37" s="61">
        <v>509323.53000000119</v>
      </c>
      <c r="AS37" s="61">
        <v>-1438640611.5540204</v>
      </c>
      <c r="AT37" s="61">
        <v>-1101693851.6100001</v>
      </c>
      <c r="AU37" s="61">
        <v>-1189283897.6900001</v>
      </c>
      <c r="AV37" s="61">
        <v>87590046.080000013</v>
      </c>
      <c r="AW37" s="61">
        <v>-19241247.089999497</v>
      </c>
      <c r="AX37" s="61">
        <v>-45392837.729999542</v>
      </c>
      <c r="AY37" s="61">
        <v>-2968695742.2199998</v>
      </c>
      <c r="AZ37" s="61">
        <v>-2490516747.6999998</v>
      </c>
      <c r="BA37" s="61">
        <v>-3703607731.8400002</v>
      </c>
      <c r="BB37" s="61">
        <v>0</v>
      </c>
      <c r="BC37" s="61">
        <v>3225428737.3200002</v>
      </c>
      <c r="BD37" s="61">
        <v>2923302904.4900002</v>
      </c>
      <c r="BE37" s="61">
        <v>26151590.640000045</v>
      </c>
      <c r="BF37" s="61">
        <v>179169378.62</v>
      </c>
      <c r="BG37" s="61">
        <v>133431881.41000001</v>
      </c>
      <c r="BH37" s="61">
        <v>240139752.36999997</v>
      </c>
      <c r="BI37" s="61">
        <v>0</v>
      </c>
      <c r="BJ37" s="61">
        <v>-194402255.15999997</v>
      </c>
      <c r="BK37" s="61">
        <v>-153017787.97999996</v>
      </c>
      <c r="BL37" s="61">
        <v>0</v>
      </c>
      <c r="BM37" s="61">
        <v>0</v>
      </c>
      <c r="BN37" s="61">
        <v>0</v>
      </c>
      <c r="BO37" s="61">
        <v>0</v>
      </c>
      <c r="BP37" s="61">
        <v>0</v>
      </c>
      <c r="BQ37" s="61">
        <v>0</v>
      </c>
      <c r="BR37" s="61">
        <v>0</v>
      </c>
      <c r="BS37" s="61">
        <v>-317705512.85402089</v>
      </c>
      <c r="BT37" s="61">
        <v>-141444433.86999997</v>
      </c>
      <c r="BU37" s="61">
        <v>-134279471.40798128</v>
      </c>
      <c r="BV37" s="61">
        <v>-5419663.3207329148</v>
      </c>
      <c r="BW37" s="61">
        <v>0</v>
      </c>
      <c r="BX37" s="61">
        <v>-11748774.975921554</v>
      </c>
      <c r="BY37" s="61">
        <v>-32110109.749611393</v>
      </c>
      <c r="BZ37" s="61">
        <v>17710735.060000002</v>
      </c>
      <c r="CA37" s="61">
        <v>-10413794.589773785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-183011307.53521657</v>
      </c>
    </row>
    <row r="38" spans="1:90" ht="12.75" customHeight="1">
      <c r="A38" s="44" t="s">
        <v>62</v>
      </c>
      <c r="B38" s="59">
        <v>1044</v>
      </c>
      <c r="C38" s="60" t="s">
        <v>373</v>
      </c>
      <c r="D38" s="61">
        <v>3038471299.2599993</v>
      </c>
      <c r="E38" s="61">
        <v>2466689999.7999997</v>
      </c>
      <c r="F38" s="61">
        <v>2719883372.5599999</v>
      </c>
      <c r="G38" s="61">
        <v>-222600.94</v>
      </c>
      <c r="H38" s="61">
        <v>-252970771.81999999</v>
      </c>
      <c r="I38" s="61">
        <v>-115408624.31000057</v>
      </c>
      <c r="J38" s="61">
        <v>-125023761.40000057</v>
      </c>
      <c r="K38" s="61">
        <v>-5775120206.3100004</v>
      </c>
      <c r="L38" s="61">
        <v>5650096444.9099998</v>
      </c>
      <c r="M38" s="61">
        <v>-74274.589999999967</v>
      </c>
      <c r="N38" s="61">
        <v>245835.32</v>
      </c>
      <c r="O38" s="61">
        <v>-320109.90999999997</v>
      </c>
      <c r="P38" s="61">
        <v>9689411.6800000072</v>
      </c>
      <c r="Q38" s="61">
        <v>543978176.98000002</v>
      </c>
      <c r="R38" s="61">
        <v>-534288765.30000001</v>
      </c>
      <c r="S38" s="61">
        <v>-16275816.050000001</v>
      </c>
      <c r="T38" s="61">
        <v>-16275816.050000001</v>
      </c>
      <c r="U38" s="61">
        <v>-41309308.859999999</v>
      </c>
      <c r="V38" s="61">
        <v>25033492.809999999</v>
      </c>
      <c r="W38" s="61">
        <v>0</v>
      </c>
      <c r="X38" s="61">
        <v>0</v>
      </c>
      <c r="Y38" s="61">
        <v>0</v>
      </c>
      <c r="Z38" s="61">
        <v>648641547.95000005</v>
      </c>
      <c r="AA38" s="61">
        <v>602434130.23000002</v>
      </c>
      <c r="AB38" s="61">
        <v>24044122.279999997</v>
      </c>
      <c r="AC38" s="61">
        <v>32176104.730000004</v>
      </c>
      <c r="AD38" s="61">
        <v>-10012809.289999999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68634.63</v>
      </c>
      <c r="AK38" s="61">
        <v>68634.63</v>
      </c>
      <c r="AL38" s="61">
        <v>0</v>
      </c>
      <c r="AM38" s="61">
        <v>54755557.240000002</v>
      </c>
      <c r="AN38" s="61">
        <v>71930988.579999998</v>
      </c>
      <c r="AO38" s="61">
        <v>395523.34</v>
      </c>
      <c r="AP38" s="61">
        <v>0</v>
      </c>
      <c r="AQ38" s="61">
        <v>0</v>
      </c>
      <c r="AR38" s="61">
        <v>-17570954.68</v>
      </c>
      <c r="AS38" s="61">
        <v>-3267118047.7600002</v>
      </c>
      <c r="AT38" s="61">
        <v>-1900362896.01</v>
      </c>
      <c r="AU38" s="61">
        <v>-1948325742.8499999</v>
      </c>
      <c r="AV38" s="61">
        <v>47962846.840000004</v>
      </c>
      <c r="AW38" s="61">
        <v>-996470869.95000029</v>
      </c>
      <c r="AX38" s="61">
        <v>-1036135209.7600002</v>
      </c>
      <c r="AY38" s="61">
        <v>-7578221431.9099998</v>
      </c>
      <c r="AZ38" s="61">
        <v>-3150120437.8299999</v>
      </c>
      <c r="BA38" s="61">
        <v>-9709883758.2600002</v>
      </c>
      <c r="BB38" s="61">
        <v>0</v>
      </c>
      <c r="BC38" s="61">
        <v>5281782764.1800003</v>
      </c>
      <c r="BD38" s="61">
        <v>6542086222.1499996</v>
      </c>
      <c r="BE38" s="61">
        <v>39664339.810000002</v>
      </c>
      <c r="BF38" s="61">
        <v>480917862.07999998</v>
      </c>
      <c r="BG38" s="61">
        <v>242908535.38000003</v>
      </c>
      <c r="BH38" s="61">
        <v>573194000.00999999</v>
      </c>
      <c r="BI38" s="61">
        <v>0</v>
      </c>
      <c r="BJ38" s="61">
        <v>-335184673.31</v>
      </c>
      <c r="BK38" s="61">
        <v>-441253522.26999998</v>
      </c>
      <c r="BL38" s="61">
        <v>0</v>
      </c>
      <c r="BM38" s="61">
        <v>0</v>
      </c>
      <c r="BN38" s="61">
        <v>0</v>
      </c>
      <c r="BO38" s="61">
        <v>0</v>
      </c>
      <c r="BP38" s="61">
        <v>0</v>
      </c>
      <c r="BQ38" s="61">
        <v>0</v>
      </c>
      <c r="BR38" s="61">
        <v>0</v>
      </c>
      <c r="BS38" s="61">
        <v>-369986377.41999996</v>
      </c>
      <c r="BT38" s="61">
        <v>-252665657.52999997</v>
      </c>
      <c r="BU38" s="61">
        <v>-57450314.390000001</v>
      </c>
      <c r="BV38" s="61">
        <v>-9064612.6600000001</v>
      </c>
      <c r="BW38" s="61">
        <v>0</v>
      </c>
      <c r="BX38" s="61">
        <v>-1955029.67</v>
      </c>
      <c r="BY38" s="61">
        <v>-4049630.52</v>
      </c>
      <c r="BZ38" s="61">
        <v>18757.170000016689</v>
      </c>
      <c r="CA38" s="61">
        <v>-44819889.82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-297904.38</v>
      </c>
      <c r="CJ38" s="61">
        <v>-298439.84000000003</v>
      </c>
      <c r="CK38" s="61">
        <v>535.46</v>
      </c>
      <c r="CL38" s="61">
        <v>-228646748.50000095</v>
      </c>
    </row>
    <row r="39" spans="1:90" ht="12.75" customHeight="1">
      <c r="A39" s="44" t="s">
        <v>64</v>
      </c>
      <c r="B39" s="59">
        <v>1045</v>
      </c>
      <c r="C39" s="60" t="s">
        <v>373</v>
      </c>
      <c r="D39" s="61">
        <v>7905998708.8199959</v>
      </c>
      <c r="E39" s="61">
        <v>7292818397.4499989</v>
      </c>
      <c r="F39" s="61">
        <v>8892239408.039999</v>
      </c>
      <c r="G39" s="61">
        <v>-775137249.45000005</v>
      </c>
      <c r="H39" s="61">
        <v>-824283761.13999999</v>
      </c>
      <c r="I39" s="61">
        <v>-1084292893.2500026</v>
      </c>
      <c r="J39" s="61">
        <v>-1345594097.4500027</v>
      </c>
      <c r="K39" s="61">
        <v>-17816716379.330002</v>
      </c>
      <c r="L39" s="61">
        <v>16471122281.879999</v>
      </c>
      <c r="M39" s="61">
        <v>142852412.1099999</v>
      </c>
      <c r="N39" s="61">
        <v>1591517478.74</v>
      </c>
      <c r="O39" s="61">
        <v>-1448665066.6300001</v>
      </c>
      <c r="P39" s="61">
        <v>118448792.09000015</v>
      </c>
      <c r="Q39" s="61">
        <v>1668465480.71</v>
      </c>
      <c r="R39" s="61">
        <v>-1550016688.6199999</v>
      </c>
      <c r="S39" s="61">
        <v>-2312678788.8899999</v>
      </c>
      <c r="T39" s="61">
        <v>-2312678788.8899999</v>
      </c>
      <c r="U39" s="61">
        <v>-2371325739.8299999</v>
      </c>
      <c r="V39" s="61">
        <v>58646950.939999998</v>
      </c>
      <c r="W39" s="61">
        <v>0</v>
      </c>
      <c r="X39" s="61">
        <v>0</v>
      </c>
      <c r="Y39" s="61">
        <v>0</v>
      </c>
      <c r="Z39" s="61">
        <v>3820663775.1799998</v>
      </c>
      <c r="AA39" s="61">
        <v>2010048896.1200001</v>
      </c>
      <c r="AB39" s="61">
        <v>347608100.45999998</v>
      </c>
      <c r="AC39" s="61">
        <v>1440692163.5299997</v>
      </c>
      <c r="AD39" s="61">
        <v>22314615.07</v>
      </c>
      <c r="AE39" s="61">
        <v>0</v>
      </c>
      <c r="AF39" s="61">
        <v>0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189488218.32999998</v>
      </c>
      <c r="AN39" s="61">
        <v>499802439.93000001</v>
      </c>
      <c r="AO39" s="61">
        <v>-11750785.949999999</v>
      </c>
      <c r="AP39" s="61">
        <v>0</v>
      </c>
      <c r="AQ39" s="61">
        <v>0</v>
      </c>
      <c r="AR39" s="61">
        <v>-298563435.65000004</v>
      </c>
      <c r="AS39" s="61">
        <v>-10018504762.940014</v>
      </c>
      <c r="AT39" s="61">
        <v>-5551863946.54</v>
      </c>
      <c r="AU39" s="61">
        <v>-6266988776.4099998</v>
      </c>
      <c r="AV39" s="61">
        <v>715124829.86999989</v>
      </c>
      <c r="AW39" s="61">
        <v>-3396509616.1300125</v>
      </c>
      <c r="AX39" s="61">
        <v>-3913233860.7000122</v>
      </c>
      <c r="AY39" s="61">
        <v>-40239363817.94001</v>
      </c>
      <c r="AZ39" s="61">
        <v>-18093438782.540001</v>
      </c>
      <c r="BA39" s="61">
        <v>-62518658233.160004</v>
      </c>
      <c r="BB39" s="61">
        <v>0</v>
      </c>
      <c r="BC39" s="61">
        <v>40372733197.760002</v>
      </c>
      <c r="BD39" s="61">
        <v>36326129957.239998</v>
      </c>
      <c r="BE39" s="61">
        <v>516724244.56999969</v>
      </c>
      <c r="BF39" s="61">
        <v>5606123767.1599998</v>
      </c>
      <c r="BG39" s="61">
        <v>2720828720.21</v>
      </c>
      <c r="BH39" s="61">
        <v>8322247897.54</v>
      </c>
      <c r="BI39" s="61">
        <v>0</v>
      </c>
      <c r="BJ39" s="61">
        <v>-5436952850.5900002</v>
      </c>
      <c r="BK39" s="61">
        <v>-5089399522.5900002</v>
      </c>
      <c r="BL39" s="61">
        <v>0</v>
      </c>
      <c r="BM39" s="61">
        <v>0</v>
      </c>
      <c r="BN39" s="61">
        <v>0</v>
      </c>
      <c r="BO39" s="61">
        <v>0</v>
      </c>
      <c r="BP39" s="61">
        <v>0</v>
      </c>
      <c r="BQ39" s="61">
        <v>0</v>
      </c>
      <c r="BR39" s="61">
        <v>0</v>
      </c>
      <c r="BS39" s="61">
        <v>-944092690.57000017</v>
      </c>
      <c r="BT39" s="61">
        <v>-748776436.87000024</v>
      </c>
      <c r="BU39" s="61">
        <v>-103516777.68000001</v>
      </c>
      <c r="BV39" s="61">
        <v>-154935878.81</v>
      </c>
      <c r="BW39" s="61">
        <v>0</v>
      </c>
      <c r="BX39" s="61">
        <v>-18107584.850000001</v>
      </c>
      <c r="BY39" s="61">
        <v>-64413195.329999998</v>
      </c>
      <c r="BZ39" s="61">
        <v>145657615.37</v>
      </c>
      <c r="CA39" s="61">
        <v>-432.4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-126038509.7</v>
      </c>
      <c r="CJ39" s="61">
        <v>-126038509.7</v>
      </c>
      <c r="CK39" s="61">
        <v>0</v>
      </c>
      <c r="CL39" s="61">
        <v>-2112506054.120018</v>
      </c>
    </row>
    <row r="40" spans="1:90" ht="12.75" customHeight="1">
      <c r="A40" s="44" t="s">
        <v>66</v>
      </c>
      <c r="B40" s="59">
        <v>1046</v>
      </c>
      <c r="C40" s="60" t="s">
        <v>373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0</v>
      </c>
      <c r="AN40" s="61">
        <v>0</v>
      </c>
      <c r="AO40" s="61">
        <v>0</v>
      </c>
      <c r="AP40" s="61">
        <v>0</v>
      </c>
      <c r="AQ40" s="61">
        <v>0</v>
      </c>
      <c r="AR40" s="61">
        <v>0</v>
      </c>
      <c r="AS40" s="61">
        <v>0</v>
      </c>
      <c r="AT40" s="61">
        <v>0</v>
      </c>
      <c r="AU40" s="61">
        <v>0</v>
      </c>
      <c r="AV40" s="61">
        <v>0</v>
      </c>
      <c r="AW40" s="61">
        <v>0</v>
      </c>
      <c r="AX40" s="61">
        <v>0</v>
      </c>
      <c r="AY40" s="61">
        <v>0</v>
      </c>
      <c r="AZ40" s="61">
        <v>0</v>
      </c>
      <c r="BA40" s="61">
        <v>0</v>
      </c>
      <c r="BB40" s="61">
        <v>0</v>
      </c>
      <c r="BC40" s="61">
        <v>0</v>
      </c>
      <c r="BD40" s="61">
        <v>0</v>
      </c>
      <c r="BE40" s="61">
        <v>0</v>
      </c>
      <c r="BF40" s="61">
        <v>0</v>
      </c>
      <c r="BG40" s="61">
        <v>0</v>
      </c>
      <c r="BH40" s="61">
        <v>0</v>
      </c>
      <c r="BI40" s="61">
        <v>0</v>
      </c>
      <c r="BJ40" s="61">
        <v>0</v>
      </c>
      <c r="BK40" s="61">
        <v>0</v>
      </c>
      <c r="BL40" s="61">
        <v>0</v>
      </c>
      <c r="BM40" s="61">
        <v>0</v>
      </c>
      <c r="BN40" s="61">
        <v>0</v>
      </c>
      <c r="BO40" s="61">
        <v>0</v>
      </c>
      <c r="BP40" s="61">
        <v>0</v>
      </c>
      <c r="BQ40" s="61">
        <v>0</v>
      </c>
      <c r="BR40" s="61">
        <v>0</v>
      </c>
      <c r="BS40" s="61">
        <v>0</v>
      </c>
      <c r="BT40" s="61">
        <v>0</v>
      </c>
      <c r="BU40" s="61">
        <v>0</v>
      </c>
      <c r="BV40" s="61">
        <v>0</v>
      </c>
      <c r="BW40" s="61">
        <v>0</v>
      </c>
      <c r="BX40" s="61">
        <v>0</v>
      </c>
      <c r="BY40" s="61">
        <v>0</v>
      </c>
      <c r="BZ40" s="61">
        <v>0</v>
      </c>
      <c r="CA40" s="61">
        <v>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0</v>
      </c>
      <c r="CJ40" s="61">
        <v>0</v>
      </c>
      <c r="CK40" s="61">
        <v>0</v>
      </c>
      <c r="CL40" s="61">
        <v>0</v>
      </c>
    </row>
    <row r="41" spans="1:90" ht="12.75" customHeight="1">
      <c r="A41" s="44" t="s">
        <v>68</v>
      </c>
      <c r="B41" s="59">
        <v>1048</v>
      </c>
      <c r="C41" s="60" t="s">
        <v>373</v>
      </c>
      <c r="D41" s="61">
        <v>430630239.74415493</v>
      </c>
      <c r="E41" s="61">
        <v>1158053455.2000599</v>
      </c>
      <c r="F41" s="61">
        <v>1610634862.4900599</v>
      </c>
      <c r="G41" s="61">
        <v>-305738938.33999997</v>
      </c>
      <c r="H41" s="61">
        <v>-146842468.94999999</v>
      </c>
      <c r="I41" s="61">
        <v>-763744365.30999994</v>
      </c>
      <c r="J41" s="61">
        <v>-645253602.33999991</v>
      </c>
      <c r="K41" s="61">
        <v>-2580303588.73</v>
      </c>
      <c r="L41" s="61">
        <v>1935049986.3900001</v>
      </c>
      <c r="M41" s="61">
        <v>-177302085.49000001</v>
      </c>
      <c r="N41" s="61">
        <v>987523964.42000008</v>
      </c>
      <c r="O41" s="61">
        <v>-1164826049.9100001</v>
      </c>
      <c r="P41" s="61">
        <v>58811322.520000011</v>
      </c>
      <c r="Q41" s="61">
        <v>236261949.84</v>
      </c>
      <c r="R41" s="61">
        <v>-177450627.31999999</v>
      </c>
      <c r="S41" s="61">
        <v>-111153953.70999998</v>
      </c>
      <c r="T41" s="61">
        <v>-24193556.930000007</v>
      </c>
      <c r="U41" s="61">
        <v>-440433243.48000002</v>
      </c>
      <c r="V41" s="61">
        <v>416239686.55000001</v>
      </c>
      <c r="W41" s="61">
        <v>-86960396.779999971</v>
      </c>
      <c r="X41" s="61">
        <v>188309453</v>
      </c>
      <c r="Y41" s="61">
        <v>-275269849.77999997</v>
      </c>
      <c r="Z41" s="61">
        <v>94436360.344094947</v>
      </c>
      <c r="AA41" s="61">
        <v>94436360.344094947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53038743.219999999</v>
      </c>
      <c r="AN41" s="61">
        <v>30968983.600000001</v>
      </c>
      <c r="AO41" s="61">
        <v>-6522407.3499999996</v>
      </c>
      <c r="AP41" s="61">
        <v>90861.84</v>
      </c>
      <c r="AQ41" s="61">
        <v>0</v>
      </c>
      <c r="AR41" s="61">
        <v>28501305.129999999</v>
      </c>
      <c r="AS41" s="61">
        <v>-624366664.96999979</v>
      </c>
      <c r="AT41" s="61">
        <v>-254504554.98000002</v>
      </c>
      <c r="AU41" s="61">
        <v>-591966949.60000002</v>
      </c>
      <c r="AV41" s="61">
        <v>337462394.62</v>
      </c>
      <c r="AW41" s="61">
        <v>-226715269.4399997</v>
      </c>
      <c r="AX41" s="61">
        <v>-482527121.55999994</v>
      </c>
      <c r="AY41" s="61">
        <v>-1899352128.6799998</v>
      </c>
      <c r="AZ41" s="61">
        <v>-747569731.45999944</v>
      </c>
      <c r="BA41" s="61">
        <v>-2601325699.5300002</v>
      </c>
      <c r="BB41" s="61">
        <v>0</v>
      </c>
      <c r="BC41" s="61">
        <v>1449543302.3099999</v>
      </c>
      <c r="BD41" s="61">
        <v>1416825007.1199999</v>
      </c>
      <c r="BE41" s="61">
        <v>255811852.12000024</v>
      </c>
      <c r="BF41" s="61">
        <v>898003799.6900003</v>
      </c>
      <c r="BG41" s="61">
        <v>338549928.93000019</v>
      </c>
      <c r="BH41" s="61">
        <v>1244790398.52</v>
      </c>
      <c r="BI41" s="61">
        <v>0</v>
      </c>
      <c r="BJ41" s="61">
        <v>-685336527.75999999</v>
      </c>
      <c r="BK41" s="61">
        <v>-642191947.57000005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-143146840.55000001</v>
      </c>
      <c r="BT41" s="61">
        <v>-94801431.090000004</v>
      </c>
      <c r="BU41" s="61">
        <v>-74619391.769999996</v>
      </c>
      <c r="BV41" s="61">
        <v>-25467984.530000001</v>
      </c>
      <c r="BW41" s="61">
        <v>0</v>
      </c>
      <c r="BX41" s="61">
        <v>-31700066.399999999</v>
      </c>
      <c r="BY41" s="61">
        <v>-9848732.9199999999</v>
      </c>
      <c r="BZ41" s="61">
        <v>93290766.159999996</v>
      </c>
      <c r="CA41" s="61">
        <v>0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-193736425.22584486</v>
      </c>
    </row>
    <row r="42" spans="1:90" ht="12.75" customHeight="1">
      <c r="A42" s="44" t="s">
        <v>70</v>
      </c>
      <c r="B42" s="59">
        <v>1049</v>
      </c>
      <c r="C42" s="60" t="s">
        <v>373</v>
      </c>
      <c r="D42" s="61">
        <v>885893809.76474404</v>
      </c>
      <c r="E42" s="61">
        <v>597038396.86000013</v>
      </c>
      <c r="F42" s="61">
        <v>677295411.58000004</v>
      </c>
      <c r="G42" s="61">
        <v>-20213012.910000004</v>
      </c>
      <c r="H42" s="61">
        <v>-60044001.809999987</v>
      </c>
      <c r="I42" s="61">
        <v>136625210.80999792</v>
      </c>
      <c r="J42" s="61">
        <v>151909199.25999808</v>
      </c>
      <c r="K42" s="61">
        <v>-1534238473.5300019</v>
      </c>
      <c r="L42" s="61">
        <v>1686147672.79</v>
      </c>
      <c r="M42" s="61">
        <v>928465.50999997556</v>
      </c>
      <c r="N42" s="61">
        <v>25000015.469999969</v>
      </c>
      <c r="O42" s="61">
        <v>-24071549.959999993</v>
      </c>
      <c r="P42" s="61">
        <v>-16212453.960000157</v>
      </c>
      <c r="Q42" s="61">
        <v>139796322.66999984</v>
      </c>
      <c r="R42" s="61">
        <v>-156008776.63</v>
      </c>
      <c r="S42" s="61">
        <v>-12595229.850000001</v>
      </c>
      <c r="T42" s="61">
        <v>-13839655.980000002</v>
      </c>
      <c r="U42" s="61">
        <v>-17805273.260000002</v>
      </c>
      <c r="V42" s="61">
        <v>3965617.28</v>
      </c>
      <c r="W42" s="61">
        <v>1244426.1299999999</v>
      </c>
      <c r="X42" s="61">
        <v>1658388.95</v>
      </c>
      <c r="Y42" s="61">
        <v>-413962.82</v>
      </c>
      <c r="Z42" s="61">
        <v>160444734.66474602</v>
      </c>
      <c r="AA42" s="61">
        <v>60904645.454642326</v>
      </c>
      <c r="AB42" s="61">
        <v>66521178.370753847</v>
      </c>
      <c r="AC42" s="61">
        <v>32826889.068896394</v>
      </c>
      <c r="AD42" s="61">
        <v>192021.77045346232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189656</v>
      </c>
      <c r="AK42" s="61">
        <v>189656</v>
      </c>
      <c r="AL42" s="61">
        <v>0</v>
      </c>
      <c r="AM42" s="61">
        <v>4191041.2799999118</v>
      </c>
      <c r="AN42" s="61">
        <v>6247227.939999938</v>
      </c>
      <c r="AO42" s="61">
        <v>0</v>
      </c>
      <c r="AP42" s="61">
        <v>0</v>
      </c>
      <c r="AQ42" s="61">
        <v>0</v>
      </c>
      <c r="AR42" s="61">
        <v>-2056186.6600000262</v>
      </c>
      <c r="AS42" s="61">
        <v>-927614933.75492775</v>
      </c>
      <c r="AT42" s="61">
        <v>-433037032.58999997</v>
      </c>
      <c r="AU42" s="61">
        <v>-444343196.19</v>
      </c>
      <c r="AV42" s="61">
        <v>11306163.600000001</v>
      </c>
      <c r="AW42" s="61">
        <v>-288530107.26000017</v>
      </c>
      <c r="AX42" s="61">
        <v>-286744324.85000014</v>
      </c>
      <c r="AY42" s="61">
        <v>-1910862155.1900001</v>
      </c>
      <c r="AZ42" s="61">
        <v>-887836246.9200002</v>
      </c>
      <c r="BA42" s="61">
        <v>-2133757175.9499998</v>
      </c>
      <c r="BB42" s="61">
        <v>0</v>
      </c>
      <c r="BC42" s="61">
        <v>1110731267.6799998</v>
      </c>
      <c r="BD42" s="61">
        <v>1624117830.3399999</v>
      </c>
      <c r="BE42" s="61">
        <v>-1785782.4100000262</v>
      </c>
      <c r="BF42" s="61">
        <v>84053676.269999981</v>
      </c>
      <c r="BG42" s="61">
        <v>29037238.849999964</v>
      </c>
      <c r="BH42" s="61">
        <v>103874512.37</v>
      </c>
      <c r="BI42" s="61">
        <v>0</v>
      </c>
      <c r="BJ42" s="61">
        <v>-48858074.949999988</v>
      </c>
      <c r="BK42" s="61">
        <v>-85839458.680000007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-167342781.00492766</v>
      </c>
      <c r="BT42" s="61">
        <v>-133531200.06000009</v>
      </c>
      <c r="BU42" s="61">
        <v>-19992461.479842372</v>
      </c>
      <c r="BV42" s="61">
        <v>-14656543.671269868</v>
      </c>
      <c r="BW42" s="61">
        <v>0</v>
      </c>
      <c r="BX42" s="61">
        <v>-1639065.4478210947</v>
      </c>
      <c r="BY42" s="61">
        <v>-1122235.2859942485</v>
      </c>
      <c r="BZ42" s="61">
        <v>3598724.9399999911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-38705012.899999991</v>
      </c>
      <c r="CJ42" s="61">
        <v>-38705012.899999991</v>
      </c>
      <c r="CK42" s="61">
        <v>0</v>
      </c>
      <c r="CL42" s="61">
        <v>-41721123.990183711</v>
      </c>
    </row>
    <row r="43" spans="1:90" ht="12.75" customHeight="1">
      <c r="A43" s="44" t="s">
        <v>72</v>
      </c>
      <c r="B43" s="59">
        <v>1051</v>
      </c>
      <c r="C43" s="60" t="s">
        <v>373</v>
      </c>
      <c r="D43" s="61">
        <v>0</v>
      </c>
      <c r="E43" s="61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0</v>
      </c>
      <c r="AN43" s="61">
        <v>0</v>
      </c>
      <c r="AO43" s="61">
        <v>0</v>
      </c>
      <c r="AP43" s="61">
        <v>0</v>
      </c>
      <c r="AQ43" s="61">
        <v>0</v>
      </c>
      <c r="AR43" s="61">
        <v>0</v>
      </c>
      <c r="AS43" s="61">
        <v>0</v>
      </c>
      <c r="AT43" s="61">
        <v>0</v>
      </c>
      <c r="AU43" s="61">
        <v>0</v>
      </c>
      <c r="AV43" s="61">
        <v>0</v>
      </c>
      <c r="AW43" s="61">
        <v>0</v>
      </c>
      <c r="AX43" s="61">
        <v>0</v>
      </c>
      <c r="AY43" s="61">
        <v>0</v>
      </c>
      <c r="AZ43" s="61">
        <v>0</v>
      </c>
      <c r="BA43" s="61">
        <v>0</v>
      </c>
      <c r="BB43" s="61">
        <v>0</v>
      </c>
      <c r="BC43" s="61">
        <v>0</v>
      </c>
      <c r="BD43" s="61">
        <v>0</v>
      </c>
      <c r="BE43" s="61">
        <v>0</v>
      </c>
      <c r="BF43" s="61">
        <v>0</v>
      </c>
      <c r="BG43" s="61">
        <v>0</v>
      </c>
      <c r="BH43" s="61">
        <v>0</v>
      </c>
      <c r="BI43" s="61">
        <v>0</v>
      </c>
      <c r="BJ43" s="61">
        <v>0</v>
      </c>
      <c r="BK43" s="61">
        <v>0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0</v>
      </c>
      <c r="BT43" s="61">
        <v>0</v>
      </c>
      <c r="BU43" s="61">
        <v>0</v>
      </c>
      <c r="BV43" s="61">
        <v>0</v>
      </c>
      <c r="BW43" s="61">
        <v>0</v>
      </c>
      <c r="BX43" s="61">
        <v>0</v>
      </c>
      <c r="BY43" s="61">
        <v>0</v>
      </c>
      <c r="BZ43" s="61">
        <v>0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0</v>
      </c>
      <c r="CJ43" s="61">
        <v>0</v>
      </c>
      <c r="CK43" s="61">
        <v>0</v>
      </c>
      <c r="CL43" s="61">
        <v>0</v>
      </c>
    </row>
    <row r="44" spans="1:90" ht="12.75" customHeight="1">
      <c r="A44" s="44" t="s">
        <v>74</v>
      </c>
      <c r="B44" s="59">
        <v>1052</v>
      </c>
      <c r="C44" s="60" t="s">
        <v>373</v>
      </c>
      <c r="D44" s="61">
        <v>1073570.2717403006</v>
      </c>
      <c r="E44" s="61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1073570.2717403006</v>
      </c>
      <c r="AA44" s="61">
        <v>1073570.2717403006</v>
      </c>
      <c r="AB44" s="61">
        <v>0</v>
      </c>
      <c r="AC44" s="61">
        <v>0</v>
      </c>
      <c r="AD44" s="61">
        <v>0</v>
      </c>
      <c r="AE44" s="61">
        <v>0</v>
      </c>
      <c r="AF44" s="61">
        <v>0</v>
      </c>
      <c r="AG44" s="61">
        <v>0</v>
      </c>
      <c r="AH44" s="61">
        <v>0</v>
      </c>
      <c r="AI44" s="61">
        <v>0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0</v>
      </c>
      <c r="AT44" s="61">
        <v>0</v>
      </c>
      <c r="AU44" s="61">
        <v>0</v>
      </c>
      <c r="AV44" s="61">
        <v>0</v>
      </c>
      <c r="AW44" s="61">
        <v>0</v>
      </c>
      <c r="AX44" s="61">
        <v>0</v>
      </c>
      <c r="AY44" s="61">
        <v>0</v>
      </c>
      <c r="AZ44" s="61">
        <v>0</v>
      </c>
      <c r="BA44" s="61">
        <v>0</v>
      </c>
      <c r="BB44" s="61">
        <v>0</v>
      </c>
      <c r="BC44" s="61">
        <v>0</v>
      </c>
      <c r="BD44" s="61">
        <v>0</v>
      </c>
      <c r="BE44" s="61">
        <v>0</v>
      </c>
      <c r="BF44" s="61">
        <v>0</v>
      </c>
      <c r="BG44" s="61">
        <v>0</v>
      </c>
      <c r="BH44" s="61">
        <v>0</v>
      </c>
      <c r="BI44" s="61">
        <v>0</v>
      </c>
      <c r="BJ44" s="61">
        <v>0</v>
      </c>
      <c r="BK44" s="61">
        <v>0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0</v>
      </c>
      <c r="BT44" s="61">
        <v>0</v>
      </c>
      <c r="BU44" s="61">
        <v>0</v>
      </c>
      <c r="BV44" s="61">
        <v>0</v>
      </c>
      <c r="BW44" s="61">
        <v>0</v>
      </c>
      <c r="BX44" s="61">
        <v>0</v>
      </c>
      <c r="BY44" s="61">
        <v>0</v>
      </c>
      <c r="BZ44" s="61">
        <v>0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0</v>
      </c>
      <c r="CJ44" s="61">
        <v>0</v>
      </c>
      <c r="CK44" s="61">
        <v>0</v>
      </c>
      <c r="CL44" s="61">
        <v>1073570.2717403006</v>
      </c>
    </row>
    <row r="45" spans="1:90" ht="12.75" customHeight="1">
      <c r="A45" s="44" t="s">
        <v>76</v>
      </c>
      <c r="B45" s="59">
        <v>1053</v>
      </c>
      <c r="C45" s="60" t="s">
        <v>373</v>
      </c>
      <c r="D45" s="61">
        <v>4650649493.9099989</v>
      </c>
      <c r="E45" s="61">
        <v>3555283502.9899998</v>
      </c>
      <c r="F45" s="61">
        <v>4208806463.75</v>
      </c>
      <c r="G45" s="61">
        <v>-262514035.28</v>
      </c>
      <c r="H45" s="61">
        <v>-391008925.48000002</v>
      </c>
      <c r="I45" s="61">
        <v>-324531725.88</v>
      </c>
      <c r="J45" s="61">
        <v>-555093448.86999989</v>
      </c>
      <c r="K45" s="61">
        <v>-8247706179.9700003</v>
      </c>
      <c r="L45" s="61">
        <v>7692612731.1000004</v>
      </c>
      <c r="M45" s="61">
        <v>181999582.78999984</v>
      </c>
      <c r="N45" s="61">
        <v>295010835.48999989</v>
      </c>
      <c r="O45" s="61">
        <v>-113011252.70000005</v>
      </c>
      <c r="P45" s="61">
        <v>48562140.200000048</v>
      </c>
      <c r="Q45" s="61">
        <v>772818911.57000005</v>
      </c>
      <c r="R45" s="61">
        <v>-724256771.37</v>
      </c>
      <c r="S45" s="61">
        <v>234903807.06999999</v>
      </c>
      <c r="T45" s="61">
        <v>238111885.16999999</v>
      </c>
      <c r="U45" s="61">
        <v>0</v>
      </c>
      <c r="V45" s="61">
        <v>238111885.16999999</v>
      </c>
      <c r="W45" s="61">
        <v>-3208078.1</v>
      </c>
      <c r="X45" s="61">
        <v>0</v>
      </c>
      <c r="Y45" s="61">
        <v>-3208078.1</v>
      </c>
      <c r="Z45" s="61">
        <v>1230969580.04</v>
      </c>
      <c r="AA45" s="61">
        <v>102627272.14</v>
      </c>
      <c r="AB45" s="61">
        <v>0</v>
      </c>
      <c r="AC45" s="61">
        <v>1041032904.38</v>
      </c>
      <c r="AD45" s="61">
        <v>86412506.010000005</v>
      </c>
      <c r="AE45" s="61">
        <v>0</v>
      </c>
      <c r="AF45" s="61">
        <v>0</v>
      </c>
      <c r="AG45" s="61">
        <v>0</v>
      </c>
      <c r="AH45" s="61">
        <v>896897.51</v>
      </c>
      <c r="AI45" s="61">
        <v>0</v>
      </c>
      <c r="AJ45" s="61">
        <v>0</v>
      </c>
      <c r="AK45" s="61">
        <v>0</v>
      </c>
      <c r="AL45" s="61">
        <v>0</v>
      </c>
      <c r="AM45" s="61">
        <v>-45975670.309999973</v>
      </c>
      <c r="AN45" s="61">
        <v>338411614.60000002</v>
      </c>
      <c r="AO45" s="61">
        <v>-151867819.31</v>
      </c>
      <c r="AP45" s="61">
        <v>0</v>
      </c>
      <c r="AQ45" s="61">
        <v>0</v>
      </c>
      <c r="AR45" s="61">
        <v>-232519465.59999999</v>
      </c>
      <c r="AS45" s="61">
        <v>-3798374151.8652072</v>
      </c>
      <c r="AT45" s="61">
        <v>-1962215791.48</v>
      </c>
      <c r="AU45" s="61">
        <v>-2277965604.0999999</v>
      </c>
      <c r="AV45" s="61">
        <v>315749812.62</v>
      </c>
      <c r="AW45" s="61">
        <v>-1267718091.3499999</v>
      </c>
      <c r="AX45" s="61">
        <v>-1165323216.2399998</v>
      </c>
      <c r="AY45" s="61">
        <v>-13824932846.639999</v>
      </c>
      <c r="AZ45" s="61">
        <v>-3760732150.6200004</v>
      </c>
      <c r="BA45" s="61">
        <v>-20615081973.130001</v>
      </c>
      <c r="BB45" s="61">
        <v>0</v>
      </c>
      <c r="BC45" s="61">
        <v>10550881277.110001</v>
      </c>
      <c r="BD45" s="61">
        <v>12659609630.4</v>
      </c>
      <c r="BE45" s="61">
        <v>-102394875.11000013</v>
      </c>
      <c r="BF45" s="61">
        <v>2060640129.8099999</v>
      </c>
      <c r="BG45" s="61">
        <v>723670875.17000008</v>
      </c>
      <c r="BH45" s="61">
        <v>2909603972.27</v>
      </c>
      <c r="BI45" s="61">
        <v>0</v>
      </c>
      <c r="BJ45" s="61">
        <v>-1572634717.6300001</v>
      </c>
      <c r="BK45" s="61">
        <v>-2163035004.9200001</v>
      </c>
      <c r="BL45" s="61">
        <v>0</v>
      </c>
      <c r="BM45" s="61">
        <v>0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-568440269.03520715</v>
      </c>
      <c r="BT45" s="61">
        <v>-348097686.27999997</v>
      </c>
      <c r="BU45" s="61">
        <v>-102435182.40330629</v>
      </c>
      <c r="BV45" s="61">
        <v>-9824740.4697581735</v>
      </c>
      <c r="BW45" s="61">
        <v>0</v>
      </c>
      <c r="BX45" s="61">
        <v>-31002967.034219652</v>
      </c>
      <c r="BY45" s="61">
        <v>-68667740.187296554</v>
      </c>
      <c r="BZ45" s="61">
        <v>13419075.4</v>
      </c>
      <c r="CA45" s="61">
        <v>-21831028.060626496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0</v>
      </c>
      <c r="CJ45" s="61">
        <v>0</v>
      </c>
      <c r="CK45" s="61">
        <v>0</v>
      </c>
      <c r="CL45" s="61">
        <v>852275342.0447917</v>
      </c>
    </row>
    <row r="46" spans="1:90" ht="12.75" customHeight="1">
      <c r="A46" s="44" t="s">
        <v>78</v>
      </c>
      <c r="B46" s="59">
        <v>1054</v>
      </c>
      <c r="C46" s="60" t="s">
        <v>373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</row>
    <row r="47" spans="1:90" ht="12.75" customHeight="1">
      <c r="A47" s="44" t="s">
        <v>80</v>
      </c>
      <c r="B47" s="59">
        <v>1055</v>
      </c>
      <c r="C47" s="60" t="s">
        <v>373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61">
        <v>0</v>
      </c>
      <c r="BE47" s="61">
        <v>0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0</v>
      </c>
      <c r="BT47" s="61">
        <v>0</v>
      </c>
      <c r="BU47" s="61">
        <v>0</v>
      </c>
      <c r="BV47" s="61">
        <v>0</v>
      </c>
      <c r="BW47" s="61">
        <v>0</v>
      </c>
      <c r="BX47" s="61">
        <v>0</v>
      </c>
      <c r="BY47" s="61">
        <v>0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0</v>
      </c>
    </row>
    <row r="48" spans="1:90" ht="12.75" customHeight="1">
      <c r="A48" s="44" t="s">
        <v>82</v>
      </c>
      <c r="B48" s="59">
        <v>1056</v>
      </c>
      <c r="C48" s="60" t="s">
        <v>373</v>
      </c>
      <c r="D48" s="61">
        <v>957412386.53000021</v>
      </c>
      <c r="E48" s="61">
        <v>824797437.69000006</v>
      </c>
      <c r="F48" s="61">
        <v>911832483.17000008</v>
      </c>
      <c r="G48" s="61">
        <v>-2328444.87</v>
      </c>
      <c r="H48" s="61">
        <v>-84706600.609999999</v>
      </c>
      <c r="I48" s="61">
        <v>-225415578.54999995</v>
      </c>
      <c r="J48" s="61">
        <v>-207908271.54999995</v>
      </c>
      <c r="K48" s="61">
        <v>-1482641243.9300001</v>
      </c>
      <c r="L48" s="61">
        <v>1274732972.3800001</v>
      </c>
      <c r="M48" s="61">
        <v>-17507307</v>
      </c>
      <c r="N48" s="61">
        <v>148511613</v>
      </c>
      <c r="O48" s="61">
        <v>-166018920</v>
      </c>
      <c r="P48" s="61">
        <v>0</v>
      </c>
      <c r="Q48" s="61">
        <v>0</v>
      </c>
      <c r="R48" s="61">
        <v>0</v>
      </c>
      <c r="S48" s="61">
        <v>46472640.939999998</v>
      </c>
      <c r="T48" s="61">
        <v>46472640.939999998</v>
      </c>
      <c r="U48" s="61">
        <v>-159736522</v>
      </c>
      <c r="V48" s="61">
        <v>206209162.94</v>
      </c>
      <c r="W48" s="61">
        <v>0</v>
      </c>
      <c r="X48" s="61">
        <v>0</v>
      </c>
      <c r="Y48" s="61">
        <v>0</v>
      </c>
      <c r="Z48" s="61">
        <v>285697519.99000001</v>
      </c>
      <c r="AA48" s="61">
        <v>101785375.27000001</v>
      </c>
      <c r="AB48" s="61">
        <v>0</v>
      </c>
      <c r="AC48" s="61">
        <v>162184974.02000001</v>
      </c>
      <c r="AD48" s="61">
        <v>21727170.699999999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25860366.460000001</v>
      </c>
      <c r="AN48" s="61">
        <v>25860366.460000001</v>
      </c>
      <c r="AO48" s="61">
        <v>0</v>
      </c>
      <c r="AP48" s="61">
        <v>0</v>
      </c>
      <c r="AQ48" s="61">
        <v>0</v>
      </c>
      <c r="AR48" s="61">
        <v>0</v>
      </c>
      <c r="AS48" s="61">
        <v>-831222822.90000033</v>
      </c>
      <c r="AT48" s="61">
        <v>-471620270.07999992</v>
      </c>
      <c r="AU48" s="61">
        <v>-511202184.07999992</v>
      </c>
      <c r="AV48" s="61">
        <v>39581914</v>
      </c>
      <c r="AW48" s="61">
        <v>-279653158.61000037</v>
      </c>
      <c r="AX48" s="61">
        <v>-351753924.3300004</v>
      </c>
      <c r="AY48" s="61">
        <v>-3092177215.4300003</v>
      </c>
      <c r="AZ48" s="61">
        <v>-1248630376.4300001</v>
      </c>
      <c r="BA48" s="61">
        <v>-4046164591</v>
      </c>
      <c r="BB48" s="61">
        <v>0</v>
      </c>
      <c r="BC48" s="61">
        <v>2202617752</v>
      </c>
      <c r="BD48" s="61">
        <v>2740423291.0999999</v>
      </c>
      <c r="BE48" s="61">
        <v>72100765.719999999</v>
      </c>
      <c r="BF48" s="61">
        <v>264973709</v>
      </c>
      <c r="BG48" s="61">
        <v>122190277</v>
      </c>
      <c r="BH48" s="61">
        <v>332502912</v>
      </c>
      <c r="BI48" s="61">
        <v>0</v>
      </c>
      <c r="BJ48" s="61">
        <v>-189719480</v>
      </c>
      <c r="BK48" s="61">
        <v>-192872943.28</v>
      </c>
      <c r="BL48" s="61">
        <v>0</v>
      </c>
      <c r="BM48" s="61">
        <v>0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-71461763.980000004</v>
      </c>
      <c r="BT48" s="61">
        <v>-62469697.060000002</v>
      </c>
      <c r="BU48" s="61">
        <v>-5.98</v>
      </c>
      <c r="BV48" s="61">
        <v>-8.0399999999999991</v>
      </c>
      <c r="BW48" s="61">
        <v>0</v>
      </c>
      <c r="BX48" s="61">
        <v>-0.02</v>
      </c>
      <c r="BY48" s="61">
        <v>-2.65</v>
      </c>
      <c r="BZ48" s="61">
        <v>0</v>
      </c>
      <c r="CA48" s="61">
        <v>-8992050.2299999986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-8487630.2300000004</v>
      </c>
      <c r="CJ48" s="61">
        <v>-8487630.2300000004</v>
      </c>
      <c r="CK48" s="61">
        <v>0</v>
      </c>
      <c r="CL48" s="61">
        <v>126189563.62999988</v>
      </c>
    </row>
    <row r="49" spans="1:90" ht="12.75" customHeight="1">
      <c r="A49" s="44" t="s">
        <v>84</v>
      </c>
      <c r="B49" s="59">
        <v>1057</v>
      </c>
      <c r="C49" s="60" t="s">
        <v>373</v>
      </c>
      <c r="D49" s="61">
        <v>0</v>
      </c>
      <c r="E49" s="61">
        <v>0</v>
      </c>
      <c r="F49" s="61">
        <v>0</v>
      </c>
      <c r="G49" s="61">
        <v>0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0</v>
      </c>
      <c r="AA49" s="61">
        <v>0</v>
      </c>
      <c r="AB49" s="61">
        <v>0</v>
      </c>
      <c r="AC49" s="61">
        <v>0</v>
      </c>
      <c r="AD49" s="61">
        <v>0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0</v>
      </c>
      <c r="AT49" s="61">
        <v>0</v>
      </c>
      <c r="AU49" s="61">
        <v>0</v>
      </c>
      <c r="AV49" s="61">
        <v>0</v>
      </c>
      <c r="AW49" s="61">
        <v>0</v>
      </c>
      <c r="AX49" s="61">
        <v>0</v>
      </c>
      <c r="AY49" s="61">
        <v>0</v>
      </c>
      <c r="AZ49" s="61">
        <v>0</v>
      </c>
      <c r="BA49" s="61">
        <v>0</v>
      </c>
      <c r="BB49" s="61">
        <v>0</v>
      </c>
      <c r="BC49" s="61">
        <v>0</v>
      </c>
      <c r="BD49" s="61">
        <v>0</v>
      </c>
      <c r="BE49" s="61">
        <v>0</v>
      </c>
      <c r="BF49" s="61">
        <v>0</v>
      </c>
      <c r="BG49" s="61">
        <v>0</v>
      </c>
      <c r="BH49" s="61">
        <v>0</v>
      </c>
      <c r="BI49" s="61">
        <v>0</v>
      </c>
      <c r="BJ49" s="61">
        <v>0</v>
      </c>
      <c r="BK49" s="61">
        <v>0</v>
      </c>
      <c r="BL49" s="61">
        <v>0</v>
      </c>
      <c r="BM49" s="61">
        <v>0</v>
      </c>
      <c r="BN49" s="61">
        <v>0</v>
      </c>
      <c r="BO49" s="61">
        <v>0</v>
      </c>
      <c r="BP49" s="61">
        <v>0</v>
      </c>
      <c r="BQ49" s="61">
        <v>0</v>
      </c>
      <c r="BR49" s="61">
        <v>0</v>
      </c>
      <c r="BS49" s="61">
        <v>0</v>
      </c>
      <c r="BT49" s="61">
        <v>0</v>
      </c>
      <c r="BU49" s="61">
        <v>0</v>
      </c>
      <c r="BV49" s="61">
        <v>0</v>
      </c>
      <c r="BW49" s="61">
        <v>0</v>
      </c>
      <c r="BX49" s="61">
        <v>0</v>
      </c>
      <c r="BY49" s="61">
        <v>0</v>
      </c>
      <c r="BZ49" s="61">
        <v>0</v>
      </c>
      <c r="CA49" s="61">
        <v>0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0</v>
      </c>
      <c r="CJ49" s="61">
        <v>0</v>
      </c>
      <c r="CK49" s="61">
        <v>0</v>
      </c>
      <c r="CL49" s="61">
        <v>0</v>
      </c>
    </row>
    <row r="50" spans="1:90" ht="12.75" customHeight="1">
      <c r="A50" s="44" t="s">
        <v>86</v>
      </c>
      <c r="B50" s="59">
        <v>1058</v>
      </c>
      <c r="C50" s="60" t="s">
        <v>373</v>
      </c>
      <c r="D50" s="61">
        <v>0</v>
      </c>
      <c r="E50" s="61">
        <v>0</v>
      </c>
      <c r="F50" s="61">
        <v>0</v>
      </c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0</v>
      </c>
      <c r="AT50" s="61">
        <v>0</v>
      </c>
      <c r="AU50" s="61">
        <v>0</v>
      </c>
      <c r="AV50" s="61">
        <v>0</v>
      </c>
      <c r="AW50" s="61">
        <v>0</v>
      </c>
      <c r="AX50" s="61">
        <v>0</v>
      </c>
      <c r="AY50" s="61">
        <v>0</v>
      </c>
      <c r="AZ50" s="61">
        <v>0</v>
      </c>
      <c r="BA50" s="61">
        <v>0</v>
      </c>
      <c r="BB50" s="61">
        <v>0</v>
      </c>
      <c r="BC50" s="61">
        <v>0</v>
      </c>
      <c r="BD50" s="61">
        <v>0</v>
      </c>
      <c r="BE50" s="61">
        <v>0</v>
      </c>
      <c r="BF50" s="61">
        <v>0</v>
      </c>
      <c r="BG50" s="61">
        <v>0</v>
      </c>
      <c r="BH50" s="61">
        <v>0</v>
      </c>
      <c r="BI50" s="61">
        <v>0</v>
      </c>
      <c r="BJ50" s="61">
        <v>0</v>
      </c>
      <c r="BK50" s="61">
        <v>0</v>
      </c>
      <c r="BL50" s="61">
        <v>0</v>
      </c>
      <c r="BM50" s="61">
        <v>0</v>
      </c>
      <c r="BN50" s="61">
        <v>0</v>
      </c>
      <c r="BO50" s="61">
        <v>0</v>
      </c>
      <c r="BP50" s="61">
        <v>0</v>
      </c>
      <c r="BQ50" s="61">
        <v>0</v>
      </c>
      <c r="BR50" s="61">
        <v>0</v>
      </c>
      <c r="BS50" s="61">
        <v>0</v>
      </c>
      <c r="BT50" s="61">
        <v>0</v>
      </c>
      <c r="BU50" s="61">
        <v>0</v>
      </c>
      <c r="BV50" s="61">
        <v>0</v>
      </c>
      <c r="BW50" s="61">
        <v>0</v>
      </c>
      <c r="BX50" s="61">
        <v>0</v>
      </c>
      <c r="BY50" s="61">
        <v>0</v>
      </c>
      <c r="BZ50" s="61">
        <v>0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0</v>
      </c>
      <c r="CJ50" s="61">
        <v>0</v>
      </c>
      <c r="CK50" s="61">
        <v>0</v>
      </c>
      <c r="CL50" s="61">
        <v>0</v>
      </c>
    </row>
    <row r="51" spans="1:90" ht="12.75" customHeight="1">
      <c r="A51" s="44" t="s">
        <v>88</v>
      </c>
      <c r="B51" s="59">
        <v>1059</v>
      </c>
      <c r="C51" s="60" t="s">
        <v>373</v>
      </c>
      <c r="D51" s="61">
        <v>0</v>
      </c>
      <c r="E51" s="61">
        <v>0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0</v>
      </c>
      <c r="AT51" s="61">
        <v>0</v>
      </c>
      <c r="AU51" s="61">
        <v>0</v>
      </c>
      <c r="AV51" s="61">
        <v>0</v>
      </c>
      <c r="AW51" s="61">
        <v>0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61">
        <v>0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0</v>
      </c>
      <c r="BT51" s="61">
        <v>0</v>
      </c>
      <c r="BU51" s="61">
        <v>0</v>
      </c>
      <c r="BV51" s="61">
        <v>0</v>
      </c>
      <c r="BW51" s="61">
        <v>0</v>
      </c>
      <c r="BX51" s="61">
        <v>0</v>
      </c>
      <c r="BY51" s="61">
        <v>0</v>
      </c>
      <c r="BZ51" s="61">
        <v>0</v>
      </c>
      <c r="CA51" s="61">
        <v>0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0</v>
      </c>
    </row>
    <row r="52" spans="1:90" ht="12.75" customHeight="1">
      <c r="A52" s="44" t="s">
        <v>90</v>
      </c>
      <c r="B52" s="59">
        <v>1060</v>
      </c>
      <c r="C52" s="60" t="s">
        <v>373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</row>
    <row r="53" spans="1:90" ht="12.75" customHeight="1">
      <c r="A53" s="44" t="s">
        <v>92</v>
      </c>
      <c r="B53" s="59">
        <v>1061</v>
      </c>
      <c r="C53" s="60" t="s">
        <v>373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</row>
    <row r="54" spans="1:90" ht="12.75" customHeight="1">
      <c r="A54" s="44" t="s">
        <v>94</v>
      </c>
      <c r="B54" s="59">
        <v>2001</v>
      </c>
      <c r="C54" s="60" t="s">
        <v>373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</row>
    <row r="55" spans="1:90" ht="12.75" customHeight="1">
      <c r="A55" s="44" t="s">
        <v>96</v>
      </c>
      <c r="B55" s="59">
        <v>2002</v>
      </c>
      <c r="C55" s="60" t="s">
        <v>374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0</v>
      </c>
      <c r="BX55" s="61">
        <v>0</v>
      </c>
      <c r="BY55" s="61">
        <v>0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</row>
    <row r="56" spans="1:90" ht="12.75" customHeight="1">
      <c r="A56" s="44" t="s">
        <v>98</v>
      </c>
      <c r="B56" s="59">
        <v>2005</v>
      </c>
      <c r="C56" s="60" t="s">
        <v>374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0</v>
      </c>
      <c r="BP56" s="61">
        <v>0</v>
      </c>
      <c r="BQ56" s="61">
        <v>0</v>
      </c>
      <c r="BR56" s="61">
        <v>0</v>
      </c>
      <c r="BS56" s="61">
        <v>0</v>
      </c>
      <c r="BT56" s="61">
        <v>0</v>
      </c>
      <c r="BU56" s="61">
        <v>0</v>
      </c>
      <c r="BV56" s="61">
        <v>0</v>
      </c>
      <c r="BW56" s="61">
        <v>0</v>
      </c>
      <c r="BX56" s="61">
        <v>0</v>
      </c>
      <c r="BY56" s="61">
        <v>0</v>
      </c>
      <c r="BZ56" s="61">
        <v>0</v>
      </c>
      <c r="CA56" s="61">
        <v>0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0</v>
      </c>
      <c r="CJ56" s="61">
        <v>0</v>
      </c>
      <c r="CK56" s="61">
        <v>0</v>
      </c>
      <c r="CL56" s="61">
        <v>0</v>
      </c>
    </row>
    <row r="57" spans="1:90" ht="12.75" customHeight="1">
      <c r="A57" s="44" t="s">
        <v>100</v>
      </c>
      <c r="B57" s="59">
        <v>2006</v>
      </c>
      <c r="C57" s="60" t="s">
        <v>375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61">
        <v>0</v>
      </c>
      <c r="BJ57" s="61">
        <v>0</v>
      </c>
      <c r="BK57" s="61">
        <v>0</v>
      </c>
      <c r="BL57" s="61">
        <v>0</v>
      </c>
      <c r="BM57" s="61">
        <v>0</v>
      </c>
      <c r="BN57" s="61">
        <v>0</v>
      </c>
      <c r="BO57" s="61">
        <v>0</v>
      </c>
      <c r="BP57" s="61">
        <v>0</v>
      </c>
      <c r="BQ57" s="61">
        <v>0</v>
      </c>
      <c r="BR57" s="61">
        <v>0</v>
      </c>
      <c r="BS57" s="61">
        <v>0</v>
      </c>
      <c r="BT57" s="61">
        <v>0</v>
      </c>
      <c r="BU57" s="61">
        <v>0</v>
      </c>
      <c r="BV57" s="61">
        <v>0</v>
      </c>
      <c r="BW57" s="61">
        <v>0</v>
      </c>
      <c r="BX57" s="61">
        <v>0</v>
      </c>
      <c r="BY57" s="61">
        <v>0</v>
      </c>
      <c r="BZ57" s="61">
        <v>0</v>
      </c>
      <c r="CA57" s="61">
        <v>0</v>
      </c>
      <c r="CB57" s="61">
        <v>0</v>
      </c>
      <c r="CC57" s="61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</row>
    <row r="58" spans="1:90" ht="12.75" customHeight="1">
      <c r="A58" s="44" t="s">
        <v>102</v>
      </c>
      <c r="B58" s="59">
        <v>2007</v>
      </c>
      <c r="C58" s="60" t="s">
        <v>374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0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</row>
    <row r="59" spans="1:90" ht="12.75" customHeight="1">
      <c r="A59" s="44" t="s">
        <v>104</v>
      </c>
      <c r="B59" s="59">
        <v>2008</v>
      </c>
      <c r="C59" s="60" t="s">
        <v>374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</row>
    <row r="60" spans="1:90" ht="12.75" customHeight="1">
      <c r="A60" s="44" t="s">
        <v>106</v>
      </c>
      <c r="B60" s="59">
        <v>3001</v>
      </c>
      <c r="C60" s="60" t="s">
        <v>375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61">
        <v>0</v>
      </c>
      <c r="CA60" s="61">
        <v>0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0</v>
      </c>
    </row>
    <row r="61" spans="1:90" ht="12.75" customHeight="1">
      <c r="A61" s="44" t="s">
        <v>108</v>
      </c>
      <c r="B61" s="59">
        <v>3002</v>
      </c>
      <c r="C61" s="60" t="s">
        <v>375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0</v>
      </c>
      <c r="BH61" s="61">
        <v>0</v>
      </c>
      <c r="BI61" s="61">
        <v>0</v>
      </c>
      <c r="BJ61" s="61">
        <v>0</v>
      </c>
      <c r="BK61" s="61">
        <v>0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0</v>
      </c>
    </row>
    <row r="62" spans="1:90" ht="12.75" customHeight="1">
      <c r="A62" s="44" t="s">
        <v>110</v>
      </c>
      <c r="B62" s="59">
        <v>3003</v>
      </c>
      <c r="C62" s="60" t="s">
        <v>375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0</v>
      </c>
      <c r="BY62" s="61">
        <v>0</v>
      </c>
      <c r="BZ62" s="61">
        <v>0</v>
      </c>
      <c r="CA62" s="61">
        <v>0</v>
      </c>
      <c r="CB62" s="61">
        <v>0</v>
      </c>
      <c r="CC62" s="61">
        <v>0</v>
      </c>
      <c r="CD62" s="61">
        <v>0</v>
      </c>
      <c r="CE62" s="61">
        <v>0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0</v>
      </c>
    </row>
    <row r="63" spans="1:90" ht="12.75" customHeight="1">
      <c r="A63" s="44" t="s">
        <v>112</v>
      </c>
      <c r="B63" s="59">
        <v>3004</v>
      </c>
      <c r="C63" s="60" t="s">
        <v>375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0</v>
      </c>
      <c r="BF63" s="61">
        <v>0</v>
      </c>
      <c r="BG63" s="61">
        <v>0</v>
      </c>
      <c r="BH63" s="61">
        <v>0</v>
      </c>
      <c r="BI63" s="61">
        <v>0</v>
      </c>
      <c r="BJ63" s="61">
        <v>0</v>
      </c>
      <c r="BK63" s="61">
        <v>0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0</v>
      </c>
      <c r="BY63" s="61">
        <v>0</v>
      </c>
      <c r="BZ63" s="61">
        <v>0</v>
      </c>
      <c r="CA63" s="61">
        <v>0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</row>
    <row r="64" spans="1:90" ht="12.75" customHeight="1">
      <c r="A64" s="44" t="s">
        <v>114</v>
      </c>
      <c r="B64" s="59">
        <v>3005</v>
      </c>
      <c r="C64" s="60" t="s">
        <v>375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</row>
    <row r="65" spans="1:90" ht="12.75" customHeight="1">
      <c r="A65" s="44" t="s">
        <v>115</v>
      </c>
      <c r="B65" s="59">
        <v>3006</v>
      </c>
      <c r="C65" s="60" t="s">
        <v>375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61">
        <v>0</v>
      </c>
      <c r="BE65" s="61">
        <v>0</v>
      </c>
      <c r="BF65" s="61">
        <v>0</v>
      </c>
      <c r="BG65" s="61">
        <v>0</v>
      </c>
      <c r="BH65" s="61">
        <v>0</v>
      </c>
      <c r="BI65" s="61">
        <v>0</v>
      </c>
      <c r="BJ65" s="61">
        <v>0</v>
      </c>
      <c r="BK65" s="61">
        <v>0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0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61">
        <v>0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0</v>
      </c>
      <c r="CJ65" s="61">
        <v>0</v>
      </c>
      <c r="CK65" s="61">
        <v>0</v>
      </c>
      <c r="CL65" s="61">
        <v>0</v>
      </c>
    </row>
    <row r="66" spans="1:90" ht="12.75" customHeight="1">
      <c r="A66" s="44" t="s">
        <v>116</v>
      </c>
      <c r="B66" s="59">
        <v>3007</v>
      </c>
      <c r="C66" s="60" t="s">
        <v>375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0</v>
      </c>
    </row>
    <row r="67" spans="1:90" ht="12.75" customHeight="1">
      <c r="A67" s="44" t="s">
        <v>117</v>
      </c>
      <c r="B67" s="59">
        <v>3008</v>
      </c>
      <c r="C67" s="60" t="s">
        <v>375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0</v>
      </c>
      <c r="BH67" s="61">
        <v>0</v>
      </c>
      <c r="BI67" s="61">
        <v>0</v>
      </c>
      <c r="BJ67" s="61">
        <v>0</v>
      </c>
      <c r="BK67" s="61">
        <v>0</v>
      </c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0</v>
      </c>
      <c r="BW67" s="61">
        <v>0</v>
      </c>
      <c r="BX67" s="61">
        <v>0</v>
      </c>
      <c r="BY67" s="61">
        <v>0</v>
      </c>
      <c r="BZ67" s="61">
        <v>0</v>
      </c>
      <c r="CA67" s="61">
        <v>0</v>
      </c>
      <c r="CB67" s="61">
        <v>0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0</v>
      </c>
    </row>
    <row r="68" spans="1:90" ht="12.75" customHeight="1">
      <c r="A68" s="44" t="s">
        <v>118</v>
      </c>
      <c r="B68" s="59">
        <v>3009</v>
      </c>
      <c r="C68" s="60" t="s">
        <v>375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61">
        <v>0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0</v>
      </c>
      <c r="BR68" s="61">
        <v>0</v>
      </c>
      <c r="BS68" s="61">
        <v>0</v>
      </c>
      <c r="BT68" s="61">
        <v>0</v>
      </c>
      <c r="BU68" s="61">
        <v>0</v>
      </c>
      <c r="BV68" s="61">
        <v>0</v>
      </c>
      <c r="BW68" s="61">
        <v>0</v>
      </c>
      <c r="BX68" s="61">
        <v>0</v>
      </c>
      <c r="BY68" s="61">
        <v>0</v>
      </c>
      <c r="BZ68" s="61">
        <v>0</v>
      </c>
      <c r="CA68" s="61">
        <v>0</v>
      </c>
      <c r="CB68" s="61">
        <v>0</v>
      </c>
      <c r="CC68" s="61">
        <v>0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</row>
    <row r="69" spans="1:90" ht="12.75" customHeight="1">
      <c r="A69" s="44" t="s">
        <v>119</v>
      </c>
      <c r="B69" s="59">
        <v>3011</v>
      </c>
      <c r="C69" s="60" t="s">
        <v>375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61">
        <v>0</v>
      </c>
      <c r="BE69" s="61">
        <v>0</v>
      </c>
      <c r="BF69" s="61">
        <v>0</v>
      </c>
      <c r="BG69" s="61">
        <v>0</v>
      </c>
      <c r="BH69" s="61">
        <v>0</v>
      </c>
      <c r="BI69" s="61">
        <v>0</v>
      </c>
      <c r="BJ69" s="61">
        <v>0</v>
      </c>
      <c r="BK69" s="61">
        <v>0</v>
      </c>
      <c r="BL69" s="61">
        <v>0</v>
      </c>
      <c r="BM69" s="61">
        <v>0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0</v>
      </c>
      <c r="BT69" s="61">
        <v>0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0</v>
      </c>
      <c r="CA69" s="61">
        <v>0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</row>
    <row r="70" spans="1:90" ht="12.75" customHeight="1">
      <c r="A70" s="44" t="s">
        <v>120</v>
      </c>
      <c r="B70" s="59">
        <v>3012</v>
      </c>
      <c r="C70" s="60" t="s">
        <v>375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0</v>
      </c>
      <c r="AT70" s="61">
        <v>0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61">
        <v>0</v>
      </c>
      <c r="BE70" s="61">
        <v>0</v>
      </c>
      <c r="BF70" s="61">
        <v>0</v>
      </c>
      <c r="BG70" s="61">
        <v>0</v>
      </c>
      <c r="BH70" s="61">
        <v>0</v>
      </c>
      <c r="BI70" s="61">
        <v>0</v>
      </c>
      <c r="BJ70" s="61">
        <v>0</v>
      </c>
      <c r="BK70" s="61">
        <v>0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0</v>
      </c>
      <c r="BT70" s="61">
        <v>0</v>
      </c>
      <c r="BU70" s="61">
        <v>0</v>
      </c>
      <c r="BV70" s="61">
        <v>0</v>
      </c>
      <c r="BW70" s="61">
        <v>0</v>
      </c>
      <c r="BX70" s="61">
        <v>0</v>
      </c>
      <c r="BY70" s="61">
        <v>0</v>
      </c>
      <c r="BZ70" s="61">
        <v>0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</row>
    <row r="71" spans="1:90" ht="12.75" customHeight="1">
      <c r="A71" s="44" t="s">
        <v>121</v>
      </c>
      <c r="B71" s="59">
        <v>3016</v>
      </c>
      <c r="C71" s="60" t="s">
        <v>375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61">
        <v>0</v>
      </c>
      <c r="AV71" s="61">
        <v>0</v>
      </c>
      <c r="AW71" s="61">
        <v>0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61">
        <v>0</v>
      </c>
      <c r="BE71" s="61">
        <v>0</v>
      </c>
      <c r="BF71" s="61">
        <v>0</v>
      </c>
      <c r="BG71" s="61">
        <v>0</v>
      </c>
      <c r="BH71" s="61">
        <v>0</v>
      </c>
      <c r="BI71" s="61">
        <v>0</v>
      </c>
      <c r="BJ71" s="61">
        <v>0</v>
      </c>
      <c r="BK71" s="61">
        <v>0</v>
      </c>
      <c r="BL71" s="61">
        <v>0</v>
      </c>
      <c r="BM71" s="61">
        <v>0</v>
      </c>
      <c r="BN71" s="61">
        <v>0</v>
      </c>
      <c r="BO71" s="61">
        <v>0</v>
      </c>
      <c r="BP71" s="61">
        <v>0</v>
      </c>
      <c r="BQ71" s="61">
        <v>0</v>
      </c>
      <c r="BR71" s="61">
        <v>0</v>
      </c>
      <c r="BS71" s="61">
        <v>0</v>
      </c>
      <c r="BT71" s="61">
        <v>0</v>
      </c>
      <c r="BU71" s="61">
        <v>0</v>
      </c>
      <c r="BV71" s="61">
        <v>0</v>
      </c>
      <c r="BW71" s="61">
        <v>0</v>
      </c>
      <c r="BX71" s="61">
        <v>0</v>
      </c>
      <c r="BY71" s="61">
        <v>0</v>
      </c>
      <c r="BZ71" s="61">
        <v>0</v>
      </c>
      <c r="CA71" s="61">
        <v>0</v>
      </c>
      <c r="CB71" s="61">
        <v>0</v>
      </c>
      <c r="CC71" s="61">
        <v>0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</row>
    <row r="72" spans="1:90" ht="12.75" customHeight="1">
      <c r="A72" s="44" t="s">
        <v>122</v>
      </c>
      <c r="B72" s="59">
        <v>3017</v>
      </c>
      <c r="C72" s="60" t="s">
        <v>375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0</v>
      </c>
      <c r="BY72" s="61">
        <v>0</v>
      </c>
      <c r="BZ72" s="61">
        <v>0</v>
      </c>
      <c r="CA72" s="61">
        <v>0</v>
      </c>
      <c r="CB72" s="61">
        <v>0</v>
      </c>
      <c r="CC72" s="61">
        <v>0</v>
      </c>
      <c r="CD72" s="61">
        <v>0</v>
      </c>
      <c r="CE72" s="61">
        <v>0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</row>
    <row r="73" spans="1:90" ht="12.75" customHeight="1">
      <c r="A73" s="44" t="s">
        <v>123</v>
      </c>
      <c r="B73" s="59">
        <v>3018</v>
      </c>
      <c r="C73" s="60" t="s">
        <v>375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61">
        <v>0</v>
      </c>
      <c r="BE73" s="61">
        <v>0</v>
      </c>
      <c r="BF73" s="61">
        <v>0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0</v>
      </c>
      <c r="BY73" s="61">
        <v>0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0</v>
      </c>
    </row>
    <row r="74" spans="1:90" ht="13.5" customHeight="1">
      <c r="A74" s="44" t="s">
        <v>124</v>
      </c>
      <c r="B74" s="59">
        <v>4002</v>
      </c>
      <c r="C74" s="60" t="s">
        <v>376</v>
      </c>
      <c r="D74" s="61">
        <v>81920099.289999992</v>
      </c>
      <c r="E74" s="61">
        <v>94088759.939999998</v>
      </c>
      <c r="F74" s="61">
        <v>94088759.939999998</v>
      </c>
      <c r="G74" s="61">
        <v>0</v>
      </c>
      <c r="H74" s="61">
        <v>0</v>
      </c>
      <c r="I74" s="61">
        <v>-29936181.270000011</v>
      </c>
      <c r="J74" s="61">
        <v>-29936181.270000011</v>
      </c>
      <c r="K74" s="61">
        <v>-139422650.86000001</v>
      </c>
      <c r="L74" s="61">
        <v>109486469.59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-2185704.3000000007</v>
      </c>
      <c r="T74" s="61">
        <v>-2185704.3000000007</v>
      </c>
      <c r="U74" s="61">
        <v>-11077166.710000001</v>
      </c>
      <c r="V74" s="61">
        <v>8891462.4100000001</v>
      </c>
      <c r="W74" s="61">
        <v>0</v>
      </c>
      <c r="X74" s="61">
        <v>0</v>
      </c>
      <c r="Y74" s="61">
        <v>0</v>
      </c>
      <c r="Z74" s="61">
        <v>19953079.919999998</v>
      </c>
      <c r="AA74" s="61">
        <v>11440911.690000001</v>
      </c>
      <c r="AB74" s="61">
        <v>2884349.17</v>
      </c>
      <c r="AC74" s="61">
        <v>3198383.5</v>
      </c>
      <c r="AD74" s="61">
        <v>1533334.06</v>
      </c>
      <c r="AE74" s="61">
        <v>0</v>
      </c>
      <c r="AF74" s="61">
        <v>0</v>
      </c>
      <c r="AG74" s="61">
        <v>0</v>
      </c>
      <c r="AH74" s="61">
        <v>896101.5</v>
      </c>
      <c r="AI74" s="61">
        <v>0</v>
      </c>
      <c r="AJ74" s="61">
        <v>145</v>
      </c>
      <c r="AK74" s="61">
        <v>145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-48535605.780000098</v>
      </c>
      <c r="AT74" s="61">
        <v>-35995194.93</v>
      </c>
      <c r="AU74" s="61">
        <v>-35995265.289999999</v>
      </c>
      <c r="AV74" s="61">
        <v>70.36</v>
      </c>
      <c r="AW74" s="61">
        <v>2343491.7299998975</v>
      </c>
      <c r="AX74" s="61">
        <v>2364067.6699998975</v>
      </c>
      <c r="AY74" s="61">
        <v>-373184416.66000009</v>
      </c>
      <c r="AZ74" s="61">
        <v>-292674749.82999998</v>
      </c>
      <c r="BA74" s="61">
        <v>-550539360.07000005</v>
      </c>
      <c r="BB74" s="61">
        <v>0</v>
      </c>
      <c r="BC74" s="61">
        <v>470029693.24000001</v>
      </c>
      <c r="BD74" s="61">
        <v>375548484.32999998</v>
      </c>
      <c r="BE74" s="61">
        <v>-20575.939999999828</v>
      </c>
      <c r="BF74" s="61">
        <v>934016.64000000013</v>
      </c>
      <c r="BG74" s="61">
        <v>51747.7</v>
      </c>
      <c r="BH74" s="61">
        <v>2058685.71</v>
      </c>
      <c r="BI74" s="61">
        <v>0</v>
      </c>
      <c r="BJ74" s="61">
        <v>-1176416.77</v>
      </c>
      <c r="BK74" s="61">
        <v>-954592.58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-14883902.579999998</v>
      </c>
      <c r="BT74" s="61">
        <v>-10774304.1</v>
      </c>
      <c r="BU74" s="61">
        <v>-2871532.1</v>
      </c>
      <c r="BV74" s="61">
        <v>-751686.95</v>
      </c>
      <c r="BW74" s="61">
        <v>0</v>
      </c>
      <c r="BX74" s="61">
        <v>0</v>
      </c>
      <c r="BY74" s="61">
        <v>-205601</v>
      </c>
      <c r="BZ74" s="61">
        <v>0</v>
      </c>
      <c r="CA74" s="61">
        <v>-280778.43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33384493.509999894</v>
      </c>
    </row>
    <row r="75" spans="1:90" ht="13.5" customHeight="1">
      <c r="A75" s="46" t="s">
        <v>125</v>
      </c>
      <c r="B75" s="62">
        <v>4003</v>
      </c>
      <c r="C75" s="60" t="s">
        <v>376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</row>
    <row r="76" spans="1:90" ht="12.75" customHeight="1">
      <c r="A76" s="46" t="s">
        <v>126</v>
      </c>
      <c r="B76" s="62">
        <v>4004</v>
      </c>
      <c r="C76" s="60" t="s">
        <v>376</v>
      </c>
      <c r="D76" s="61">
        <v>3904200.5</v>
      </c>
      <c r="E76" s="61">
        <v>6918617.8200000003</v>
      </c>
      <c r="F76" s="61">
        <v>6918617.8200000003</v>
      </c>
      <c r="G76" s="61">
        <v>0</v>
      </c>
      <c r="H76" s="61">
        <v>0</v>
      </c>
      <c r="I76" s="61">
        <v>-4314332.95</v>
      </c>
      <c r="J76" s="61">
        <v>-4314332.95</v>
      </c>
      <c r="K76" s="61">
        <v>-4314332.95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1299915.6300000001</v>
      </c>
      <c r="AA76" s="61">
        <v>981441.7</v>
      </c>
      <c r="AB76" s="61">
        <v>116154.53</v>
      </c>
      <c r="AC76" s="61">
        <v>185379.32</v>
      </c>
      <c r="AD76" s="61">
        <v>16940.080000000002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-284261.90000000002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-284261.90000000002</v>
      </c>
      <c r="BT76" s="61">
        <v>-76240.49000000002</v>
      </c>
      <c r="BU76" s="61">
        <v>-122359.72</v>
      </c>
      <c r="BV76" s="61">
        <v>-28066.2</v>
      </c>
      <c r="BW76" s="61">
        <v>0</v>
      </c>
      <c r="BX76" s="61">
        <v>0</v>
      </c>
      <c r="BY76" s="61">
        <v>-57595.49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3619938.6</v>
      </c>
    </row>
    <row r="77" spans="1:90" ht="12.75" customHeight="1">
      <c r="A77" s="46" t="s">
        <v>127</v>
      </c>
      <c r="B77" s="62">
        <v>4005</v>
      </c>
      <c r="C77" s="60" t="s">
        <v>376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135.66000000000167</v>
      </c>
      <c r="AT77" s="61">
        <v>0</v>
      </c>
      <c r="AU77" s="61">
        <v>0</v>
      </c>
      <c r="AV77" s="61">
        <v>0</v>
      </c>
      <c r="AW77" s="61">
        <v>135.66000000000167</v>
      </c>
      <c r="AX77" s="61">
        <v>135.66000000000167</v>
      </c>
      <c r="AY77" s="61">
        <v>-6019.74</v>
      </c>
      <c r="AZ77" s="61">
        <v>0</v>
      </c>
      <c r="BA77" s="61">
        <v>-9518.85</v>
      </c>
      <c r="BB77" s="61">
        <v>0</v>
      </c>
      <c r="BC77" s="61">
        <v>3499.11</v>
      </c>
      <c r="BD77" s="61">
        <v>6155.4000000000015</v>
      </c>
      <c r="BE77" s="61">
        <v>0</v>
      </c>
      <c r="BF77" s="61">
        <v>0</v>
      </c>
      <c r="BG77" s="61">
        <v>0</v>
      </c>
      <c r="BH77" s="61">
        <v>0</v>
      </c>
      <c r="BI77" s="61">
        <v>0</v>
      </c>
      <c r="BJ77" s="61">
        <v>0</v>
      </c>
      <c r="BK77" s="61">
        <v>0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0</v>
      </c>
      <c r="BT77" s="61">
        <v>0</v>
      </c>
      <c r="BU77" s="61">
        <v>0</v>
      </c>
      <c r="BV77" s="61">
        <v>0</v>
      </c>
      <c r="BW77" s="61">
        <v>0</v>
      </c>
      <c r="BX77" s="61">
        <v>0</v>
      </c>
      <c r="BY77" s="61">
        <v>0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135.66000000000167</v>
      </c>
    </row>
    <row r="78" spans="1:90" ht="12.75" customHeight="1">
      <c r="A78" s="47" t="s">
        <v>128</v>
      </c>
      <c r="B78" s="63">
        <v>9000</v>
      </c>
      <c r="C78" s="60" t="s">
        <v>377</v>
      </c>
      <c r="D78" s="64">
        <v>67599497903.376724</v>
      </c>
      <c r="E78" s="64">
        <v>58131450140.221367</v>
      </c>
      <c r="F78" s="64">
        <v>71728538469.161346</v>
      </c>
      <c r="G78" s="64">
        <v>-7040719476.6399994</v>
      </c>
      <c r="H78" s="64">
        <v>-6556368852.3000002</v>
      </c>
      <c r="I78" s="64">
        <v>-4172178015.6000032</v>
      </c>
      <c r="J78" s="64">
        <v>-5694121801.4000015</v>
      </c>
      <c r="K78" s="64">
        <v>-151509874239.56003</v>
      </c>
      <c r="L78" s="64">
        <v>145815752438.16003</v>
      </c>
      <c r="M78" s="64">
        <v>634961376.14999926</v>
      </c>
      <c r="N78" s="64">
        <v>14836036905.059998</v>
      </c>
      <c r="O78" s="64">
        <v>-14201075528.91</v>
      </c>
      <c r="P78" s="64">
        <v>886982409.64999998</v>
      </c>
      <c r="Q78" s="64">
        <v>13775952993.780001</v>
      </c>
      <c r="R78" s="64">
        <v>-12888970584.130001</v>
      </c>
      <c r="S78" s="64">
        <v>-841861945.85999942</v>
      </c>
      <c r="T78" s="64">
        <v>-724157899.80999947</v>
      </c>
      <c r="U78" s="64">
        <v>-16506251478.480003</v>
      </c>
      <c r="V78" s="64">
        <v>15782093578.670002</v>
      </c>
      <c r="W78" s="64">
        <v>-117704046.04999997</v>
      </c>
      <c r="X78" s="64">
        <v>1671002125.5600002</v>
      </c>
      <c r="Y78" s="64">
        <v>-1788706171.6099999</v>
      </c>
      <c r="Z78" s="64">
        <v>13377635384.965357</v>
      </c>
      <c r="AA78" s="64">
        <v>7862261095.8170195</v>
      </c>
      <c r="AB78" s="64">
        <v>737755087.78980029</v>
      </c>
      <c r="AC78" s="64">
        <v>3815384642.7720752</v>
      </c>
      <c r="AD78" s="64">
        <v>666233356.86262345</v>
      </c>
      <c r="AE78" s="64">
        <v>4174914.7671054229</v>
      </c>
      <c r="AF78" s="64">
        <v>28185046.342961669</v>
      </c>
      <c r="AG78" s="64">
        <v>245518360.30159757</v>
      </c>
      <c r="AH78" s="64">
        <v>17937703.600000001</v>
      </c>
      <c r="AI78" s="64">
        <v>185176.71217800002</v>
      </c>
      <c r="AJ78" s="64">
        <v>26877299.909999989</v>
      </c>
      <c r="AK78" s="64">
        <v>26900006.409999989</v>
      </c>
      <c r="AL78" s="64">
        <v>-22706.5</v>
      </c>
      <c r="AM78" s="64">
        <v>1077575039.74</v>
      </c>
      <c r="AN78" s="64">
        <v>1719115572.75</v>
      </c>
      <c r="AO78" s="64">
        <v>-240884908.94</v>
      </c>
      <c r="AP78" s="64">
        <v>873722.19000000006</v>
      </c>
      <c r="AQ78" s="64">
        <v>-475089.22</v>
      </c>
      <c r="AR78" s="64">
        <v>-401054257.04000008</v>
      </c>
      <c r="AS78" s="64">
        <v>-77574770800.009857</v>
      </c>
      <c r="AT78" s="64">
        <v>-44477355036.850006</v>
      </c>
      <c r="AU78" s="64">
        <v>-51344039391.630005</v>
      </c>
      <c r="AV78" s="64">
        <v>6866684354.7799997</v>
      </c>
      <c r="AW78" s="64">
        <v>-21156988747.189926</v>
      </c>
      <c r="AX78" s="64">
        <v>-23722186023.699928</v>
      </c>
      <c r="AY78" s="64">
        <v>-285366623366.24994</v>
      </c>
      <c r="AZ78" s="64">
        <v>-117301599048.91342</v>
      </c>
      <c r="BA78" s="64">
        <v>-388680330915.14667</v>
      </c>
      <c r="BB78" s="64">
        <v>0</v>
      </c>
      <c r="BC78" s="64">
        <v>220615306597.81006</v>
      </c>
      <c r="BD78" s="64">
        <v>261644437342.54996</v>
      </c>
      <c r="BE78" s="64">
        <v>2565197276.5099969</v>
      </c>
      <c r="BF78" s="64">
        <v>41700341022.189995</v>
      </c>
      <c r="BG78" s="64">
        <v>19404054573.449501</v>
      </c>
      <c r="BH78" s="64">
        <v>54781257990.678177</v>
      </c>
      <c r="BI78" s="64">
        <v>0</v>
      </c>
      <c r="BJ78" s="64">
        <v>-32484971541.937679</v>
      </c>
      <c r="BK78" s="64">
        <v>-39135143745.68</v>
      </c>
      <c r="BL78" s="64">
        <v>0</v>
      </c>
      <c r="BM78" s="64">
        <v>0</v>
      </c>
      <c r="BN78" s="64">
        <v>0</v>
      </c>
      <c r="BO78" s="64">
        <v>-38726.89</v>
      </c>
      <c r="BP78" s="64">
        <v>-38726.89</v>
      </c>
      <c r="BQ78" s="64">
        <v>0</v>
      </c>
      <c r="BR78" s="64">
        <v>0</v>
      </c>
      <c r="BS78" s="64">
        <v>-11226162752.842604</v>
      </c>
      <c r="BT78" s="64">
        <v>-6699079319.2799997</v>
      </c>
      <c r="BU78" s="64">
        <v>-3284602856.2383242</v>
      </c>
      <c r="BV78" s="64">
        <v>-1066609179.080309</v>
      </c>
      <c r="BW78" s="64">
        <v>-457016.69999999995</v>
      </c>
      <c r="BX78" s="64">
        <v>-363218788.11805236</v>
      </c>
      <c r="BY78" s="64">
        <v>-450611416.06723237</v>
      </c>
      <c r="BZ78" s="64">
        <v>1247531463.5500004</v>
      </c>
      <c r="CA78" s="64">
        <v>-609115640.90868664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-714225536.23732722</v>
      </c>
      <c r="CJ78" s="64">
        <v>-727800600.50732732</v>
      </c>
      <c r="CK78" s="64">
        <v>13575064.270000001</v>
      </c>
      <c r="CL78" s="64">
        <v>-9975272896.6331425</v>
      </c>
    </row>
    <row r="79" spans="1:90" ht="12.75" customHeight="1">
      <c r="A79" s="47" t="s">
        <v>129</v>
      </c>
      <c r="B79" s="63">
        <v>9001</v>
      </c>
      <c r="C79" s="60" t="s">
        <v>378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</v>
      </c>
      <c r="BI79" s="64">
        <v>0</v>
      </c>
      <c r="BJ79" s="64">
        <v>0</v>
      </c>
      <c r="BK79" s="64">
        <v>0</v>
      </c>
      <c r="BL79" s="64">
        <v>0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0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</row>
    <row r="80" spans="1:90" ht="12.75" customHeight="1">
      <c r="A80" s="47" t="s">
        <v>131</v>
      </c>
      <c r="B80" s="63">
        <v>9002</v>
      </c>
      <c r="C80" s="60" t="s">
        <v>379</v>
      </c>
      <c r="D80" s="64">
        <v>85824299.789999992</v>
      </c>
      <c r="E80" s="64">
        <v>101007377.75999999</v>
      </c>
      <c r="F80" s="64">
        <v>101007377.75999999</v>
      </c>
      <c r="G80" s="64">
        <v>0</v>
      </c>
      <c r="H80" s="64">
        <v>0</v>
      </c>
      <c r="I80" s="64">
        <v>-34250514.220000014</v>
      </c>
      <c r="J80" s="64">
        <v>-34250514.220000014</v>
      </c>
      <c r="K80" s="64">
        <v>-143736983.81</v>
      </c>
      <c r="L80" s="64">
        <v>109486469.59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-2185704.3000000007</v>
      </c>
      <c r="T80" s="64">
        <v>-2185704.3000000007</v>
      </c>
      <c r="U80" s="64">
        <v>-11077166.710000001</v>
      </c>
      <c r="V80" s="64">
        <v>8891462.4100000001</v>
      </c>
      <c r="W80" s="64">
        <v>0</v>
      </c>
      <c r="X80" s="64">
        <v>0</v>
      </c>
      <c r="Y80" s="64">
        <v>0</v>
      </c>
      <c r="Z80" s="64">
        <v>21252995.549999997</v>
      </c>
      <c r="AA80" s="64">
        <v>12422353.390000001</v>
      </c>
      <c r="AB80" s="64">
        <v>3000503.6999999997</v>
      </c>
      <c r="AC80" s="64">
        <v>3383762.82</v>
      </c>
      <c r="AD80" s="64">
        <v>1550274.1400000001</v>
      </c>
      <c r="AE80" s="64">
        <v>0</v>
      </c>
      <c r="AF80" s="64">
        <v>0</v>
      </c>
      <c r="AG80" s="64">
        <v>0</v>
      </c>
      <c r="AH80" s="64">
        <v>896101.5</v>
      </c>
      <c r="AI80" s="64">
        <v>0</v>
      </c>
      <c r="AJ80" s="64">
        <v>145</v>
      </c>
      <c r="AK80" s="64">
        <v>145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-48819732.0200001</v>
      </c>
      <c r="AT80" s="64">
        <v>-35995194.93</v>
      </c>
      <c r="AU80" s="64">
        <v>-35995265.289999999</v>
      </c>
      <c r="AV80" s="64">
        <v>70.36</v>
      </c>
      <c r="AW80" s="64">
        <v>2343627.3899998977</v>
      </c>
      <c r="AX80" s="64">
        <v>2364203.3299998976</v>
      </c>
      <c r="AY80" s="64">
        <v>-373190436.4000001</v>
      </c>
      <c r="AZ80" s="64">
        <v>-292674749.82999998</v>
      </c>
      <c r="BA80" s="64">
        <v>-550548878.92000008</v>
      </c>
      <c r="BB80" s="64">
        <v>0</v>
      </c>
      <c r="BC80" s="64">
        <v>470033192.35000002</v>
      </c>
      <c r="BD80" s="64">
        <v>375554639.72999996</v>
      </c>
      <c r="BE80" s="64">
        <v>-20575.939999999828</v>
      </c>
      <c r="BF80" s="64">
        <v>934016.64000000013</v>
      </c>
      <c r="BG80" s="64">
        <v>51747.7</v>
      </c>
      <c r="BH80" s="64">
        <v>2058685.71</v>
      </c>
      <c r="BI80" s="64">
        <v>0</v>
      </c>
      <c r="BJ80" s="64">
        <v>-1176416.77</v>
      </c>
      <c r="BK80" s="64">
        <v>-954592.58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-15168164.479999999</v>
      </c>
      <c r="BT80" s="64">
        <v>-10850544.59</v>
      </c>
      <c r="BU80" s="64">
        <v>-2993891.8200000003</v>
      </c>
      <c r="BV80" s="64">
        <v>-779753.14999999991</v>
      </c>
      <c r="BW80" s="64">
        <v>0</v>
      </c>
      <c r="BX80" s="64">
        <v>0</v>
      </c>
      <c r="BY80" s="64">
        <v>-263196.49</v>
      </c>
      <c r="BZ80" s="64">
        <v>0</v>
      </c>
      <c r="CA80" s="64">
        <v>-280778.43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37004567.769999892</v>
      </c>
    </row>
    <row r="81" spans="1:90">
      <c r="A81" s="47" t="s">
        <v>133</v>
      </c>
      <c r="B81" s="63">
        <v>9003</v>
      </c>
      <c r="C81" s="60" t="s">
        <v>380</v>
      </c>
      <c r="D81" s="64">
        <v>67599497903.376724</v>
      </c>
      <c r="E81" s="64">
        <v>58131450140.221367</v>
      </c>
      <c r="F81" s="64">
        <v>71728538469.161346</v>
      </c>
      <c r="G81" s="64">
        <v>-7040719476.6399994</v>
      </c>
      <c r="H81" s="64">
        <v>-6556368852.3000002</v>
      </c>
      <c r="I81" s="64">
        <v>-4172178015.6000032</v>
      </c>
      <c r="J81" s="64">
        <v>-5694121801.4000015</v>
      </c>
      <c r="K81" s="64">
        <v>-151509874239.56003</v>
      </c>
      <c r="L81" s="64">
        <v>145815752438.16003</v>
      </c>
      <c r="M81" s="64">
        <v>634961376.14999926</v>
      </c>
      <c r="N81" s="64">
        <v>14836036905.059998</v>
      </c>
      <c r="O81" s="64">
        <v>-14201075528.91</v>
      </c>
      <c r="P81" s="64">
        <v>886982409.64999998</v>
      </c>
      <c r="Q81" s="64">
        <v>13775952993.780001</v>
      </c>
      <c r="R81" s="64">
        <v>-12888970584.130001</v>
      </c>
      <c r="S81" s="64">
        <v>-841861945.85999942</v>
      </c>
      <c r="T81" s="64">
        <v>-724157899.80999947</v>
      </c>
      <c r="U81" s="64">
        <v>-16506251478.480003</v>
      </c>
      <c r="V81" s="64">
        <v>15782093578.670002</v>
      </c>
      <c r="W81" s="64">
        <v>-117704046.04999997</v>
      </c>
      <c r="X81" s="64">
        <v>1671002125.5600002</v>
      </c>
      <c r="Y81" s="64">
        <v>-1788706171.6099999</v>
      </c>
      <c r="Z81" s="64">
        <v>13377635384.965357</v>
      </c>
      <c r="AA81" s="64">
        <v>7862261095.8170195</v>
      </c>
      <c r="AB81" s="64">
        <v>737755087.78980029</v>
      </c>
      <c r="AC81" s="64">
        <v>3815384642.7720752</v>
      </c>
      <c r="AD81" s="64">
        <v>666233356.86262345</v>
      </c>
      <c r="AE81" s="64">
        <v>4174914.7671054229</v>
      </c>
      <c r="AF81" s="64">
        <v>28185046.342961669</v>
      </c>
      <c r="AG81" s="64">
        <v>245518360.30159757</v>
      </c>
      <c r="AH81" s="64">
        <v>17937703.600000001</v>
      </c>
      <c r="AI81" s="64">
        <v>185176.71217800002</v>
      </c>
      <c r="AJ81" s="64">
        <v>26877299.909999989</v>
      </c>
      <c r="AK81" s="64">
        <v>26900006.409999989</v>
      </c>
      <c r="AL81" s="64">
        <v>-22706.5</v>
      </c>
      <c r="AM81" s="64">
        <v>1077575039.74</v>
      </c>
      <c r="AN81" s="64">
        <v>1719115572.75</v>
      </c>
      <c r="AO81" s="64">
        <v>-240884908.94</v>
      </c>
      <c r="AP81" s="64">
        <v>873722.19000000006</v>
      </c>
      <c r="AQ81" s="64">
        <v>-475089.22</v>
      </c>
      <c r="AR81" s="64">
        <v>-401054257.04000008</v>
      </c>
      <c r="AS81" s="64">
        <v>-77574770800.009857</v>
      </c>
      <c r="AT81" s="64">
        <v>-44477355036.850006</v>
      </c>
      <c r="AU81" s="64">
        <v>-51344039391.630005</v>
      </c>
      <c r="AV81" s="64">
        <v>6866684354.7799997</v>
      </c>
      <c r="AW81" s="64">
        <v>-21156988747.189926</v>
      </c>
      <c r="AX81" s="64">
        <v>-23722186023.699928</v>
      </c>
      <c r="AY81" s="64">
        <v>-285366623366.24994</v>
      </c>
      <c r="AZ81" s="64">
        <v>-117301599048.91342</v>
      </c>
      <c r="BA81" s="64">
        <v>-388680330915.14667</v>
      </c>
      <c r="BB81" s="64">
        <v>0</v>
      </c>
      <c r="BC81" s="64">
        <v>220615306597.81006</v>
      </c>
      <c r="BD81" s="64">
        <v>261644437342.54996</v>
      </c>
      <c r="BE81" s="64">
        <v>2565197276.5099969</v>
      </c>
      <c r="BF81" s="64">
        <v>41700341022.189995</v>
      </c>
      <c r="BG81" s="64">
        <v>19404054573.449501</v>
      </c>
      <c r="BH81" s="64">
        <v>54781257990.678177</v>
      </c>
      <c r="BI81" s="64">
        <v>0</v>
      </c>
      <c r="BJ81" s="64">
        <v>-32484971541.937679</v>
      </c>
      <c r="BK81" s="64">
        <v>-39135143745.68</v>
      </c>
      <c r="BL81" s="64">
        <v>0</v>
      </c>
      <c r="BM81" s="64">
        <v>0</v>
      </c>
      <c r="BN81" s="64">
        <v>0</v>
      </c>
      <c r="BO81" s="64">
        <v>-38726.89</v>
      </c>
      <c r="BP81" s="64">
        <v>-38726.89</v>
      </c>
      <c r="BQ81" s="64">
        <v>0</v>
      </c>
      <c r="BR81" s="64">
        <v>0</v>
      </c>
      <c r="BS81" s="64">
        <v>-11226162752.842604</v>
      </c>
      <c r="BT81" s="64">
        <v>-6699079319.2799997</v>
      </c>
      <c r="BU81" s="64">
        <v>-3284602856.2383242</v>
      </c>
      <c r="BV81" s="64">
        <v>-1066609179.080309</v>
      </c>
      <c r="BW81" s="64">
        <v>-457016.69999999995</v>
      </c>
      <c r="BX81" s="64">
        <v>-363218788.11805236</v>
      </c>
      <c r="BY81" s="64">
        <v>-450611416.06723237</v>
      </c>
      <c r="BZ81" s="64">
        <v>1247531463.5500004</v>
      </c>
      <c r="CA81" s="64">
        <v>-609115640.90868664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-714225536.23732722</v>
      </c>
      <c r="CJ81" s="64">
        <v>-727800600.50732732</v>
      </c>
      <c r="CK81" s="64">
        <v>13575064.270000001</v>
      </c>
      <c r="CL81" s="64">
        <v>-9975272896.6331425</v>
      </c>
    </row>
    <row r="82" spans="1:90" ht="12.75" customHeight="1">
      <c r="A82" s="48" t="s">
        <v>135</v>
      </c>
      <c r="B82" s="65"/>
      <c r="C82" s="60" t="s">
        <v>381</v>
      </c>
      <c r="D82" s="64">
        <v>67685322203.166725</v>
      </c>
      <c r="E82" s="64">
        <v>58232457517.981369</v>
      </c>
      <c r="F82" s="64">
        <v>71829545846.921341</v>
      </c>
      <c r="G82" s="64">
        <v>-7040719476.6399994</v>
      </c>
      <c r="H82" s="64">
        <v>-6556368852.3000002</v>
      </c>
      <c r="I82" s="64">
        <v>-4206428529.820003</v>
      </c>
      <c r="J82" s="64">
        <v>-5728372315.6200018</v>
      </c>
      <c r="K82" s="64">
        <v>-151653611223.37003</v>
      </c>
      <c r="L82" s="64">
        <v>145925238907.75003</v>
      </c>
      <c r="M82" s="64">
        <v>634961376.14999926</v>
      </c>
      <c r="N82" s="64">
        <v>14836036905.059998</v>
      </c>
      <c r="O82" s="64">
        <v>-14201075528.91</v>
      </c>
      <c r="P82" s="64">
        <v>886982409.64999998</v>
      </c>
      <c r="Q82" s="64">
        <v>13775952993.780001</v>
      </c>
      <c r="R82" s="64">
        <v>-12888970584.130001</v>
      </c>
      <c r="S82" s="64">
        <v>-844047650.15999937</v>
      </c>
      <c r="T82" s="64">
        <v>-726343604.10999942</v>
      </c>
      <c r="U82" s="64">
        <v>-16517328645.190002</v>
      </c>
      <c r="V82" s="64">
        <v>15790985041.080002</v>
      </c>
      <c r="W82" s="64">
        <v>-117704046.04999997</v>
      </c>
      <c r="X82" s="64">
        <v>1671002125.5600002</v>
      </c>
      <c r="Y82" s="64">
        <v>-1788706171.6099999</v>
      </c>
      <c r="Z82" s="64">
        <v>13398888380.515356</v>
      </c>
      <c r="AA82" s="64">
        <v>7874683449.2070198</v>
      </c>
      <c r="AB82" s="64">
        <v>740755591.48980033</v>
      </c>
      <c r="AC82" s="64">
        <v>3818768405.5920753</v>
      </c>
      <c r="AD82" s="64">
        <v>667783631.00262344</v>
      </c>
      <c r="AE82" s="64">
        <v>4174914.7671054229</v>
      </c>
      <c r="AF82" s="64">
        <v>28185046.342961669</v>
      </c>
      <c r="AG82" s="64">
        <v>245518360.30159757</v>
      </c>
      <c r="AH82" s="64">
        <v>18833805.100000001</v>
      </c>
      <c r="AI82" s="64">
        <v>185176.71217800002</v>
      </c>
      <c r="AJ82" s="64">
        <v>26877444.909999989</v>
      </c>
      <c r="AK82" s="64">
        <v>26900151.409999989</v>
      </c>
      <c r="AL82" s="64">
        <v>-22706.5</v>
      </c>
      <c r="AM82" s="64">
        <v>1077575039.74</v>
      </c>
      <c r="AN82" s="64">
        <v>1719115572.75</v>
      </c>
      <c r="AO82" s="64">
        <v>-240884908.94</v>
      </c>
      <c r="AP82" s="64">
        <v>873722.19000000006</v>
      </c>
      <c r="AQ82" s="64">
        <v>-475089.22</v>
      </c>
      <c r="AR82" s="64">
        <v>-401054257.04000008</v>
      </c>
      <c r="AS82" s="64">
        <v>-77623590532.029861</v>
      </c>
      <c r="AT82" s="64">
        <v>-44513350231.780006</v>
      </c>
      <c r="AU82" s="64">
        <v>-51380034656.920006</v>
      </c>
      <c r="AV82" s="64">
        <v>6866684425.1399994</v>
      </c>
      <c r="AW82" s="64">
        <v>-21154645119.799927</v>
      </c>
      <c r="AX82" s="64">
        <v>-23719821820.36993</v>
      </c>
      <c r="AY82" s="64">
        <v>-285739813802.64996</v>
      </c>
      <c r="AZ82" s="64">
        <v>-117594273798.74342</v>
      </c>
      <c r="BA82" s="64">
        <v>-389230879794.06665</v>
      </c>
      <c r="BB82" s="64">
        <v>0</v>
      </c>
      <c r="BC82" s="64">
        <v>221085339790.16006</v>
      </c>
      <c r="BD82" s="64">
        <v>262019991982.27997</v>
      </c>
      <c r="BE82" s="64">
        <v>2565176700.5699968</v>
      </c>
      <c r="BF82" s="64">
        <v>41701275038.829994</v>
      </c>
      <c r="BG82" s="64">
        <v>19404106321.149502</v>
      </c>
      <c r="BH82" s="64">
        <v>54783316676.388176</v>
      </c>
      <c r="BI82" s="64">
        <v>0</v>
      </c>
      <c r="BJ82" s="64">
        <v>-32486147958.70768</v>
      </c>
      <c r="BK82" s="64">
        <v>-39136098338.260002</v>
      </c>
      <c r="BL82" s="64">
        <v>0</v>
      </c>
      <c r="BM82" s="64">
        <v>0</v>
      </c>
      <c r="BN82" s="64">
        <v>0</v>
      </c>
      <c r="BO82" s="64">
        <v>-38726.89</v>
      </c>
      <c r="BP82" s="64">
        <v>-38726.89</v>
      </c>
      <c r="BQ82" s="64">
        <v>0</v>
      </c>
      <c r="BR82" s="64">
        <v>0</v>
      </c>
      <c r="BS82" s="64">
        <v>-11241330917.322603</v>
      </c>
      <c r="BT82" s="64">
        <v>-6709929863.8699999</v>
      </c>
      <c r="BU82" s="64">
        <v>-3287596748.0583243</v>
      </c>
      <c r="BV82" s="64">
        <v>-1067388932.230309</v>
      </c>
      <c r="BW82" s="64">
        <v>-457016.69999999995</v>
      </c>
      <c r="BX82" s="64">
        <v>-363218788.11805236</v>
      </c>
      <c r="BY82" s="64">
        <v>-450874612.55723238</v>
      </c>
      <c r="BZ82" s="64">
        <v>1247531463.5500004</v>
      </c>
      <c r="CA82" s="64">
        <v>-609396419.33868659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-714225536.23732722</v>
      </c>
      <c r="CJ82" s="64">
        <v>-727800600.50732732</v>
      </c>
      <c r="CK82" s="64">
        <v>13575064.270000001</v>
      </c>
      <c r="CL82" s="64">
        <v>-9938268328.863142</v>
      </c>
    </row>
    <row r="83" spans="1:90" ht="12.75" customHeight="1"/>
  </sheetData>
  <pageMargins left="0.75" right="0.75" top="1" bottom="1" header="0.5" footer="0.5"/>
  <pageSetup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9EA23-22DA-4FB4-A87B-F805FA01A382}">
  <sheetPr>
    <tabColor rgb="FFFF0000"/>
  </sheetPr>
  <dimension ref="A1:CL83"/>
  <sheetViews>
    <sheetView showGridLines="0" zoomScale="80" zoomScaleNormal="80" workbookViewId="0">
      <pane xSplit="3" ySplit="6" topLeftCell="D7" activePane="bottomRight" state="frozen"/>
      <selection activeCell="D7" sqref="D7"/>
      <selection pane="topRight" activeCell="D7" sqref="D7"/>
      <selection pane="bottomLeft" activeCell="D7" sqref="D7"/>
      <selection pane="bottomRight" activeCell="D7" sqref="D7"/>
    </sheetView>
  </sheetViews>
  <sheetFormatPr defaultColWidth="9.140625" defaultRowHeight="12.75"/>
  <cols>
    <col min="1" max="1" width="58.7109375" style="5" customWidth="1"/>
    <col min="2" max="90" width="15.7109375" style="5" customWidth="1"/>
    <col min="91" max="16384" width="9.140625" style="5"/>
  </cols>
  <sheetData>
    <row r="1" spans="1:90" s="78" customFormat="1" ht="15" customHeight="1">
      <c r="A1" s="49" t="s">
        <v>284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</row>
    <row r="2" spans="1:90" s="78" customFormat="1" ht="15" customHeight="1">
      <c r="A2" s="49" t="s">
        <v>255</v>
      </c>
      <c r="B2" s="76">
        <v>728</v>
      </c>
      <c r="C2" s="76"/>
      <c r="D2" s="76"/>
      <c r="E2" s="76"/>
      <c r="F2" s="76"/>
      <c r="G2" s="76"/>
      <c r="H2" s="76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</row>
    <row r="3" spans="1:90" s="78" customFormat="1" ht="15" customHeight="1">
      <c r="A3" s="49" t="s">
        <v>528</v>
      </c>
      <c r="B3" s="76" t="s">
        <v>285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</row>
    <row r="4" spans="1:90" ht="15" customHeight="1"/>
    <row r="5" spans="1:90" ht="22.5" customHeight="1">
      <c r="D5" s="1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1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1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79" t="s">
        <v>251</v>
      </c>
    </row>
    <row r="6" spans="1:90" ht="80.099999999999994" customHeight="1">
      <c r="A6" s="57" t="s">
        <v>287</v>
      </c>
      <c r="B6" s="57" t="s">
        <v>288</v>
      </c>
      <c r="C6" s="57" t="s">
        <v>289</v>
      </c>
      <c r="D6" s="1" t="s">
        <v>290</v>
      </c>
      <c r="E6" s="53" t="s">
        <v>291</v>
      </c>
      <c r="F6" s="54" t="s">
        <v>292</v>
      </c>
      <c r="G6" s="54" t="s">
        <v>293</v>
      </c>
      <c r="H6" s="54" t="s">
        <v>294</v>
      </c>
      <c r="I6" s="53" t="s">
        <v>295</v>
      </c>
      <c r="J6" s="54" t="s">
        <v>296</v>
      </c>
      <c r="K6" s="55" t="s">
        <v>297</v>
      </c>
      <c r="L6" s="55" t="s">
        <v>298</v>
      </c>
      <c r="M6" s="54" t="s">
        <v>299</v>
      </c>
      <c r="N6" s="55" t="s">
        <v>300</v>
      </c>
      <c r="O6" s="55" t="s">
        <v>301</v>
      </c>
      <c r="P6" s="54" t="s">
        <v>302</v>
      </c>
      <c r="Q6" s="55" t="s">
        <v>303</v>
      </c>
      <c r="R6" s="55" t="s">
        <v>304</v>
      </c>
      <c r="S6" s="53" t="s">
        <v>305</v>
      </c>
      <c r="T6" s="54" t="s">
        <v>306</v>
      </c>
      <c r="U6" s="55" t="s">
        <v>307</v>
      </c>
      <c r="V6" s="55" t="s">
        <v>308</v>
      </c>
      <c r="W6" s="54" t="s">
        <v>309</v>
      </c>
      <c r="X6" s="55" t="s">
        <v>310</v>
      </c>
      <c r="Y6" s="55" t="s">
        <v>311</v>
      </c>
      <c r="Z6" s="53" t="s">
        <v>312</v>
      </c>
      <c r="AA6" s="54" t="s">
        <v>313</v>
      </c>
      <c r="AB6" s="54" t="s">
        <v>314</v>
      </c>
      <c r="AC6" s="54" t="s">
        <v>315</v>
      </c>
      <c r="AD6" s="54" t="s">
        <v>316</v>
      </c>
      <c r="AE6" s="54" t="s">
        <v>317</v>
      </c>
      <c r="AF6" s="54" t="s">
        <v>318</v>
      </c>
      <c r="AG6" s="54" t="s">
        <v>319</v>
      </c>
      <c r="AH6" s="54" t="s">
        <v>320</v>
      </c>
      <c r="AI6" s="54" t="s">
        <v>321</v>
      </c>
      <c r="AJ6" s="53" t="s">
        <v>322</v>
      </c>
      <c r="AK6" s="54" t="s">
        <v>323</v>
      </c>
      <c r="AL6" s="54" t="s">
        <v>324</v>
      </c>
      <c r="AM6" s="53" t="s">
        <v>325</v>
      </c>
      <c r="AN6" s="54" t="s">
        <v>326</v>
      </c>
      <c r="AO6" s="54" t="s">
        <v>327</v>
      </c>
      <c r="AP6" s="54" t="s">
        <v>328</v>
      </c>
      <c r="AQ6" s="54" t="s">
        <v>329</v>
      </c>
      <c r="AR6" s="54" t="s">
        <v>330</v>
      </c>
      <c r="AS6" s="1" t="s">
        <v>331</v>
      </c>
      <c r="AT6" s="53" t="s">
        <v>332</v>
      </c>
      <c r="AU6" s="54" t="s">
        <v>333</v>
      </c>
      <c r="AV6" s="54" t="s">
        <v>334</v>
      </c>
      <c r="AW6" s="53" t="s">
        <v>335</v>
      </c>
      <c r="AX6" s="54" t="s">
        <v>336</v>
      </c>
      <c r="AY6" s="55" t="s">
        <v>337</v>
      </c>
      <c r="AZ6" s="56" t="s">
        <v>338</v>
      </c>
      <c r="BA6" s="56" t="s">
        <v>339</v>
      </c>
      <c r="BB6" s="56" t="s">
        <v>340</v>
      </c>
      <c r="BC6" s="56" t="s">
        <v>341</v>
      </c>
      <c r="BD6" s="55" t="s">
        <v>342</v>
      </c>
      <c r="BE6" s="54" t="s">
        <v>343</v>
      </c>
      <c r="BF6" s="55" t="s">
        <v>344</v>
      </c>
      <c r="BG6" s="56" t="s">
        <v>338</v>
      </c>
      <c r="BH6" s="56" t="s">
        <v>339</v>
      </c>
      <c r="BI6" s="56" t="s">
        <v>340</v>
      </c>
      <c r="BJ6" s="56" t="s">
        <v>345</v>
      </c>
      <c r="BK6" s="55" t="s">
        <v>346</v>
      </c>
      <c r="BL6" s="53" t="s">
        <v>347</v>
      </c>
      <c r="BM6" s="54" t="s">
        <v>348</v>
      </c>
      <c r="BN6" s="54" t="s">
        <v>349</v>
      </c>
      <c r="BO6" s="53" t="s">
        <v>350</v>
      </c>
      <c r="BP6" s="54" t="s">
        <v>351</v>
      </c>
      <c r="BQ6" s="54" t="s">
        <v>352</v>
      </c>
      <c r="BR6" s="54" t="s">
        <v>353</v>
      </c>
      <c r="BS6" s="53" t="s">
        <v>354</v>
      </c>
      <c r="BT6" s="54" t="s">
        <v>355</v>
      </c>
      <c r="BU6" s="54" t="s">
        <v>356</v>
      </c>
      <c r="BV6" s="54" t="s">
        <v>357</v>
      </c>
      <c r="BW6" s="54" t="s">
        <v>358</v>
      </c>
      <c r="BX6" s="54" t="s">
        <v>359</v>
      </c>
      <c r="BY6" s="54" t="s">
        <v>360</v>
      </c>
      <c r="BZ6" s="54" t="s">
        <v>361</v>
      </c>
      <c r="CA6" s="54" t="s">
        <v>362</v>
      </c>
      <c r="CB6" s="53" t="s">
        <v>363</v>
      </c>
      <c r="CC6" s="54" t="s">
        <v>364</v>
      </c>
      <c r="CD6" s="55" t="s">
        <v>365</v>
      </c>
      <c r="CE6" s="55" t="s">
        <v>366</v>
      </c>
      <c r="CF6" s="54" t="s">
        <v>367</v>
      </c>
      <c r="CG6" s="1" t="s">
        <v>368</v>
      </c>
      <c r="CH6" s="55" t="s">
        <v>369</v>
      </c>
      <c r="CI6" s="53" t="s">
        <v>370</v>
      </c>
      <c r="CJ6" s="54" t="s">
        <v>371</v>
      </c>
      <c r="CK6" s="54" t="s">
        <v>372</v>
      </c>
      <c r="CL6" s="57" t="s">
        <v>250</v>
      </c>
    </row>
    <row r="7" spans="1:90" ht="12.75" customHeight="1">
      <c r="A7" s="44" t="s">
        <v>2</v>
      </c>
      <c r="B7" s="59">
        <v>1001</v>
      </c>
      <c r="C7" s="60" t="s">
        <v>373</v>
      </c>
      <c r="D7" s="61">
        <v>0</v>
      </c>
      <c r="E7" s="61">
        <v>0</v>
      </c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  <c r="M7" s="61">
        <v>0</v>
      </c>
      <c r="N7" s="61">
        <v>0</v>
      </c>
      <c r="O7" s="61">
        <v>0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0</v>
      </c>
      <c r="AA7" s="61">
        <v>0</v>
      </c>
      <c r="AB7" s="61">
        <v>0</v>
      </c>
      <c r="AC7" s="61">
        <v>0</v>
      </c>
      <c r="AD7" s="61">
        <v>0</v>
      </c>
      <c r="AE7" s="61">
        <v>0</v>
      </c>
      <c r="AF7" s="61">
        <v>0</v>
      </c>
      <c r="AG7" s="61">
        <v>0</v>
      </c>
      <c r="AH7" s="61">
        <v>0</v>
      </c>
      <c r="AI7" s="61">
        <v>0</v>
      </c>
      <c r="AJ7" s="61">
        <v>0</v>
      </c>
      <c r="AK7" s="61">
        <v>0</v>
      </c>
      <c r="AL7" s="61">
        <v>0</v>
      </c>
      <c r="AM7" s="61">
        <v>0</v>
      </c>
      <c r="AN7" s="61">
        <v>0</v>
      </c>
      <c r="AO7" s="61">
        <v>0</v>
      </c>
      <c r="AP7" s="61">
        <v>0</v>
      </c>
      <c r="AQ7" s="61">
        <v>0</v>
      </c>
      <c r="AR7" s="61">
        <v>0</v>
      </c>
      <c r="AS7" s="61">
        <v>0</v>
      </c>
      <c r="AT7" s="61">
        <v>0</v>
      </c>
      <c r="AU7" s="61">
        <v>0</v>
      </c>
      <c r="AV7" s="61">
        <v>0</v>
      </c>
      <c r="AW7" s="61">
        <v>0</v>
      </c>
      <c r="AX7" s="61">
        <v>0</v>
      </c>
      <c r="AY7" s="61">
        <v>0</v>
      </c>
      <c r="AZ7" s="61">
        <v>0</v>
      </c>
      <c r="BA7" s="61">
        <v>0</v>
      </c>
      <c r="BB7" s="61">
        <v>0</v>
      </c>
      <c r="BC7" s="61">
        <v>0</v>
      </c>
      <c r="BD7" s="61">
        <v>0</v>
      </c>
      <c r="BE7" s="61">
        <v>0</v>
      </c>
      <c r="BF7" s="61">
        <v>0</v>
      </c>
      <c r="BG7" s="61">
        <v>0</v>
      </c>
      <c r="BH7" s="61">
        <v>0</v>
      </c>
      <c r="BI7" s="61">
        <v>0</v>
      </c>
      <c r="BJ7" s="61">
        <v>0</v>
      </c>
      <c r="BK7" s="61">
        <v>0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0</v>
      </c>
      <c r="BT7" s="61">
        <v>0</v>
      </c>
      <c r="BU7" s="61">
        <v>0</v>
      </c>
      <c r="BV7" s="61">
        <v>0</v>
      </c>
      <c r="BW7" s="61">
        <v>0</v>
      </c>
      <c r="BX7" s="61">
        <v>0</v>
      </c>
      <c r="BY7" s="61">
        <v>0</v>
      </c>
      <c r="BZ7" s="61">
        <v>0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0</v>
      </c>
    </row>
    <row r="8" spans="1:90" ht="12.75" customHeight="1">
      <c r="A8" s="44" t="s">
        <v>3</v>
      </c>
      <c r="B8" s="59">
        <v>1003</v>
      </c>
      <c r="C8" s="60" t="s">
        <v>373</v>
      </c>
      <c r="D8" s="61">
        <v>324.8800000064075</v>
      </c>
      <c r="E8" s="61">
        <v>-5.1299999989569187</v>
      </c>
      <c r="F8" s="61">
        <v>22333380.48</v>
      </c>
      <c r="G8" s="61">
        <v>-22333385.609999999</v>
      </c>
      <c r="H8" s="61">
        <v>0</v>
      </c>
      <c r="I8" s="61">
        <v>330.01000000536442</v>
      </c>
      <c r="J8" s="61">
        <v>23067525.010000005</v>
      </c>
      <c r="K8" s="61">
        <v>-95506562.799999997</v>
      </c>
      <c r="L8" s="61">
        <v>118574087.81</v>
      </c>
      <c r="M8" s="61">
        <v>-23067195</v>
      </c>
      <c r="N8" s="61">
        <v>95505893.590000004</v>
      </c>
      <c r="O8" s="61">
        <v>-118573088.59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0</v>
      </c>
      <c r="AA8" s="61">
        <v>0</v>
      </c>
      <c r="AB8" s="61">
        <v>0</v>
      </c>
      <c r="AC8" s="61">
        <v>0</v>
      </c>
      <c r="AD8" s="61">
        <v>0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0</v>
      </c>
      <c r="AO8" s="61">
        <v>0</v>
      </c>
      <c r="AP8" s="61">
        <v>0</v>
      </c>
      <c r="AQ8" s="61">
        <v>0</v>
      </c>
      <c r="AR8" s="61">
        <v>0</v>
      </c>
      <c r="AS8" s="61">
        <v>-1209214.2200000503</v>
      </c>
      <c r="AT8" s="61">
        <v>0</v>
      </c>
      <c r="AU8" s="61">
        <v>0</v>
      </c>
      <c r="AV8" s="61">
        <v>0</v>
      </c>
      <c r="AW8" s="61">
        <v>-2220.7600000500679</v>
      </c>
      <c r="AX8" s="61">
        <v>-33705048.220000029</v>
      </c>
      <c r="AY8" s="61">
        <v>-363860041.58000004</v>
      </c>
      <c r="AZ8" s="61">
        <v>-634574420.59000003</v>
      </c>
      <c r="BA8" s="61">
        <v>-90648</v>
      </c>
      <c r="BB8" s="61">
        <v>0</v>
      </c>
      <c r="BC8" s="61">
        <v>270805027.00999999</v>
      </c>
      <c r="BD8" s="61">
        <v>330154993.36000001</v>
      </c>
      <c r="BE8" s="61">
        <v>33702827.459999979</v>
      </c>
      <c r="BF8" s="61">
        <v>363833591.16999996</v>
      </c>
      <c r="BG8" s="61">
        <v>634528436.16999996</v>
      </c>
      <c r="BH8" s="61">
        <v>90648</v>
      </c>
      <c r="BI8" s="61">
        <v>0</v>
      </c>
      <c r="BJ8" s="61">
        <v>-270785493</v>
      </c>
      <c r="BK8" s="61">
        <v>-330130763.70999998</v>
      </c>
      <c r="BL8" s="61">
        <v>0</v>
      </c>
      <c r="BM8" s="61">
        <v>0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-1206993.4600000002</v>
      </c>
      <c r="BT8" s="61">
        <v>-346481.19999999995</v>
      </c>
      <c r="BU8" s="61">
        <v>-1968476.53</v>
      </c>
      <c r="BV8" s="61">
        <v>-392682.98</v>
      </c>
      <c r="BW8" s="61">
        <v>0</v>
      </c>
      <c r="BX8" s="61">
        <v>0</v>
      </c>
      <c r="BY8" s="61">
        <v>0</v>
      </c>
      <c r="BZ8" s="61">
        <v>1588962.0699999998</v>
      </c>
      <c r="CA8" s="61">
        <v>-88314.82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-1208889.3400000439</v>
      </c>
    </row>
    <row r="9" spans="1:90" ht="12.75" customHeight="1">
      <c r="A9" s="44" t="s">
        <v>4</v>
      </c>
      <c r="B9" s="59">
        <v>1004</v>
      </c>
      <c r="C9" s="60" t="s">
        <v>373</v>
      </c>
      <c r="D9" s="61">
        <v>44857.789999999106</v>
      </c>
      <c r="E9" s="61">
        <v>-225526.8900000006</v>
      </c>
      <c r="F9" s="61">
        <v>4379473.26</v>
      </c>
      <c r="G9" s="61">
        <v>-4605000.1500000004</v>
      </c>
      <c r="H9" s="61">
        <v>0</v>
      </c>
      <c r="I9" s="61">
        <v>270384.6799999997</v>
      </c>
      <c r="J9" s="61">
        <v>1967558.1700000018</v>
      </c>
      <c r="K9" s="61">
        <v>-11511177.789999999</v>
      </c>
      <c r="L9" s="61">
        <v>13478735.960000001</v>
      </c>
      <c r="M9" s="61">
        <v>-1697173.4900000021</v>
      </c>
      <c r="N9" s="61">
        <v>10874846.239999998</v>
      </c>
      <c r="O9" s="61">
        <v>-12572019.73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0</v>
      </c>
      <c r="AA9" s="61">
        <v>0</v>
      </c>
      <c r="AB9" s="61">
        <v>0</v>
      </c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-2322845.3400000185</v>
      </c>
      <c r="AT9" s="61">
        <v>-6049.9000000000051</v>
      </c>
      <c r="AU9" s="61">
        <v>-33160.910000000003</v>
      </c>
      <c r="AV9" s="61">
        <v>27111.01</v>
      </c>
      <c r="AW9" s="61">
        <v>29128.269999980927</v>
      </c>
      <c r="AX9" s="61">
        <v>-9942199.1599999964</v>
      </c>
      <c r="AY9" s="61">
        <v>-264285061.72999999</v>
      </c>
      <c r="AZ9" s="61">
        <v>-262452708.85999998</v>
      </c>
      <c r="BA9" s="61">
        <v>-1832352.87</v>
      </c>
      <c r="BB9" s="61">
        <v>0</v>
      </c>
      <c r="BC9" s="61">
        <v>0</v>
      </c>
      <c r="BD9" s="61">
        <v>254342862.56999999</v>
      </c>
      <c r="BE9" s="61">
        <v>9971327.4299999774</v>
      </c>
      <c r="BF9" s="61">
        <v>263962999.84999999</v>
      </c>
      <c r="BG9" s="61">
        <v>262282249.16</v>
      </c>
      <c r="BH9" s="61">
        <v>1680750.69</v>
      </c>
      <c r="BI9" s="61">
        <v>0</v>
      </c>
      <c r="BJ9" s="61">
        <v>0</v>
      </c>
      <c r="BK9" s="61">
        <v>-253991672.42000002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-2339751.6499999994</v>
      </c>
      <c r="BT9" s="61">
        <v>-256249.1399999999</v>
      </c>
      <c r="BU9" s="61">
        <v>-1761735.17</v>
      </c>
      <c r="BV9" s="61">
        <v>-575684.26</v>
      </c>
      <c r="BW9" s="61">
        <v>0</v>
      </c>
      <c r="BX9" s="61">
        <v>-157537.57</v>
      </c>
      <c r="BY9" s="61">
        <v>-115559.4</v>
      </c>
      <c r="BZ9" s="61">
        <v>527013.89000000013</v>
      </c>
      <c r="CA9" s="61">
        <v>0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-6172.06</v>
      </c>
      <c r="CJ9" s="61">
        <v>-6172.06</v>
      </c>
      <c r="CK9" s="61">
        <v>0</v>
      </c>
      <c r="CL9" s="61">
        <v>-2277987.5500000194</v>
      </c>
    </row>
    <row r="10" spans="1:90" ht="12.75" customHeight="1">
      <c r="A10" s="44" t="s">
        <v>6</v>
      </c>
      <c r="B10" s="59">
        <v>1005</v>
      </c>
      <c r="C10" s="60" t="s">
        <v>373</v>
      </c>
      <c r="D10" s="61">
        <v>63391215.329999983</v>
      </c>
      <c r="E10" s="61">
        <v>49338254.369999997</v>
      </c>
      <c r="F10" s="61">
        <v>68054994.219999999</v>
      </c>
      <c r="G10" s="61">
        <v>-18716739.850000001</v>
      </c>
      <c r="H10" s="61">
        <v>0</v>
      </c>
      <c r="I10" s="61">
        <v>-19885492.220000014</v>
      </c>
      <c r="J10" s="61">
        <v>17786191.75999999</v>
      </c>
      <c r="K10" s="61">
        <v>-129187496.78</v>
      </c>
      <c r="L10" s="61">
        <v>146973688.53999999</v>
      </c>
      <c r="M10" s="61">
        <v>-37671683.980000004</v>
      </c>
      <c r="N10" s="61">
        <v>47477506.909999996</v>
      </c>
      <c r="O10" s="61">
        <v>-85149190.890000001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33938402.280000001</v>
      </c>
      <c r="AA10" s="61">
        <v>10466798.280000001</v>
      </c>
      <c r="AB10" s="61">
        <v>3373846.46</v>
      </c>
      <c r="AC10" s="61">
        <v>15075411.41</v>
      </c>
      <c r="AD10" s="61">
        <v>1771024.7</v>
      </c>
      <c r="AE10" s="61">
        <v>3128283</v>
      </c>
      <c r="AF10" s="61">
        <v>0</v>
      </c>
      <c r="AG10" s="61">
        <v>0</v>
      </c>
      <c r="AH10" s="61">
        <v>123038.43</v>
      </c>
      <c r="AI10" s="61">
        <v>0</v>
      </c>
      <c r="AJ10" s="61">
        <v>50.9</v>
      </c>
      <c r="AK10" s="61">
        <v>50.9</v>
      </c>
      <c r="AL10" s="61">
        <v>0</v>
      </c>
      <c r="AM10" s="61">
        <v>0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-3033470.8999999436</v>
      </c>
      <c r="AT10" s="61">
        <v>-591958.22</v>
      </c>
      <c r="AU10" s="61">
        <v>-592201.63</v>
      </c>
      <c r="AV10" s="61">
        <v>243.41</v>
      </c>
      <c r="AW10" s="61">
        <v>4935269.410000056</v>
      </c>
      <c r="AX10" s="61">
        <v>10037460.080000073</v>
      </c>
      <c r="AY10" s="61">
        <v>-244915019.19999993</v>
      </c>
      <c r="AZ10" s="61">
        <v>-298431619.22999996</v>
      </c>
      <c r="BA10" s="61">
        <v>-43457828.969999999</v>
      </c>
      <c r="BB10" s="61">
        <v>0</v>
      </c>
      <c r="BC10" s="61">
        <v>96974429</v>
      </c>
      <c r="BD10" s="61">
        <v>254952479.28</v>
      </c>
      <c r="BE10" s="61">
        <v>-5102190.6700000167</v>
      </c>
      <c r="BF10" s="61">
        <v>178293015.36999997</v>
      </c>
      <c r="BG10" s="61">
        <v>221977026.63</v>
      </c>
      <c r="BH10" s="61">
        <v>26911346.329999998</v>
      </c>
      <c r="BI10" s="61">
        <v>0</v>
      </c>
      <c r="BJ10" s="61">
        <v>-70595357.590000004</v>
      </c>
      <c r="BK10" s="61">
        <v>-183395206.03999999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-7308244.5499999998</v>
      </c>
      <c r="BT10" s="61">
        <v>-3318590.6499999994</v>
      </c>
      <c r="BU10" s="61">
        <v>-3267401.08</v>
      </c>
      <c r="BV10" s="61">
        <v>-922583.97</v>
      </c>
      <c r="BW10" s="61">
        <v>0</v>
      </c>
      <c r="BX10" s="61">
        <v>-116320.58</v>
      </c>
      <c r="BY10" s="61">
        <v>-108280.07</v>
      </c>
      <c r="BZ10" s="61">
        <v>424931.80000000005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-68537.539999999994</v>
      </c>
      <c r="CJ10" s="61">
        <v>-68537.539999999994</v>
      </c>
      <c r="CK10" s="61">
        <v>0</v>
      </c>
      <c r="CL10" s="61">
        <v>60357744.430000037</v>
      </c>
    </row>
    <row r="11" spans="1:90" ht="12.75" customHeight="1">
      <c r="A11" s="44" t="s">
        <v>8</v>
      </c>
      <c r="B11" s="59">
        <v>1006</v>
      </c>
      <c r="C11" s="60" t="s">
        <v>373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0</v>
      </c>
      <c r="AF11" s="61">
        <v>0</v>
      </c>
      <c r="AG11" s="61">
        <v>0</v>
      </c>
      <c r="AH11" s="61">
        <v>0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0</v>
      </c>
      <c r="AT11" s="61">
        <v>0</v>
      </c>
      <c r="AU11" s="61">
        <v>0</v>
      </c>
      <c r="AV11" s="61">
        <v>0</v>
      </c>
      <c r="AW11" s="61">
        <v>0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0</v>
      </c>
      <c r="BD11" s="61">
        <v>0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0</v>
      </c>
      <c r="BT11" s="61">
        <v>0</v>
      </c>
      <c r="BU11" s="61">
        <v>0</v>
      </c>
      <c r="BV11" s="61">
        <v>0</v>
      </c>
      <c r="BW11" s="61">
        <v>0</v>
      </c>
      <c r="BX11" s="61">
        <v>0</v>
      </c>
      <c r="BY11" s="61">
        <v>0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0</v>
      </c>
    </row>
    <row r="12" spans="1:90" ht="12.75" customHeight="1">
      <c r="A12" s="44" t="s">
        <v>10</v>
      </c>
      <c r="B12" s="59">
        <v>1007</v>
      </c>
      <c r="C12" s="60" t="s">
        <v>373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</row>
    <row r="13" spans="1:90" ht="12.75" customHeight="1">
      <c r="A13" s="44" t="s">
        <v>12</v>
      </c>
      <c r="B13" s="59">
        <v>1008</v>
      </c>
      <c r="C13" s="60" t="s">
        <v>373</v>
      </c>
      <c r="D13" s="61">
        <v>19546.799125614249</v>
      </c>
      <c r="E13" s="61">
        <v>15535.469999999972</v>
      </c>
      <c r="F13" s="61">
        <v>759919.59</v>
      </c>
      <c r="G13" s="61">
        <v>-744384.12</v>
      </c>
      <c r="H13" s="61">
        <v>0</v>
      </c>
      <c r="I13" s="61">
        <v>-12137.539999999921</v>
      </c>
      <c r="J13" s="61">
        <v>-604168.31999999995</v>
      </c>
      <c r="K13" s="61">
        <v>-604168.31999999995</v>
      </c>
      <c r="L13" s="61">
        <v>0</v>
      </c>
      <c r="M13" s="61">
        <v>592030.78</v>
      </c>
      <c r="N13" s="61">
        <v>592030.78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16148.869125614199</v>
      </c>
      <c r="AA13" s="61">
        <v>9978.5236192056309</v>
      </c>
      <c r="AB13" s="61">
        <v>677.76380032035354</v>
      </c>
      <c r="AC13" s="61">
        <v>1877.2925053333743</v>
      </c>
      <c r="AD13" s="61">
        <v>15.915093955215525</v>
      </c>
      <c r="AE13" s="61">
        <v>0</v>
      </c>
      <c r="AF13" s="61">
        <v>47.28252356108721</v>
      </c>
      <c r="AG13" s="61">
        <v>3552.0915832385376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10921.409999999829</v>
      </c>
      <c r="AT13" s="61">
        <v>0</v>
      </c>
      <c r="AU13" s="61">
        <v>0</v>
      </c>
      <c r="AV13" s="61">
        <v>0</v>
      </c>
      <c r="AW13" s="61">
        <v>-0.45000000018626451</v>
      </c>
      <c r="AX13" s="61">
        <v>18.28000000002794</v>
      </c>
      <c r="AY13" s="61">
        <v>-1486335.15</v>
      </c>
      <c r="AZ13" s="61">
        <v>-2074851.22</v>
      </c>
      <c r="BA13" s="61">
        <v>-0.32</v>
      </c>
      <c r="BB13" s="61">
        <v>0</v>
      </c>
      <c r="BC13" s="61">
        <v>588516.39</v>
      </c>
      <c r="BD13" s="61">
        <v>1486353.43</v>
      </c>
      <c r="BE13" s="61">
        <v>-18.730000000214204</v>
      </c>
      <c r="BF13" s="61">
        <v>1486268.3599999999</v>
      </c>
      <c r="BG13" s="61">
        <v>2074757.97</v>
      </c>
      <c r="BH13" s="61">
        <v>0.32</v>
      </c>
      <c r="BI13" s="61">
        <v>0</v>
      </c>
      <c r="BJ13" s="61">
        <v>-588489.93000000005</v>
      </c>
      <c r="BK13" s="61">
        <v>-1486287.09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10921.860000000015</v>
      </c>
      <c r="BT13" s="61">
        <v>-30340.449999999983</v>
      </c>
      <c r="BU13" s="61">
        <v>0</v>
      </c>
      <c r="BV13" s="61">
        <v>0</v>
      </c>
      <c r="BW13" s="61">
        <v>0</v>
      </c>
      <c r="BX13" s="61">
        <v>0</v>
      </c>
      <c r="BY13" s="61">
        <v>0</v>
      </c>
      <c r="BZ13" s="61">
        <v>41262.31</v>
      </c>
      <c r="CA13" s="61">
        <v>0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0</v>
      </c>
      <c r="CJ13" s="61">
        <v>0</v>
      </c>
      <c r="CK13" s="61">
        <v>0</v>
      </c>
      <c r="CL13" s="61">
        <v>30468.209125614077</v>
      </c>
    </row>
    <row r="14" spans="1:90" ht="12.75" customHeight="1">
      <c r="A14" s="44" t="s">
        <v>14</v>
      </c>
      <c r="B14" s="59">
        <v>1009</v>
      </c>
      <c r="C14" s="60" t="s">
        <v>373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0</v>
      </c>
      <c r="AA14" s="61">
        <v>0</v>
      </c>
      <c r="AB14" s="61">
        <v>0</v>
      </c>
      <c r="AC14" s="61">
        <v>0</v>
      </c>
      <c r="AD14" s="61">
        <v>0</v>
      </c>
      <c r="AE14" s="61">
        <v>0</v>
      </c>
      <c r="AF14" s="61">
        <v>0</v>
      </c>
      <c r="AG14" s="61">
        <v>0</v>
      </c>
      <c r="AH14" s="61">
        <v>0</v>
      </c>
      <c r="AI14" s="61">
        <v>0</v>
      </c>
      <c r="AJ14" s="61">
        <v>0</v>
      </c>
      <c r="AK14" s="61">
        <v>0</v>
      </c>
      <c r="AL14" s="61">
        <v>0</v>
      </c>
      <c r="AM14" s="61">
        <v>0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0</v>
      </c>
      <c r="AT14" s="61">
        <v>0</v>
      </c>
      <c r="AU14" s="61">
        <v>0</v>
      </c>
      <c r="AV14" s="61">
        <v>0</v>
      </c>
      <c r="AW14" s="61">
        <v>0</v>
      </c>
      <c r="AX14" s="61">
        <v>0</v>
      </c>
      <c r="AY14" s="61">
        <v>0</v>
      </c>
      <c r="AZ14" s="61">
        <v>0</v>
      </c>
      <c r="BA14" s="61">
        <v>0</v>
      </c>
      <c r="BB14" s="61">
        <v>0</v>
      </c>
      <c r="BC14" s="61">
        <v>0</v>
      </c>
      <c r="BD14" s="61">
        <v>0</v>
      </c>
      <c r="BE14" s="61">
        <v>0</v>
      </c>
      <c r="BF14" s="61">
        <v>0</v>
      </c>
      <c r="BG14" s="61">
        <v>0</v>
      </c>
      <c r="BH14" s="61">
        <v>0</v>
      </c>
      <c r="BI14" s="61">
        <v>0</v>
      </c>
      <c r="BJ14" s="61">
        <v>0</v>
      </c>
      <c r="BK14" s="61">
        <v>0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0</v>
      </c>
      <c r="BT14" s="61">
        <v>0</v>
      </c>
      <c r="BU14" s="61">
        <v>0</v>
      </c>
      <c r="BV14" s="61">
        <v>0</v>
      </c>
      <c r="BW14" s="61">
        <v>0</v>
      </c>
      <c r="BX14" s="61">
        <v>0</v>
      </c>
      <c r="BY14" s="61">
        <v>0</v>
      </c>
      <c r="BZ14" s="61">
        <v>0</v>
      </c>
      <c r="CA14" s="61">
        <v>0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0</v>
      </c>
      <c r="CJ14" s="61">
        <v>0</v>
      </c>
      <c r="CK14" s="61">
        <v>0</v>
      </c>
      <c r="CL14" s="61">
        <v>0</v>
      </c>
    </row>
    <row r="15" spans="1:90" ht="12.75" customHeight="1">
      <c r="A15" s="44" t="s">
        <v>16</v>
      </c>
      <c r="B15" s="59">
        <v>1010</v>
      </c>
      <c r="C15" s="60" t="s">
        <v>373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</row>
    <row r="16" spans="1:90" ht="12.75" customHeight="1">
      <c r="A16" s="44" t="s">
        <v>18</v>
      </c>
      <c r="B16" s="59">
        <v>1011</v>
      </c>
      <c r="C16" s="60" t="s">
        <v>373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</row>
    <row r="17" spans="1:90" ht="12.75" customHeight="1">
      <c r="A17" s="44" t="s">
        <v>20</v>
      </c>
      <c r="B17" s="59">
        <v>1012</v>
      </c>
      <c r="C17" s="60" t="s">
        <v>373</v>
      </c>
      <c r="D17" s="61">
        <v>0</v>
      </c>
      <c r="E17" s="61">
        <v>0</v>
      </c>
      <c r="F17" s="61">
        <v>1630117.17</v>
      </c>
      <c r="G17" s="61">
        <v>-1630117.17</v>
      </c>
      <c r="H17" s="61">
        <v>0</v>
      </c>
      <c r="I17" s="61">
        <v>0</v>
      </c>
      <c r="J17" s="61">
        <v>-1177135.26</v>
      </c>
      <c r="K17" s="61">
        <v>-1452918.73</v>
      </c>
      <c r="L17" s="61">
        <v>275783.46999999997</v>
      </c>
      <c r="M17" s="61">
        <v>1177135.26</v>
      </c>
      <c r="N17" s="61">
        <v>1452918.73</v>
      </c>
      <c r="O17" s="61">
        <v>-275783.46999999997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0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5180.2800000000043</v>
      </c>
      <c r="AT17" s="61">
        <v>0</v>
      </c>
      <c r="AU17" s="61">
        <v>0</v>
      </c>
      <c r="AV17" s="61">
        <v>0</v>
      </c>
      <c r="AW17" s="61">
        <v>-4566.5500000000466</v>
      </c>
      <c r="AX17" s="61">
        <v>-228139.49999999977</v>
      </c>
      <c r="AY17" s="61">
        <v>-2010573.53</v>
      </c>
      <c r="AZ17" s="61">
        <v>-2630428.04</v>
      </c>
      <c r="BA17" s="61">
        <v>-176234.77</v>
      </c>
      <c r="BB17" s="61">
        <v>0</v>
      </c>
      <c r="BC17" s="61">
        <v>796089.28</v>
      </c>
      <c r="BD17" s="61">
        <v>1782434.0300000003</v>
      </c>
      <c r="BE17" s="61">
        <v>223572.94999999972</v>
      </c>
      <c r="BF17" s="61">
        <v>1970360.8399999999</v>
      </c>
      <c r="BG17" s="61">
        <v>2577819.48</v>
      </c>
      <c r="BH17" s="61">
        <v>172710.42</v>
      </c>
      <c r="BI17" s="61">
        <v>0</v>
      </c>
      <c r="BJ17" s="61">
        <v>-780169.06</v>
      </c>
      <c r="BK17" s="61">
        <v>-1746787.8900000001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9746.8300000000509</v>
      </c>
      <c r="BT17" s="61">
        <v>-45733.209999999934</v>
      </c>
      <c r="BU17" s="61">
        <v>0</v>
      </c>
      <c r="BV17" s="61">
        <v>0</v>
      </c>
      <c r="BW17" s="61">
        <v>0</v>
      </c>
      <c r="BX17" s="61">
        <v>0</v>
      </c>
      <c r="BY17" s="61">
        <v>0</v>
      </c>
      <c r="BZ17" s="61">
        <v>55942.669999999984</v>
      </c>
      <c r="CA17" s="61">
        <v>-462.63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5180.2800000000043</v>
      </c>
    </row>
    <row r="18" spans="1:90" ht="12.75" customHeight="1">
      <c r="A18" s="44" t="s">
        <v>22</v>
      </c>
      <c r="B18" s="59">
        <v>1013</v>
      </c>
      <c r="C18" s="60" t="s">
        <v>373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-39390.6</v>
      </c>
      <c r="AT18" s="61">
        <v>0</v>
      </c>
      <c r="AU18" s="61">
        <v>0</v>
      </c>
      <c r="AV18" s="61">
        <v>0</v>
      </c>
      <c r="AW18" s="61">
        <v>0</v>
      </c>
      <c r="AX18" s="61">
        <v>-324906.1400000006</v>
      </c>
      <c r="AY18" s="61">
        <v>-14520490.98</v>
      </c>
      <c r="AZ18" s="61">
        <v>-14507497.93</v>
      </c>
      <c r="BA18" s="61">
        <v>-12993.05</v>
      </c>
      <c r="BB18" s="61">
        <v>0</v>
      </c>
      <c r="BC18" s="61">
        <v>0</v>
      </c>
      <c r="BD18" s="61">
        <v>14195584.84</v>
      </c>
      <c r="BE18" s="61">
        <v>324906.1400000006</v>
      </c>
      <c r="BF18" s="61">
        <v>14520490.98</v>
      </c>
      <c r="BG18" s="61">
        <v>14507497.93</v>
      </c>
      <c r="BH18" s="61">
        <v>12993.05</v>
      </c>
      <c r="BI18" s="61">
        <v>0</v>
      </c>
      <c r="BJ18" s="61">
        <v>0</v>
      </c>
      <c r="BK18" s="61">
        <v>-14195584.84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-39390.6</v>
      </c>
      <c r="BT18" s="61">
        <v>0</v>
      </c>
      <c r="BU18" s="61">
        <v>-24900.09</v>
      </c>
      <c r="BV18" s="61">
        <v>-5803</v>
      </c>
      <c r="BW18" s="61">
        <v>0</v>
      </c>
      <c r="BX18" s="61">
        <v>-621.48</v>
      </c>
      <c r="BY18" s="61">
        <v>-8066.03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-39390.6</v>
      </c>
    </row>
    <row r="19" spans="1:90" ht="12.75" customHeight="1">
      <c r="A19" s="44" t="s">
        <v>24</v>
      </c>
      <c r="B19" s="59">
        <v>1016</v>
      </c>
      <c r="C19" s="60" t="s">
        <v>373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</row>
    <row r="20" spans="1:90" ht="12.75" customHeight="1">
      <c r="A20" s="44" t="s">
        <v>26</v>
      </c>
      <c r="B20" s="59">
        <v>1017</v>
      </c>
      <c r="C20" s="60" t="s">
        <v>373</v>
      </c>
      <c r="D20" s="61">
        <v>409997.58000000037</v>
      </c>
      <c r="E20" s="61">
        <v>661995.78000000026</v>
      </c>
      <c r="F20" s="61">
        <v>5626921.4900000002</v>
      </c>
      <c r="G20" s="61">
        <v>-4964925.71</v>
      </c>
      <c r="H20" s="61">
        <v>0</v>
      </c>
      <c r="I20" s="61">
        <v>-532300.66999999993</v>
      </c>
      <c r="J20" s="61">
        <v>-2399317.1099999994</v>
      </c>
      <c r="K20" s="61">
        <v>-12657141.42</v>
      </c>
      <c r="L20" s="61">
        <v>10257824.310000001</v>
      </c>
      <c r="M20" s="61">
        <v>1867016.4399999995</v>
      </c>
      <c r="N20" s="61">
        <v>11952180.939999999</v>
      </c>
      <c r="O20" s="61">
        <v>-10085164.5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280302.47000000003</v>
      </c>
      <c r="AA20" s="61">
        <v>144310.82</v>
      </c>
      <c r="AB20" s="61">
        <v>0</v>
      </c>
      <c r="AC20" s="61">
        <v>135991.65000000002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-325802.64</v>
      </c>
      <c r="AT20" s="61">
        <v>0</v>
      </c>
      <c r="AU20" s="61">
        <v>-120000</v>
      </c>
      <c r="AV20" s="61">
        <v>120000</v>
      </c>
      <c r="AW20" s="61">
        <v>0</v>
      </c>
      <c r="AX20" s="61">
        <v>-1277423.0700000003</v>
      </c>
      <c r="AY20" s="61">
        <v>-57975722.640000001</v>
      </c>
      <c r="AZ20" s="61">
        <v>-57907614.700000003</v>
      </c>
      <c r="BA20" s="61">
        <v>-68107.94</v>
      </c>
      <c r="BB20" s="61">
        <v>0</v>
      </c>
      <c r="BC20" s="61">
        <v>0</v>
      </c>
      <c r="BD20" s="61">
        <v>56698299.57</v>
      </c>
      <c r="BE20" s="61">
        <v>1277423.0700000003</v>
      </c>
      <c r="BF20" s="61">
        <v>57975722.640000001</v>
      </c>
      <c r="BG20" s="61">
        <v>57907614.700000003</v>
      </c>
      <c r="BH20" s="61">
        <v>68107.94</v>
      </c>
      <c r="BI20" s="61">
        <v>0</v>
      </c>
      <c r="BJ20" s="61">
        <v>0</v>
      </c>
      <c r="BK20" s="61">
        <v>-56698299.57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-325802.64</v>
      </c>
      <c r="BT20" s="61">
        <v>-50525.210000000006</v>
      </c>
      <c r="BU20" s="61">
        <v>-220898.66</v>
      </c>
      <c r="BV20" s="61">
        <v>-23200.49</v>
      </c>
      <c r="BW20" s="61">
        <v>-137.65</v>
      </c>
      <c r="BX20" s="61">
        <v>-17003.82</v>
      </c>
      <c r="BY20" s="61">
        <v>-58935.34</v>
      </c>
      <c r="BZ20" s="61">
        <v>45016.78</v>
      </c>
      <c r="CA20" s="61">
        <v>-118.25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0</v>
      </c>
      <c r="CJ20" s="61">
        <v>0</v>
      </c>
      <c r="CK20" s="61">
        <v>0</v>
      </c>
      <c r="CL20" s="61">
        <v>84194.940000000352</v>
      </c>
    </row>
    <row r="21" spans="1:90" ht="12.75" customHeight="1">
      <c r="A21" s="44" t="s">
        <v>28</v>
      </c>
      <c r="B21" s="59">
        <v>1018</v>
      </c>
      <c r="C21" s="60" t="s">
        <v>373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41796.910000000003</v>
      </c>
      <c r="K21" s="61">
        <v>0</v>
      </c>
      <c r="L21" s="61">
        <v>41796.910000000003</v>
      </c>
      <c r="M21" s="61">
        <v>-41796.910000000003</v>
      </c>
      <c r="N21" s="61">
        <v>0</v>
      </c>
      <c r="O21" s="61">
        <v>-41796.910000000003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-35412.890000000007</v>
      </c>
      <c r="AT21" s="61">
        <v>0</v>
      </c>
      <c r="AU21" s="61">
        <v>0</v>
      </c>
      <c r="AV21" s="61">
        <v>0</v>
      </c>
      <c r="AW21" s="61">
        <v>0</v>
      </c>
      <c r="AX21" s="61">
        <v>-453342.28000000119</v>
      </c>
      <c r="AY21" s="61">
        <v>-16017634.57</v>
      </c>
      <c r="AZ21" s="61">
        <v>-16017634.57</v>
      </c>
      <c r="BA21" s="61">
        <v>0</v>
      </c>
      <c r="BB21" s="61">
        <v>0</v>
      </c>
      <c r="BC21" s="61">
        <v>0</v>
      </c>
      <c r="BD21" s="61">
        <v>15564292.289999999</v>
      </c>
      <c r="BE21" s="61">
        <v>453342.28000000119</v>
      </c>
      <c r="BF21" s="61">
        <v>16017634.57</v>
      </c>
      <c r="BG21" s="61">
        <v>16017634.57</v>
      </c>
      <c r="BH21" s="61">
        <v>0</v>
      </c>
      <c r="BI21" s="61">
        <v>0</v>
      </c>
      <c r="BJ21" s="61">
        <v>0</v>
      </c>
      <c r="BK21" s="61">
        <v>-15564292.289999999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-35412.890000000007</v>
      </c>
      <c r="BT21" s="61">
        <v>0</v>
      </c>
      <c r="BU21" s="61">
        <v>-27930.880000000001</v>
      </c>
      <c r="BV21" s="61">
        <v>-9410.4500000000007</v>
      </c>
      <c r="BW21" s="61">
        <v>0</v>
      </c>
      <c r="BX21" s="61">
        <v>-431.18</v>
      </c>
      <c r="BY21" s="61">
        <v>269.77</v>
      </c>
      <c r="BZ21" s="61">
        <v>2089.85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-35412.890000000007</v>
      </c>
    </row>
    <row r="22" spans="1:90" ht="12.75" customHeight="1">
      <c r="A22" s="44" t="s">
        <v>30</v>
      </c>
      <c r="B22" s="59">
        <v>1020</v>
      </c>
      <c r="C22" s="60" t="s">
        <v>373</v>
      </c>
      <c r="D22" s="61">
        <v>0</v>
      </c>
      <c r="E22" s="61">
        <v>0</v>
      </c>
      <c r="F22" s="61">
        <v>1063871321.48</v>
      </c>
      <c r="G22" s="61">
        <v>-1063871321.48</v>
      </c>
      <c r="H22" s="61">
        <v>0</v>
      </c>
      <c r="I22" s="61">
        <v>0</v>
      </c>
      <c r="J22" s="61">
        <v>-626679564.05999994</v>
      </c>
      <c r="K22" s="61">
        <v>-745061547.63</v>
      </c>
      <c r="L22" s="61">
        <v>118381983.56999999</v>
      </c>
      <c r="M22" s="61">
        <v>626679564.05999994</v>
      </c>
      <c r="N22" s="61">
        <v>745061547.63</v>
      </c>
      <c r="O22" s="61">
        <v>-118381983.56999999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61">
        <v>0</v>
      </c>
      <c r="AJ22" s="61">
        <v>0</v>
      </c>
      <c r="AK22" s="61">
        <v>0</v>
      </c>
      <c r="AL22" s="61">
        <v>0</v>
      </c>
      <c r="AM22" s="61">
        <v>0</v>
      </c>
      <c r="AN22" s="61">
        <v>0</v>
      </c>
      <c r="AO22" s="61">
        <v>0</v>
      </c>
      <c r="AP22" s="61">
        <v>0</v>
      </c>
      <c r="AQ22" s="61">
        <v>0</v>
      </c>
      <c r="AR22" s="61">
        <v>0</v>
      </c>
      <c r="AS22" s="61">
        <v>-9493521.4423604663</v>
      </c>
      <c r="AT22" s="61">
        <v>0</v>
      </c>
      <c r="AU22" s="61">
        <v>-69881689.909999996</v>
      </c>
      <c r="AV22" s="61">
        <v>69881689.909999996</v>
      </c>
      <c r="AW22" s="61">
        <v>0</v>
      </c>
      <c r="AX22" s="61">
        <v>-13036326.00999999</v>
      </c>
      <c r="AY22" s="61">
        <v>-142570610.13</v>
      </c>
      <c r="AZ22" s="61">
        <v>-43237367.079999998</v>
      </c>
      <c r="BA22" s="61">
        <v>-145907048.22999999</v>
      </c>
      <c r="BB22" s="61">
        <v>0</v>
      </c>
      <c r="BC22" s="61">
        <v>46573805.18</v>
      </c>
      <c r="BD22" s="61">
        <v>129534284.12</v>
      </c>
      <c r="BE22" s="61">
        <v>13036326.00999999</v>
      </c>
      <c r="BF22" s="61">
        <v>142570610.13</v>
      </c>
      <c r="BG22" s="61">
        <v>43237367.079999998</v>
      </c>
      <c r="BH22" s="61">
        <v>145907048.22999999</v>
      </c>
      <c r="BI22" s="61">
        <v>0</v>
      </c>
      <c r="BJ22" s="61">
        <v>-46573805.18</v>
      </c>
      <c r="BK22" s="61">
        <v>-129534284.12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-9493521.4423604663</v>
      </c>
      <c r="BT22" s="61">
        <v>-1366020.3699999994</v>
      </c>
      <c r="BU22" s="61">
        <v>-9404370.5923608355</v>
      </c>
      <c r="BV22" s="61">
        <v>-339064.18658952508</v>
      </c>
      <c r="BW22" s="61">
        <v>0</v>
      </c>
      <c r="BX22" s="61">
        <v>-636139.30669230758</v>
      </c>
      <c r="BY22" s="61">
        <v>-807707.92671779671</v>
      </c>
      <c r="BZ22" s="61">
        <v>3419357.0200000005</v>
      </c>
      <c r="CA22" s="61">
        <v>-359576.08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-9493521.4423604663</v>
      </c>
    </row>
    <row r="23" spans="1:90" ht="12.75" customHeight="1">
      <c r="A23" s="44" t="s">
        <v>32</v>
      </c>
      <c r="B23" s="59">
        <v>1022</v>
      </c>
      <c r="C23" s="60" t="s">
        <v>373</v>
      </c>
      <c r="D23" s="61">
        <v>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0</v>
      </c>
      <c r="AT23" s="61">
        <v>0</v>
      </c>
      <c r="AU23" s="61">
        <v>0</v>
      </c>
      <c r="AV23" s="61">
        <v>0</v>
      </c>
      <c r="AW23" s="61">
        <v>0</v>
      </c>
      <c r="AX23" s="61">
        <v>0</v>
      </c>
      <c r="AY23" s="61">
        <v>0</v>
      </c>
      <c r="AZ23" s="61">
        <v>0</v>
      </c>
      <c r="BA23" s="61">
        <v>0</v>
      </c>
      <c r="BB23" s="61">
        <v>0</v>
      </c>
      <c r="BC23" s="61">
        <v>0</v>
      </c>
      <c r="BD23" s="61">
        <v>0</v>
      </c>
      <c r="BE23" s="61">
        <v>0</v>
      </c>
      <c r="BF23" s="61">
        <v>0</v>
      </c>
      <c r="BG23" s="61">
        <v>0</v>
      </c>
      <c r="BH23" s="61">
        <v>0</v>
      </c>
      <c r="BI23" s="61">
        <v>0</v>
      </c>
      <c r="BJ23" s="61">
        <v>0</v>
      </c>
      <c r="BK23" s="61">
        <v>0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0</v>
      </c>
      <c r="BT23" s="61">
        <v>0</v>
      </c>
      <c r="BU23" s="61">
        <v>0</v>
      </c>
      <c r="BV23" s="61">
        <v>0</v>
      </c>
      <c r="BW23" s="61">
        <v>0</v>
      </c>
      <c r="BX23" s="61">
        <v>0</v>
      </c>
      <c r="BY23" s="61">
        <v>0</v>
      </c>
      <c r="BZ23" s="61">
        <v>0</v>
      </c>
      <c r="CA23" s="61">
        <v>0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0</v>
      </c>
      <c r="CJ23" s="61">
        <v>0</v>
      </c>
      <c r="CK23" s="61">
        <v>0</v>
      </c>
      <c r="CL23" s="61">
        <v>0</v>
      </c>
    </row>
    <row r="24" spans="1:90" ht="12.75" customHeight="1">
      <c r="A24" s="44" t="s">
        <v>34</v>
      </c>
      <c r="B24" s="59">
        <v>1025</v>
      </c>
      <c r="C24" s="60" t="s">
        <v>373</v>
      </c>
      <c r="D24" s="61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61">
        <v>0</v>
      </c>
      <c r="N24" s="61">
        <v>0</v>
      </c>
      <c r="O24" s="61">
        <v>0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0</v>
      </c>
      <c r="AA24" s="61">
        <v>0</v>
      </c>
      <c r="AB24" s="61">
        <v>0</v>
      </c>
      <c r="AC24" s="61">
        <v>0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0</v>
      </c>
      <c r="AN24" s="61">
        <v>0</v>
      </c>
      <c r="AO24" s="61">
        <v>0</v>
      </c>
      <c r="AP24" s="61">
        <v>0</v>
      </c>
      <c r="AQ24" s="61">
        <v>0</v>
      </c>
      <c r="AR24" s="61">
        <v>0</v>
      </c>
      <c r="AS24" s="61">
        <v>0</v>
      </c>
      <c r="AT24" s="61">
        <v>0</v>
      </c>
      <c r="AU24" s="61">
        <v>0</v>
      </c>
      <c r="AV24" s="61">
        <v>0</v>
      </c>
      <c r="AW24" s="61">
        <v>0</v>
      </c>
      <c r="AX24" s="61">
        <v>0</v>
      </c>
      <c r="AY24" s="61">
        <v>0</v>
      </c>
      <c r="AZ24" s="61">
        <v>0</v>
      </c>
      <c r="BA24" s="61">
        <v>0</v>
      </c>
      <c r="BB24" s="61">
        <v>0</v>
      </c>
      <c r="BC24" s="61">
        <v>0</v>
      </c>
      <c r="BD24" s="61">
        <v>0</v>
      </c>
      <c r="BE24" s="61">
        <v>0</v>
      </c>
      <c r="BF24" s="61">
        <v>0</v>
      </c>
      <c r="BG24" s="61">
        <v>0</v>
      </c>
      <c r="BH24" s="61">
        <v>0</v>
      </c>
      <c r="BI24" s="61">
        <v>0</v>
      </c>
      <c r="BJ24" s="61">
        <v>0</v>
      </c>
      <c r="BK24" s="61">
        <v>0</v>
      </c>
      <c r="BL24" s="61">
        <v>0</v>
      </c>
      <c r="BM24" s="61">
        <v>0</v>
      </c>
      <c r="BN24" s="61">
        <v>0</v>
      </c>
      <c r="BO24" s="61">
        <v>0</v>
      </c>
      <c r="BP24" s="61">
        <v>0</v>
      </c>
      <c r="BQ24" s="61">
        <v>0</v>
      </c>
      <c r="BR24" s="61">
        <v>0</v>
      </c>
      <c r="BS24" s="61">
        <v>0</v>
      </c>
      <c r="BT24" s="61">
        <v>0</v>
      </c>
      <c r="BU24" s="61">
        <v>0</v>
      </c>
      <c r="BV24" s="61">
        <v>0</v>
      </c>
      <c r="BW24" s="61">
        <v>0</v>
      </c>
      <c r="BX24" s="61">
        <v>0</v>
      </c>
      <c r="BY24" s="61">
        <v>0</v>
      </c>
      <c r="BZ24" s="61">
        <v>0</v>
      </c>
      <c r="CA24" s="61">
        <v>0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0</v>
      </c>
    </row>
    <row r="25" spans="1:90" ht="12.75" customHeight="1">
      <c r="A25" s="44" t="s">
        <v>36</v>
      </c>
      <c r="B25" s="59">
        <v>1027</v>
      </c>
      <c r="C25" s="60" t="s">
        <v>373</v>
      </c>
      <c r="D25" s="61">
        <v>10950.089999999967</v>
      </c>
      <c r="E25" s="61">
        <v>0</v>
      </c>
      <c r="F25" s="61">
        <v>-58488.88</v>
      </c>
      <c r="G25" s="61">
        <v>58488.88</v>
      </c>
      <c r="H25" s="61">
        <v>0</v>
      </c>
      <c r="I25" s="61">
        <v>10950.089999999967</v>
      </c>
      <c r="J25" s="61">
        <v>345605.91000000003</v>
      </c>
      <c r="K25" s="61">
        <v>-298194.55999999994</v>
      </c>
      <c r="L25" s="61">
        <v>643800.47</v>
      </c>
      <c r="M25" s="61">
        <v>-334655.82000000007</v>
      </c>
      <c r="N25" s="61">
        <v>284847.40999999992</v>
      </c>
      <c r="O25" s="61">
        <v>-619503.23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0</v>
      </c>
      <c r="AA25" s="61">
        <v>0</v>
      </c>
      <c r="AB25" s="61">
        <v>0</v>
      </c>
      <c r="AC25" s="61">
        <v>0</v>
      </c>
      <c r="AD25" s="61">
        <v>0</v>
      </c>
      <c r="AE25" s="61">
        <v>0</v>
      </c>
      <c r="AF25" s="61">
        <v>0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0</v>
      </c>
      <c r="AN25" s="61">
        <v>0</v>
      </c>
      <c r="AO25" s="61">
        <v>0</v>
      </c>
      <c r="AP25" s="61">
        <v>0</v>
      </c>
      <c r="AQ25" s="61">
        <v>0</v>
      </c>
      <c r="AR25" s="61">
        <v>0</v>
      </c>
      <c r="AS25" s="61">
        <v>4247.5543671773148</v>
      </c>
      <c r="AT25" s="61">
        <v>0</v>
      </c>
      <c r="AU25" s="61">
        <v>0</v>
      </c>
      <c r="AV25" s="61">
        <v>0</v>
      </c>
      <c r="AW25" s="61">
        <v>-2096.7866000000031</v>
      </c>
      <c r="AX25" s="61">
        <v>-1440.6750000000029</v>
      </c>
      <c r="AY25" s="61">
        <v>-88231.975000000006</v>
      </c>
      <c r="AZ25" s="61">
        <v>-86405.885000000009</v>
      </c>
      <c r="BA25" s="61">
        <v>-1826.0899999999997</v>
      </c>
      <c r="BB25" s="61">
        <v>0</v>
      </c>
      <c r="BC25" s="61">
        <v>0</v>
      </c>
      <c r="BD25" s="61">
        <v>86791.3</v>
      </c>
      <c r="BE25" s="61">
        <v>-656.11160000000018</v>
      </c>
      <c r="BF25" s="61">
        <v>10833.2284</v>
      </c>
      <c r="BG25" s="61">
        <v>9660.8484000000008</v>
      </c>
      <c r="BH25" s="61">
        <v>1172.3799999999999</v>
      </c>
      <c r="BI25" s="61">
        <v>0</v>
      </c>
      <c r="BJ25" s="61">
        <v>0</v>
      </c>
      <c r="BK25" s="61">
        <v>-11489.34</v>
      </c>
      <c r="BL25" s="61">
        <v>0</v>
      </c>
      <c r="BM25" s="61">
        <v>0</v>
      </c>
      <c r="BN25" s="61">
        <v>0</v>
      </c>
      <c r="BO25" s="61">
        <v>0</v>
      </c>
      <c r="BP25" s="61">
        <v>0</v>
      </c>
      <c r="BQ25" s="61">
        <v>0</v>
      </c>
      <c r="BR25" s="61">
        <v>0</v>
      </c>
      <c r="BS25" s="61">
        <v>6344.3409671773179</v>
      </c>
      <c r="BT25" s="61">
        <v>-25539.14</v>
      </c>
      <c r="BU25" s="61">
        <v>-5332.3117742515842</v>
      </c>
      <c r="BV25" s="61">
        <v>-2353.2165865797479</v>
      </c>
      <c r="BW25" s="61">
        <v>0</v>
      </c>
      <c r="BX25" s="61">
        <v>-5309.0114351109532</v>
      </c>
      <c r="BY25" s="61">
        <v>-420.88923688041456</v>
      </c>
      <c r="BZ25" s="61">
        <v>45692.050000000017</v>
      </c>
      <c r="CA25" s="61">
        <v>-393.14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0</v>
      </c>
      <c r="CJ25" s="61">
        <v>0</v>
      </c>
      <c r="CK25" s="61">
        <v>0</v>
      </c>
      <c r="CL25" s="61">
        <v>15197.644367177283</v>
      </c>
    </row>
    <row r="26" spans="1:90" ht="12.75" customHeight="1">
      <c r="A26" s="44" t="s">
        <v>38</v>
      </c>
      <c r="B26" s="59">
        <v>1028</v>
      </c>
      <c r="C26" s="60" t="s">
        <v>373</v>
      </c>
      <c r="D26" s="61">
        <v>592.70999999995001</v>
      </c>
      <c r="E26" s="61">
        <v>122.27999999999884</v>
      </c>
      <c r="F26" s="61">
        <v>48910.51</v>
      </c>
      <c r="G26" s="61">
        <v>-48788.23</v>
      </c>
      <c r="H26" s="61">
        <v>0</v>
      </c>
      <c r="I26" s="61">
        <v>251.00999999995111</v>
      </c>
      <c r="J26" s="61">
        <v>100368.70999999996</v>
      </c>
      <c r="K26" s="61">
        <v>-233809.26</v>
      </c>
      <c r="L26" s="61">
        <v>334177.96999999997</v>
      </c>
      <c r="M26" s="61">
        <v>-100117.70000000001</v>
      </c>
      <c r="N26" s="61">
        <v>233224.87</v>
      </c>
      <c r="O26" s="61">
        <v>-333342.57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219.42000000000002</v>
      </c>
      <c r="AA26" s="61">
        <v>251.41</v>
      </c>
      <c r="AB26" s="61">
        <v>0</v>
      </c>
      <c r="AC26" s="61">
        <v>-33.169999999999995</v>
      </c>
      <c r="AD26" s="61">
        <v>0</v>
      </c>
      <c r="AE26" s="61">
        <v>0</v>
      </c>
      <c r="AF26" s="61">
        <v>0</v>
      </c>
      <c r="AG26" s="61">
        <v>1.18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0</v>
      </c>
      <c r="AN26" s="61">
        <v>0</v>
      </c>
      <c r="AO26" s="61">
        <v>0</v>
      </c>
      <c r="AP26" s="61">
        <v>0</v>
      </c>
      <c r="AQ26" s="61">
        <v>0</v>
      </c>
      <c r="AR26" s="61">
        <v>0</v>
      </c>
      <c r="AS26" s="61">
        <v>-14438.869999999992</v>
      </c>
      <c r="AT26" s="61">
        <v>0</v>
      </c>
      <c r="AU26" s="61">
        <v>0</v>
      </c>
      <c r="AV26" s="61">
        <v>0</v>
      </c>
      <c r="AW26" s="61">
        <v>0</v>
      </c>
      <c r="AX26" s="61">
        <v>0</v>
      </c>
      <c r="AY26" s="61">
        <v>0</v>
      </c>
      <c r="AZ26" s="61">
        <v>0</v>
      </c>
      <c r="BA26" s="61">
        <v>0</v>
      </c>
      <c r="BB26" s="61">
        <v>0</v>
      </c>
      <c r="BC26" s="61">
        <v>0</v>
      </c>
      <c r="BD26" s="61">
        <v>0</v>
      </c>
      <c r="BE26" s="61">
        <v>0</v>
      </c>
      <c r="BF26" s="61">
        <v>0</v>
      </c>
      <c r="BG26" s="61">
        <v>0</v>
      </c>
      <c r="BH26" s="61">
        <v>0</v>
      </c>
      <c r="BI26" s="61">
        <v>0</v>
      </c>
      <c r="BJ26" s="61">
        <v>0</v>
      </c>
      <c r="BK26" s="61">
        <v>0</v>
      </c>
      <c r="BL26" s="61">
        <v>0</v>
      </c>
      <c r="BM26" s="61">
        <v>0</v>
      </c>
      <c r="BN26" s="61">
        <v>0</v>
      </c>
      <c r="BO26" s="61">
        <v>0</v>
      </c>
      <c r="BP26" s="61">
        <v>0</v>
      </c>
      <c r="BQ26" s="61">
        <v>0</v>
      </c>
      <c r="BR26" s="61">
        <v>0</v>
      </c>
      <c r="BS26" s="61">
        <v>-14438.869999999992</v>
      </c>
      <c r="BT26" s="61">
        <v>-34966.729999999996</v>
      </c>
      <c r="BU26" s="61">
        <v>-4032.88</v>
      </c>
      <c r="BV26" s="61">
        <v>-734.06</v>
      </c>
      <c r="BW26" s="61">
        <v>0</v>
      </c>
      <c r="BX26" s="61">
        <v>-329.56</v>
      </c>
      <c r="BY26" s="61">
        <v>-688.64</v>
      </c>
      <c r="BZ26" s="61">
        <v>26418.789999999997</v>
      </c>
      <c r="CA26" s="61">
        <v>-105.79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0</v>
      </c>
      <c r="CJ26" s="61">
        <v>0</v>
      </c>
      <c r="CK26" s="61">
        <v>0</v>
      </c>
      <c r="CL26" s="61">
        <v>-13846.160000000042</v>
      </c>
    </row>
    <row r="27" spans="1:90" ht="12.75" customHeight="1">
      <c r="A27" s="44" t="s">
        <v>40</v>
      </c>
      <c r="B27" s="59">
        <v>1030</v>
      </c>
      <c r="C27" s="60" t="s">
        <v>373</v>
      </c>
      <c r="D27" s="61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1">
        <v>0</v>
      </c>
      <c r="L27" s="61">
        <v>0</v>
      </c>
      <c r="M27" s="61">
        <v>0</v>
      </c>
      <c r="N27" s="61">
        <v>0</v>
      </c>
      <c r="O27" s="61">
        <v>0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0</v>
      </c>
      <c r="AA27" s="61">
        <v>0</v>
      </c>
      <c r="AB27" s="61">
        <v>0</v>
      </c>
      <c r="AC27" s="61">
        <v>0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0</v>
      </c>
      <c r="AK27" s="61">
        <v>0</v>
      </c>
      <c r="AL27" s="61">
        <v>0</v>
      </c>
      <c r="AM27" s="61">
        <v>0</v>
      </c>
      <c r="AN27" s="61">
        <v>0</v>
      </c>
      <c r="AO27" s="61">
        <v>0</v>
      </c>
      <c r="AP27" s="61">
        <v>0</v>
      </c>
      <c r="AQ27" s="61">
        <v>0</v>
      </c>
      <c r="AR27" s="61">
        <v>0</v>
      </c>
      <c r="AS27" s="61">
        <v>-1207.5899999999999</v>
      </c>
      <c r="AT27" s="61">
        <v>0</v>
      </c>
      <c r="AU27" s="61">
        <v>0</v>
      </c>
      <c r="AV27" s="61">
        <v>0</v>
      </c>
      <c r="AW27" s="61">
        <v>0</v>
      </c>
      <c r="AX27" s="61">
        <v>0</v>
      </c>
      <c r="AY27" s="61">
        <v>0</v>
      </c>
      <c r="AZ27" s="61">
        <v>0</v>
      </c>
      <c r="BA27" s="61">
        <v>0</v>
      </c>
      <c r="BB27" s="61">
        <v>0</v>
      </c>
      <c r="BC27" s="61">
        <v>0</v>
      </c>
      <c r="BD27" s="61">
        <v>0</v>
      </c>
      <c r="BE27" s="61">
        <v>0</v>
      </c>
      <c r="BF27" s="61">
        <v>0</v>
      </c>
      <c r="BG27" s="61">
        <v>0</v>
      </c>
      <c r="BH27" s="61">
        <v>0</v>
      </c>
      <c r="BI27" s="61">
        <v>0</v>
      </c>
      <c r="BJ27" s="61">
        <v>0</v>
      </c>
      <c r="BK27" s="61">
        <v>0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-1207.5899999999999</v>
      </c>
      <c r="BT27" s="61">
        <v>0</v>
      </c>
      <c r="BU27" s="61">
        <v>-799.19</v>
      </c>
      <c r="BV27" s="61">
        <v>-152.69999999999999</v>
      </c>
      <c r="BW27" s="61">
        <v>0</v>
      </c>
      <c r="BX27" s="61">
        <v>-162.59</v>
      </c>
      <c r="BY27" s="61">
        <v>-93.11</v>
      </c>
      <c r="BZ27" s="61">
        <v>0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0</v>
      </c>
      <c r="CJ27" s="61">
        <v>0</v>
      </c>
      <c r="CK27" s="61">
        <v>0</v>
      </c>
      <c r="CL27" s="61">
        <v>-1207.5899999999999</v>
      </c>
    </row>
    <row r="28" spans="1:90" ht="12.75" customHeight="1">
      <c r="A28" s="44" t="s">
        <v>42</v>
      </c>
      <c r="B28" s="59">
        <v>1031</v>
      </c>
      <c r="C28" s="60" t="s">
        <v>373</v>
      </c>
      <c r="D28" s="61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0</v>
      </c>
      <c r="AA28" s="61">
        <v>0</v>
      </c>
      <c r="AB28" s="61">
        <v>0</v>
      </c>
      <c r="AC28" s="61">
        <v>0</v>
      </c>
      <c r="AD28" s="61">
        <v>0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0</v>
      </c>
      <c r="AN28" s="61">
        <v>0</v>
      </c>
      <c r="AO28" s="61">
        <v>0</v>
      </c>
      <c r="AP28" s="61">
        <v>0</v>
      </c>
      <c r="AQ28" s="61">
        <v>0</v>
      </c>
      <c r="AR28" s="61">
        <v>0</v>
      </c>
      <c r="AS28" s="61">
        <v>0</v>
      </c>
      <c r="AT28" s="61">
        <v>0</v>
      </c>
      <c r="AU28" s="61">
        <v>0</v>
      </c>
      <c r="AV28" s="61">
        <v>0</v>
      </c>
      <c r="AW28" s="61">
        <v>0</v>
      </c>
      <c r="AX28" s="61">
        <v>0</v>
      </c>
      <c r="AY28" s="61">
        <v>0</v>
      </c>
      <c r="AZ28" s="61">
        <v>0</v>
      </c>
      <c r="BA28" s="61">
        <v>0</v>
      </c>
      <c r="BB28" s="61">
        <v>0</v>
      </c>
      <c r="BC28" s="61">
        <v>0</v>
      </c>
      <c r="BD28" s="61">
        <v>0</v>
      </c>
      <c r="BE28" s="61">
        <v>0</v>
      </c>
      <c r="BF28" s="61">
        <v>0</v>
      </c>
      <c r="BG28" s="61">
        <v>0</v>
      </c>
      <c r="BH28" s="61">
        <v>0</v>
      </c>
      <c r="BI28" s="61">
        <v>0</v>
      </c>
      <c r="BJ28" s="61">
        <v>0</v>
      </c>
      <c r="BK28" s="61">
        <v>0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0</v>
      </c>
      <c r="BT28" s="61">
        <v>0</v>
      </c>
      <c r="BU28" s="61">
        <v>0</v>
      </c>
      <c r="BV28" s="61">
        <v>0</v>
      </c>
      <c r="BW28" s="61">
        <v>0</v>
      </c>
      <c r="BX28" s="61">
        <v>0</v>
      </c>
      <c r="BY28" s="61">
        <v>0</v>
      </c>
      <c r="BZ28" s="61">
        <v>0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0</v>
      </c>
      <c r="CJ28" s="61">
        <v>0</v>
      </c>
      <c r="CK28" s="61">
        <v>0</v>
      </c>
      <c r="CL28" s="61">
        <v>0</v>
      </c>
    </row>
    <row r="29" spans="1:90" ht="12.75" customHeight="1">
      <c r="A29" s="44" t="s">
        <v>44</v>
      </c>
      <c r="B29" s="59">
        <v>1032</v>
      </c>
      <c r="C29" s="60" t="s">
        <v>373</v>
      </c>
      <c r="D29" s="61">
        <v>2.3299999944865704</v>
      </c>
      <c r="E29" s="61">
        <v>0</v>
      </c>
      <c r="F29" s="61">
        <v>19827273.789999999</v>
      </c>
      <c r="G29" s="61">
        <v>-19827273.789999999</v>
      </c>
      <c r="H29" s="61">
        <v>0</v>
      </c>
      <c r="I29" s="61">
        <v>2.3299999944865704</v>
      </c>
      <c r="J29" s="61">
        <v>-3087270.4900000021</v>
      </c>
      <c r="K29" s="61">
        <v>-25545411.870000001</v>
      </c>
      <c r="L29" s="61">
        <v>22458141.379999999</v>
      </c>
      <c r="M29" s="61">
        <v>3087272.8199999966</v>
      </c>
      <c r="N29" s="61">
        <v>25545412.919999998</v>
      </c>
      <c r="O29" s="61">
        <v>-22458140.100000001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0</v>
      </c>
      <c r="AA29" s="61">
        <v>0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0</v>
      </c>
      <c r="AK29" s="61">
        <v>0</v>
      </c>
      <c r="AL29" s="61">
        <v>0</v>
      </c>
      <c r="AM29" s="61">
        <v>0</v>
      </c>
      <c r="AN29" s="61">
        <v>0</v>
      </c>
      <c r="AO29" s="61">
        <v>0</v>
      </c>
      <c r="AP29" s="61">
        <v>0</v>
      </c>
      <c r="AQ29" s="61">
        <v>0</v>
      </c>
      <c r="AR29" s="61">
        <v>0</v>
      </c>
      <c r="AS29" s="61">
        <v>26915.988799175724</v>
      </c>
      <c r="AT29" s="61">
        <v>0</v>
      </c>
      <c r="AU29" s="61">
        <v>-70221.460000000006</v>
      </c>
      <c r="AV29" s="61">
        <v>70221.460000000006</v>
      </c>
      <c r="AW29" s="61">
        <v>0</v>
      </c>
      <c r="AX29" s="61">
        <v>0</v>
      </c>
      <c r="AY29" s="61">
        <v>0</v>
      </c>
      <c r="AZ29" s="61">
        <v>0</v>
      </c>
      <c r="BA29" s="61">
        <v>0</v>
      </c>
      <c r="BB29" s="61">
        <v>0</v>
      </c>
      <c r="BC29" s="61">
        <v>0</v>
      </c>
      <c r="BD29" s="61">
        <v>0</v>
      </c>
      <c r="BE29" s="61">
        <v>0</v>
      </c>
      <c r="BF29" s="61">
        <v>0</v>
      </c>
      <c r="BG29" s="61">
        <v>0</v>
      </c>
      <c r="BH29" s="61">
        <v>0</v>
      </c>
      <c r="BI29" s="61">
        <v>0</v>
      </c>
      <c r="BJ29" s="61">
        <v>0</v>
      </c>
      <c r="BK29" s="61">
        <v>0</v>
      </c>
      <c r="BL29" s="61">
        <v>0</v>
      </c>
      <c r="BM29" s="61">
        <v>0</v>
      </c>
      <c r="BN29" s="61">
        <v>0</v>
      </c>
      <c r="BO29" s="61">
        <v>0</v>
      </c>
      <c r="BP29" s="61">
        <v>0</v>
      </c>
      <c r="BQ29" s="61">
        <v>0</v>
      </c>
      <c r="BR29" s="61">
        <v>0</v>
      </c>
      <c r="BS29" s="61">
        <v>26915.988799175724</v>
      </c>
      <c r="BT29" s="61">
        <v>-199644.43999999994</v>
      </c>
      <c r="BU29" s="61">
        <v>-169353.69950805209</v>
      </c>
      <c r="BV29" s="61">
        <v>-21238.510119301161</v>
      </c>
      <c r="BW29" s="61">
        <v>0</v>
      </c>
      <c r="BX29" s="61">
        <v>-26286.566619321631</v>
      </c>
      <c r="BY29" s="61">
        <v>-42370.117439254289</v>
      </c>
      <c r="BZ29" s="61">
        <v>484507.93999999983</v>
      </c>
      <c r="CA29" s="61">
        <v>1301.3824851050254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0</v>
      </c>
      <c r="CJ29" s="61">
        <v>0</v>
      </c>
      <c r="CK29" s="61">
        <v>0</v>
      </c>
      <c r="CL29" s="61">
        <v>26918.318799170211</v>
      </c>
    </row>
    <row r="30" spans="1:90" ht="12.75" customHeight="1">
      <c r="A30" s="44" t="s">
        <v>46</v>
      </c>
      <c r="B30" s="59">
        <v>1034</v>
      </c>
      <c r="C30" s="60" t="s">
        <v>373</v>
      </c>
      <c r="D30" s="61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0</v>
      </c>
      <c r="AA30" s="61">
        <v>0</v>
      </c>
      <c r="AB30" s="61">
        <v>0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0</v>
      </c>
      <c r="AT30" s="61">
        <v>0</v>
      </c>
      <c r="AU30" s="61">
        <v>0</v>
      </c>
      <c r="AV30" s="61">
        <v>0</v>
      </c>
      <c r="AW30" s="61">
        <v>0</v>
      </c>
      <c r="AX30" s="61">
        <v>0</v>
      </c>
      <c r="AY30" s="61">
        <v>0</v>
      </c>
      <c r="AZ30" s="61">
        <v>0</v>
      </c>
      <c r="BA30" s="61">
        <v>0</v>
      </c>
      <c r="BB30" s="61">
        <v>0</v>
      </c>
      <c r="BC30" s="61">
        <v>0</v>
      </c>
      <c r="BD30" s="61">
        <v>0</v>
      </c>
      <c r="BE30" s="61">
        <v>0</v>
      </c>
      <c r="BF30" s="61">
        <v>0</v>
      </c>
      <c r="BG30" s="61">
        <v>0</v>
      </c>
      <c r="BH30" s="61">
        <v>0</v>
      </c>
      <c r="BI30" s="61">
        <v>0</v>
      </c>
      <c r="BJ30" s="61">
        <v>0</v>
      </c>
      <c r="BK30" s="61">
        <v>0</v>
      </c>
      <c r="BL30" s="61">
        <v>0</v>
      </c>
      <c r="BM30" s="61">
        <v>0</v>
      </c>
      <c r="BN30" s="61">
        <v>0</v>
      </c>
      <c r="BO30" s="61">
        <v>0</v>
      </c>
      <c r="BP30" s="61">
        <v>0</v>
      </c>
      <c r="BQ30" s="61">
        <v>0</v>
      </c>
      <c r="BR30" s="61">
        <v>0</v>
      </c>
      <c r="BS30" s="61">
        <v>0</v>
      </c>
      <c r="BT30" s="61">
        <v>0</v>
      </c>
      <c r="BU30" s="61">
        <v>0</v>
      </c>
      <c r="BV30" s="61">
        <v>0</v>
      </c>
      <c r="BW30" s="61">
        <v>0</v>
      </c>
      <c r="BX30" s="61">
        <v>0</v>
      </c>
      <c r="BY30" s="61">
        <v>0</v>
      </c>
      <c r="BZ30" s="61">
        <v>0</v>
      </c>
      <c r="CA30" s="61">
        <v>0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0</v>
      </c>
    </row>
    <row r="31" spans="1:90" ht="12.75" customHeight="1">
      <c r="A31" s="44" t="s">
        <v>48</v>
      </c>
      <c r="B31" s="59">
        <v>1035</v>
      </c>
      <c r="C31" s="60" t="s">
        <v>373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0</v>
      </c>
      <c r="AA31" s="61">
        <v>0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0</v>
      </c>
      <c r="AN31" s="61">
        <v>0</v>
      </c>
      <c r="AO31" s="61">
        <v>0</v>
      </c>
      <c r="AP31" s="61">
        <v>0</v>
      </c>
      <c r="AQ31" s="61">
        <v>0</v>
      </c>
      <c r="AR31" s="61">
        <v>0</v>
      </c>
      <c r="AS31" s="61">
        <v>0</v>
      </c>
      <c r="AT31" s="61">
        <v>0</v>
      </c>
      <c r="AU31" s="61">
        <v>0</v>
      </c>
      <c r="AV31" s="61">
        <v>0</v>
      </c>
      <c r="AW31" s="61">
        <v>0</v>
      </c>
      <c r="AX31" s="61">
        <v>0</v>
      </c>
      <c r="AY31" s="61">
        <v>0</v>
      </c>
      <c r="AZ31" s="61">
        <v>0</v>
      </c>
      <c r="BA31" s="61">
        <v>0</v>
      </c>
      <c r="BB31" s="61">
        <v>0</v>
      </c>
      <c r="BC31" s="61">
        <v>0</v>
      </c>
      <c r="BD31" s="61">
        <v>0</v>
      </c>
      <c r="BE31" s="61">
        <v>0</v>
      </c>
      <c r="BF31" s="61">
        <v>0</v>
      </c>
      <c r="BG31" s="61">
        <v>0</v>
      </c>
      <c r="BH31" s="61">
        <v>0</v>
      </c>
      <c r="BI31" s="61">
        <v>0</v>
      </c>
      <c r="BJ31" s="61">
        <v>0</v>
      </c>
      <c r="BK31" s="61">
        <v>0</v>
      </c>
      <c r="BL31" s="61">
        <v>0</v>
      </c>
      <c r="BM31" s="61">
        <v>0</v>
      </c>
      <c r="BN31" s="61">
        <v>0</v>
      </c>
      <c r="BO31" s="61">
        <v>0</v>
      </c>
      <c r="BP31" s="61">
        <v>0</v>
      </c>
      <c r="BQ31" s="61">
        <v>0</v>
      </c>
      <c r="BR31" s="61">
        <v>0</v>
      </c>
      <c r="BS31" s="61">
        <v>0</v>
      </c>
      <c r="BT31" s="61">
        <v>0</v>
      </c>
      <c r="BU31" s="61">
        <v>0</v>
      </c>
      <c r="BV31" s="61">
        <v>0</v>
      </c>
      <c r="BW31" s="61">
        <v>0</v>
      </c>
      <c r="BX31" s="61">
        <v>0</v>
      </c>
      <c r="BY31" s="61">
        <v>0</v>
      </c>
      <c r="BZ31" s="61">
        <v>0</v>
      </c>
      <c r="CA31" s="61">
        <v>0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0</v>
      </c>
      <c r="CJ31" s="61">
        <v>0</v>
      </c>
      <c r="CK31" s="61">
        <v>0</v>
      </c>
      <c r="CL31" s="61">
        <v>0</v>
      </c>
    </row>
    <row r="32" spans="1:90" ht="12.75" customHeight="1">
      <c r="A32" s="44" t="s">
        <v>50</v>
      </c>
      <c r="B32" s="59">
        <v>1036</v>
      </c>
      <c r="C32" s="60" t="s">
        <v>373</v>
      </c>
      <c r="D32" s="61">
        <v>123.29000000096858</v>
      </c>
      <c r="E32" s="61">
        <v>0</v>
      </c>
      <c r="F32" s="61">
        <v>2648416.23</v>
      </c>
      <c r="G32" s="61">
        <v>-2648416.23</v>
      </c>
      <c r="H32" s="61">
        <v>0</v>
      </c>
      <c r="I32" s="61">
        <v>123.29000000096858</v>
      </c>
      <c r="J32" s="61">
        <v>1498053.9800000004</v>
      </c>
      <c r="K32" s="61">
        <v>-7428493.4199999999</v>
      </c>
      <c r="L32" s="61">
        <v>8926547.4000000004</v>
      </c>
      <c r="M32" s="61">
        <v>-1497930.6899999995</v>
      </c>
      <c r="N32" s="61">
        <v>7428292.7400000002</v>
      </c>
      <c r="O32" s="61">
        <v>-8926223.4299999997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0</v>
      </c>
      <c r="AA32" s="61">
        <v>0</v>
      </c>
      <c r="AB32" s="61">
        <v>0</v>
      </c>
      <c r="AC32" s="61">
        <v>0</v>
      </c>
      <c r="AD32" s="61">
        <v>0</v>
      </c>
      <c r="AE32" s="61">
        <v>0</v>
      </c>
      <c r="AF32" s="61">
        <v>0</v>
      </c>
      <c r="AG32" s="61">
        <v>0</v>
      </c>
      <c r="AH32" s="61">
        <v>0</v>
      </c>
      <c r="AI32" s="61">
        <v>0</v>
      </c>
      <c r="AJ32" s="61">
        <v>0</v>
      </c>
      <c r="AK32" s="61">
        <v>0</v>
      </c>
      <c r="AL32" s="61">
        <v>0</v>
      </c>
      <c r="AM32" s="61">
        <v>0</v>
      </c>
      <c r="AN32" s="61">
        <v>0</v>
      </c>
      <c r="AO32" s="61">
        <v>0</v>
      </c>
      <c r="AP32" s="61">
        <v>0</v>
      </c>
      <c r="AQ32" s="61">
        <v>0</v>
      </c>
      <c r="AR32" s="61">
        <v>0</v>
      </c>
      <c r="AS32" s="61">
        <v>156636.98393611546</v>
      </c>
      <c r="AT32" s="61">
        <v>0</v>
      </c>
      <c r="AU32" s="61">
        <v>0</v>
      </c>
      <c r="AV32" s="61">
        <v>0</v>
      </c>
      <c r="AW32" s="61">
        <v>0</v>
      </c>
      <c r="AX32" s="61">
        <v>0</v>
      </c>
      <c r="AY32" s="61">
        <v>0</v>
      </c>
      <c r="AZ32" s="61">
        <v>0</v>
      </c>
      <c r="BA32" s="61">
        <v>0</v>
      </c>
      <c r="BB32" s="61">
        <v>0</v>
      </c>
      <c r="BC32" s="61">
        <v>0</v>
      </c>
      <c r="BD32" s="61">
        <v>0</v>
      </c>
      <c r="BE32" s="61">
        <v>0</v>
      </c>
      <c r="BF32" s="61">
        <v>0</v>
      </c>
      <c r="BG32" s="61">
        <v>0</v>
      </c>
      <c r="BH32" s="61">
        <v>0</v>
      </c>
      <c r="BI32" s="61">
        <v>0</v>
      </c>
      <c r="BJ32" s="61">
        <v>0</v>
      </c>
      <c r="BK32" s="61">
        <v>0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156636.98393611546</v>
      </c>
      <c r="BT32" s="61">
        <v>-53923.09</v>
      </c>
      <c r="BU32" s="61">
        <v>-8070.3124923840332</v>
      </c>
      <c r="BV32" s="61">
        <v>-6885.4857439830312</v>
      </c>
      <c r="BW32" s="61">
        <v>0</v>
      </c>
      <c r="BX32" s="61">
        <v>-824.94179790107421</v>
      </c>
      <c r="BY32" s="61">
        <v>-1209.9160296164159</v>
      </c>
      <c r="BZ32" s="61">
        <v>227550.73</v>
      </c>
      <c r="CA32" s="61">
        <v>0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0</v>
      </c>
      <c r="CJ32" s="61">
        <v>0</v>
      </c>
      <c r="CK32" s="61">
        <v>0</v>
      </c>
      <c r="CL32" s="61">
        <v>156760.27393611643</v>
      </c>
    </row>
    <row r="33" spans="1:90" ht="12.75" customHeight="1">
      <c r="A33" s="44" t="s">
        <v>52</v>
      </c>
      <c r="B33" s="59">
        <v>1037</v>
      </c>
      <c r="C33" s="60" t="s">
        <v>373</v>
      </c>
      <c r="D33" s="61">
        <v>0</v>
      </c>
      <c r="E33" s="61">
        <v>0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0</v>
      </c>
      <c r="AA33" s="61">
        <v>0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0</v>
      </c>
      <c r="AK33" s="61">
        <v>0</v>
      </c>
      <c r="AL33" s="61">
        <v>0</v>
      </c>
      <c r="AM33" s="61">
        <v>0</v>
      </c>
      <c r="AN33" s="61">
        <v>0</v>
      </c>
      <c r="AO33" s="61">
        <v>0</v>
      </c>
      <c r="AP33" s="61">
        <v>0</v>
      </c>
      <c r="AQ33" s="61">
        <v>0</v>
      </c>
      <c r="AR33" s="61">
        <v>0</v>
      </c>
      <c r="AS33" s="61">
        <v>0</v>
      </c>
      <c r="AT33" s="61">
        <v>0</v>
      </c>
      <c r="AU33" s="61">
        <v>0</v>
      </c>
      <c r="AV33" s="61">
        <v>0</v>
      </c>
      <c r="AW33" s="61">
        <v>0</v>
      </c>
      <c r="AX33" s="61">
        <v>0</v>
      </c>
      <c r="AY33" s="61">
        <v>0</v>
      </c>
      <c r="AZ33" s="61">
        <v>0</v>
      </c>
      <c r="BA33" s="61">
        <v>0</v>
      </c>
      <c r="BB33" s="61">
        <v>0</v>
      </c>
      <c r="BC33" s="61">
        <v>0</v>
      </c>
      <c r="BD33" s="61">
        <v>0</v>
      </c>
      <c r="BE33" s="61">
        <v>0</v>
      </c>
      <c r="BF33" s="61">
        <v>0</v>
      </c>
      <c r="BG33" s="61">
        <v>0</v>
      </c>
      <c r="BH33" s="61">
        <v>0</v>
      </c>
      <c r="BI33" s="61">
        <v>0</v>
      </c>
      <c r="BJ33" s="61">
        <v>0</v>
      </c>
      <c r="BK33" s="61">
        <v>0</v>
      </c>
      <c r="BL33" s="61">
        <v>0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0</v>
      </c>
      <c r="BS33" s="61">
        <v>0</v>
      </c>
      <c r="BT33" s="61">
        <v>0</v>
      </c>
      <c r="BU33" s="61">
        <v>0</v>
      </c>
      <c r="BV33" s="61">
        <v>0</v>
      </c>
      <c r="BW33" s="61">
        <v>0</v>
      </c>
      <c r="BX33" s="61">
        <v>0</v>
      </c>
      <c r="BY33" s="61">
        <v>0</v>
      </c>
      <c r="BZ33" s="61">
        <v>0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0</v>
      </c>
      <c r="CJ33" s="61">
        <v>0</v>
      </c>
      <c r="CK33" s="61">
        <v>0</v>
      </c>
      <c r="CL33" s="61">
        <v>0</v>
      </c>
    </row>
    <row r="34" spans="1:90" ht="12.75" customHeight="1">
      <c r="A34" s="44" t="s">
        <v>54</v>
      </c>
      <c r="B34" s="59">
        <v>1038</v>
      </c>
      <c r="C34" s="60" t="s">
        <v>373</v>
      </c>
      <c r="D34" s="61">
        <v>9.9999997764825821E-3</v>
      </c>
      <c r="E34" s="61">
        <v>0</v>
      </c>
      <c r="F34" s="61">
        <v>1838965.36</v>
      </c>
      <c r="G34" s="61">
        <v>-1838965.36</v>
      </c>
      <c r="H34" s="61">
        <v>0</v>
      </c>
      <c r="I34" s="61">
        <v>9.9999997764825821E-3</v>
      </c>
      <c r="J34" s="61">
        <v>2926366.1199999992</v>
      </c>
      <c r="K34" s="61">
        <v>-2152443.4400000004</v>
      </c>
      <c r="L34" s="61">
        <v>5078809.5599999996</v>
      </c>
      <c r="M34" s="61">
        <v>-2926366.1099999994</v>
      </c>
      <c r="N34" s="61">
        <v>2152443.4400000004</v>
      </c>
      <c r="O34" s="61">
        <v>-5078809.55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0</v>
      </c>
      <c r="AA34" s="61">
        <v>0</v>
      </c>
      <c r="AB34" s="61">
        <v>0</v>
      </c>
      <c r="AC34" s="61">
        <v>0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0</v>
      </c>
      <c r="AN34" s="61">
        <v>0</v>
      </c>
      <c r="AO34" s="61">
        <v>0</v>
      </c>
      <c r="AP34" s="61">
        <v>0</v>
      </c>
      <c r="AQ34" s="61">
        <v>0</v>
      </c>
      <c r="AR34" s="61">
        <v>0</v>
      </c>
      <c r="AS34" s="61">
        <v>220281.88214865394</v>
      </c>
      <c r="AT34" s="61">
        <v>0</v>
      </c>
      <c r="AU34" s="61">
        <v>0</v>
      </c>
      <c r="AV34" s="61">
        <v>0</v>
      </c>
      <c r="AW34" s="61">
        <v>0</v>
      </c>
      <c r="AX34" s="61">
        <v>-2292214.5699999994</v>
      </c>
      <c r="AY34" s="61">
        <v>-8955054.5399999991</v>
      </c>
      <c r="AZ34" s="61">
        <v>-1553443.4966222616</v>
      </c>
      <c r="BA34" s="61">
        <v>-7401611.0433777375</v>
      </c>
      <c r="BB34" s="61">
        <v>0</v>
      </c>
      <c r="BC34" s="61">
        <v>0</v>
      </c>
      <c r="BD34" s="61">
        <v>6662839.9699999997</v>
      </c>
      <c r="BE34" s="61">
        <v>2292214.5699999994</v>
      </c>
      <c r="BF34" s="61">
        <v>8955054.5399999991</v>
      </c>
      <c r="BG34" s="61">
        <v>1553443.4966222616</v>
      </c>
      <c r="BH34" s="61">
        <v>7401611.0433777375</v>
      </c>
      <c r="BI34" s="61">
        <v>0</v>
      </c>
      <c r="BJ34" s="61">
        <v>0</v>
      </c>
      <c r="BK34" s="61">
        <v>-6662839.9699999997</v>
      </c>
      <c r="BL34" s="61">
        <v>0</v>
      </c>
      <c r="BM34" s="61">
        <v>0</v>
      </c>
      <c r="BN34" s="61">
        <v>0</v>
      </c>
      <c r="BO34" s="61">
        <v>0</v>
      </c>
      <c r="BP34" s="61">
        <v>0</v>
      </c>
      <c r="BQ34" s="61">
        <v>0</v>
      </c>
      <c r="BR34" s="61">
        <v>0</v>
      </c>
      <c r="BS34" s="61">
        <v>220281.88214865394</v>
      </c>
      <c r="BT34" s="61">
        <v>-177259.53000000003</v>
      </c>
      <c r="BU34" s="61">
        <v>-150197.32823560154</v>
      </c>
      <c r="BV34" s="61">
        <v>-25218.465291923741</v>
      </c>
      <c r="BW34" s="61">
        <v>0</v>
      </c>
      <c r="BX34" s="61">
        <v>0</v>
      </c>
      <c r="BY34" s="61">
        <v>-6631.3845584245355</v>
      </c>
      <c r="BZ34" s="61">
        <v>579648.7899999998</v>
      </c>
      <c r="CA34" s="61">
        <v>-60.199765396048811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0</v>
      </c>
      <c r="CJ34" s="61">
        <v>0</v>
      </c>
      <c r="CK34" s="61">
        <v>0</v>
      </c>
      <c r="CL34" s="61">
        <v>220281.89214865371</v>
      </c>
    </row>
    <row r="35" spans="1:90" ht="12.75" customHeight="1">
      <c r="A35" s="44" t="s">
        <v>56</v>
      </c>
      <c r="B35" s="59">
        <v>1039</v>
      </c>
      <c r="C35" s="60" t="s">
        <v>373</v>
      </c>
      <c r="D35" s="61">
        <v>0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0</v>
      </c>
      <c r="AT35" s="61">
        <v>0</v>
      </c>
      <c r="AU35" s="61">
        <v>0</v>
      </c>
      <c r="AV35" s="61">
        <v>0</v>
      </c>
      <c r="AW35" s="61">
        <v>0</v>
      </c>
      <c r="AX35" s="61">
        <v>0</v>
      </c>
      <c r="AY35" s="61">
        <v>0</v>
      </c>
      <c r="AZ35" s="61">
        <v>0</v>
      </c>
      <c r="BA35" s="61">
        <v>0</v>
      </c>
      <c r="BB35" s="61">
        <v>0</v>
      </c>
      <c r="BC35" s="61">
        <v>0</v>
      </c>
      <c r="BD35" s="61">
        <v>0</v>
      </c>
      <c r="BE35" s="61">
        <v>0</v>
      </c>
      <c r="BF35" s="61">
        <v>0</v>
      </c>
      <c r="BG35" s="61">
        <v>0</v>
      </c>
      <c r="BH35" s="61">
        <v>0</v>
      </c>
      <c r="BI35" s="61">
        <v>0</v>
      </c>
      <c r="BJ35" s="61">
        <v>0</v>
      </c>
      <c r="BK35" s="61">
        <v>0</v>
      </c>
      <c r="BL35" s="61">
        <v>0</v>
      </c>
      <c r="BM35" s="61">
        <v>0</v>
      </c>
      <c r="BN35" s="61">
        <v>0</v>
      </c>
      <c r="BO35" s="61">
        <v>0</v>
      </c>
      <c r="BP35" s="61">
        <v>0</v>
      </c>
      <c r="BQ35" s="61">
        <v>0</v>
      </c>
      <c r="BR35" s="61">
        <v>0</v>
      </c>
      <c r="BS35" s="61">
        <v>0</v>
      </c>
      <c r="BT35" s="61">
        <v>0</v>
      </c>
      <c r="BU35" s="61">
        <v>0</v>
      </c>
      <c r="BV35" s="61">
        <v>0</v>
      </c>
      <c r="BW35" s="61">
        <v>0</v>
      </c>
      <c r="BX35" s="61">
        <v>0</v>
      </c>
      <c r="BY35" s="61">
        <v>0</v>
      </c>
      <c r="BZ35" s="61">
        <v>0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0</v>
      </c>
      <c r="CJ35" s="61">
        <v>0</v>
      </c>
      <c r="CK35" s="61">
        <v>0</v>
      </c>
      <c r="CL35" s="61">
        <v>0</v>
      </c>
    </row>
    <row r="36" spans="1:90" ht="12.75" customHeight="1">
      <c r="A36" s="44" t="s">
        <v>58</v>
      </c>
      <c r="B36" s="59">
        <v>1040</v>
      </c>
      <c r="C36" s="60" t="s">
        <v>373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0</v>
      </c>
    </row>
    <row r="37" spans="1:90" ht="12.75" customHeight="1">
      <c r="A37" s="44" t="s">
        <v>60</v>
      </c>
      <c r="B37" s="59">
        <v>1043</v>
      </c>
      <c r="C37" s="60" t="s">
        <v>373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0</v>
      </c>
      <c r="AA37" s="61">
        <v>0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0</v>
      </c>
      <c r="AN37" s="61">
        <v>0</v>
      </c>
      <c r="AO37" s="61">
        <v>0</v>
      </c>
      <c r="AP37" s="61">
        <v>0</v>
      </c>
      <c r="AQ37" s="61">
        <v>0</v>
      </c>
      <c r="AR37" s="61">
        <v>0</v>
      </c>
      <c r="AS37" s="61">
        <v>0</v>
      </c>
      <c r="AT37" s="61">
        <v>0</v>
      </c>
      <c r="AU37" s="61">
        <v>0</v>
      </c>
      <c r="AV37" s="61">
        <v>0</v>
      </c>
      <c r="AW37" s="61">
        <v>0</v>
      </c>
      <c r="AX37" s="61">
        <v>0</v>
      </c>
      <c r="AY37" s="61">
        <v>0</v>
      </c>
      <c r="AZ37" s="61">
        <v>0</v>
      </c>
      <c r="BA37" s="61">
        <v>0</v>
      </c>
      <c r="BB37" s="61">
        <v>0</v>
      </c>
      <c r="BC37" s="61">
        <v>0</v>
      </c>
      <c r="BD37" s="61">
        <v>0</v>
      </c>
      <c r="BE37" s="61">
        <v>0</v>
      </c>
      <c r="BF37" s="61">
        <v>0</v>
      </c>
      <c r="BG37" s="61">
        <v>0</v>
      </c>
      <c r="BH37" s="61">
        <v>0</v>
      </c>
      <c r="BI37" s="61">
        <v>0</v>
      </c>
      <c r="BJ37" s="61">
        <v>0</v>
      </c>
      <c r="BK37" s="61">
        <v>0</v>
      </c>
      <c r="BL37" s="61">
        <v>0</v>
      </c>
      <c r="BM37" s="61">
        <v>0</v>
      </c>
      <c r="BN37" s="61">
        <v>0</v>
      </c>
      <c r="BO37" s="61">
        <v>0</v>
      </c>
      <c r="BP37" s="61">
        <v>0</v>
      </c>
      <c r="BQ37" s="61">
        <v>0</v>
      </c>
      <c r="BR37" s="61">
        <v>0</v>
      </c>
      <c r="BS37" s="61">
        <v>0</v>
      </c>
      <c r="BT37" s="61">
        <v>0</v>
      </c>
      <c r="BU37" s="61">
        <v>0</v>
      </c>
      <c r="BV37" s="61">
        <v>0</v>
      </c>
      <c r="BW37" s="61">
        <v>0</v>
      </c>
      <c r="BX37" s="61">
        <v>0</v>
      </c>
      <c r="BY37" s="61">
        <v>0</v>
      </c>
      <c r="BZ37" s="61">
        <v>0</v>
      </c>
      <c r="CA37" s="61">
        <v>0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0</v>
      </c>
    </row>
    <row r="38" spans="1:90" ht="12.75" customHeight="1">
      <c r="A38" s="44" t="s">
        <v>62</v>
      </c>
      <c r="B38" s="59">
        <v>1044</v>
      </c>
      <c r="C38" s="60" t="s">
        <v>373</v>
      </c>
      <c r="D38" s="61">
        <v>0</v>
      </c>
      <c r="E38" s="61">
        <v>0</v>
      </c>
      <c r="F38" s="61">
        <v>0</v>
      </c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0</v>
      </c>
      <c r="AA38" s="61">
        <v>0</v>
      </c>
      <c r="AB38" s="61">
        <v>0</v>
      </c>
      <c r="AC38" s="61">
        <v>0</v>
      </c>
      <c r="AD38" s="61">
        <v>0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0</v>
      </c>
      <c r="AN38" s="61">
        <v>0</v>
      </c>
      <c r="AO38" s="61">
        <v>0</v>
      </c>
      <c r="AP38" s="61">
        <v>0</v>
      </c>
      <c r="AQ38" s="61">
        <v>0</v>
      </c>
      <c r="AR38" s="61">
        <v>0</v>
      </c>
      <c r="AS38" s="61">
        <v>0</v>
      </c>
      <c r="AT38" s="61">
        <v>0</v>
      </c>
      <c r="AU38" s="61">
        <v>0</v>
      </c>
      <c r="AV38" s="61">
        <v>0</v>
      </c>
      <c r="AW38" s="61">
        <v>0</v>
      </c>
      <c r="AX38" s="61">
        <v>0</v>
      </c>
      <c r="AY38" s="61">
        <v>0</v>
      </c>
      <c r="AZ38" s="61">
        <v>0</v>
      </c>
      <c r="BA38" s="61">
        <v>0</v>
      </c>
      <c r="BB38" s="61">
        <v>0</v>
      </c>
      <c r="BC38" s="61">
        <v>0</v>
      </c>
      <c r="BD38" s="61">
        <v>0</v>
      </c>
      <c r="BE38" s="61">
        <v>0</v>
      </c>
      <c r="BF38" s="61">
        <v>0</v>
      </c>
      <c r="BG38" s="61">
        <v>0</v>
      </c>
      <c r="BH38" s="61">
        <v>0</v>
      </c>
      <c r="BI38" s="61">
        <v>0</v>
      </c>
      <c r="BJ38" s="61">
        <v>0</v>
      </c>
      <c r="BK38" s="61">
        <v>0</v>
      </c>
      <c r="BL38" s="61">
        <v>0</v>
      </c>
      <c r="BM38" s="61">
        <v>0</v>
      </c>
      <c r="BN38" s="61">
        <v>0</v>
      </c>
      <c r="BO38" s="61">
        <v>0</v>
      </c>
      <c r="BP38" s="61">
        <v>0</v>
      </c>
      <c r="BQ38" s="61">
        <v>0</v>
      </c>
      <c r="BR38" s="61">
        <v>0</v>
      </c>
      <c r="BS38" s="61">
        <v>0</v>
      </c>
      <c r="BT38" s="61">
        <v>0</v>
      </c>
      <c r="BU38" s="61">
        <v>0</v>
      </c>
      <c r="BV38" s="61">
        <v>0</v>
      </c>
      <c r="BW38" s="61">
        <v>0</v>
      </c>
      <c r="BX38" s="61">
        <v>0</v>
      </c>
      <c r="BY38" s="61">
        <v>0</v>
      </c>
      <c r="BZ38" s="61">
        <v>0</v>
      </c>
      <c r="CA38" s="61">
        <v>0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0</v>
      </c>
      <c r="CJ38" s="61">
        <v>0</v>
      </c>
      <c r="CK38" s="61">
        <v>0</v>
      </c>
      <c r="CL38" s="61">
        <v>0</v>
      </c>
    </row>
    <row r="39" spans="1:90" ht="12.75" customHeight="1">
      <c r="A39" s="44" t="s">
        <v>64</v>
      </c>
      <c r="B39" s="59">
        <v>1045</v>
      </c>
      <c r="C39" s="60" t="s">
        <v>373</v>
      </c>
      <c r="D39" s="61">
        <v>88829.490000000049</v>
      </c>
      <c r="E39" s="61">
        <v>-169949.70000000013</v>
      </c>
      <c r="F39" s="61">
        <v>291637.33999999985</v>
      </c>
      <c r="G39" s="61">
        <v>-461587.04</v>
      </c>
      <c r="H39" s="61">
        <v>0</v>
      </c>
      <c r="I39" s="61">
        <v>258779.19000000018</v>
      </c>
      <c r="J39" s="61">
        <v>1948482.09</v>
      </c>
      <c r="K39" s="61">
        <v>-2011201.89</v>
      </c>
      <c r="L39" s="61">
        <v>3959683.98</v>
      </c>
      <c r="M39" s="61">
        <v>-1689702.9</v>
      </c>
      <c r="N39" s="61">
        <v>1561201.63</v>
      </c>
      <c r="O39" s="61">
        <v>-3250904.53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0</v>
      </c>
      <c r="AA39" s="61">
        <v>0</v>
      </c>
      <c r="AB39" s="61">
        <v>0</v>
      </c>
      <c r="AC39" s="61">
        <v>0</v>
      </c>
      <c r="AD39" s="61">
        <v>0</v>
      </c>
      <c r="AE39" s="61">
        <v>0</v>
      </c>
      <c r="AF39" s="61">
        <v>0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0</v>
      </c>
      <c r="AN39" s="61">
        <v>0</v>
      </c>
      <c r="AO39" s="61">
        <v>0</v>
      </c>
      <c r="AP39" s="61">
        <v>0</v>
      </c>
      <c r="AQ39" s="61">
        <v>0</v>
      </c>
      <c r="AR39" s="61">
        <v>0</v>
      </c>
      <c r="AS39" s="61">
        <v>-43088.54999999993</v>
      </c>
      <c r="AT39" s="61">
        <v>0</v>
      </c>
      <c r="AU39" s="61">
        <v>0</v>
      </c>
      <c r="AV39" s="61">
        <v>0</v>
      </c>
      <c r="AW39" s="61">
        <v>0</v>
      </c>
      <c r="AX39" s="61">
        <v>0</v>
      </c>
      <c r="AY39" s="61">
        <v>0</v>
      </c>
      <c r="AZ39" s="61">
        <v>0</v>
      </c>
      <c r="BA39" s="61">
        <v>0</v>
      </c>
      <c r="BB39" s="61">
        <v>0</v>
      </c>
      <c r="BC39" s="61">
        <v>0</v>
      </c>
      <c r="BD39" s="61">
        <v>0</v>
      </c>
      <c r="BE39" s="61">
        <v>0</v>
      </c>
      <c r="BF39" s="61">
        <v>0</v>
      </c>
      <c r="BG39" s="61">
        <v>0</v>
      </c>
      <c r="BH39" s="61">
        <v>0</v>
      </c>
      <c r="BI39" s="61">
        <v>0</v>
      </c>
      <c r="BJ39" s="61">
        <v>0</v>
      </c>
      <c r="BK39" s="61">
        <v>0</v>
      </c>
      <c r="BL39" s="61">
        <v>0</v>
      </c>
      <c r="BM39" s="61">
        <v>0</v>
      </c>
      <c r="BN39" s="61">
        <v>0</v>
      </c>
      <c r="BO39" s="61">
        <v>0</v>
      </c>
      <c r="BP39" s="61">
        <v>0</v>
      </c>
      <c r="BQ39" s="61">
        <v>0</v>
      </c>
      <c r="BR39" s="61">
        <v>0</v>
      </c>
      <c r="BS39" s="61">
        <v>934.68000000007453</v>
      </c>
      <c r="BT39" s="61">
        <v>-245136.58999999997</v>
      </c>
      <c r="BU39" s="61">
        <v>-36156.75</v>
      </c>
      <c r="BV39" s="61">
        <v>-54116.61</v>
      </c>
      <c r="BW39" s="61">
        <v>0</v>
      </c>
      <c r="BX39" s="61">
        <v>-6324.68</v>
      </c>
      <c r="BY39" s="61">
        <v>-22498.49</v>
      </c>
      <c r="BZ39" s="61">
        <v>365167.95</v>
      </c>
      <c r="CA39" s="61">
        <v>-0.15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-44023.23</v>
      </c>
      <c r="CJ39" s="61">
        <v>-44023.23</v>
      </c>
      <c r="CK39" s="61">
        <v>0</v>
      </c>
      <c r="CL39" s="61">
        <v>45740.940000000119</v>
      </c>
    </row>
    <row r="40" spans="1:90" ht="12.75" customHeight="1">
      <c r="A40" s="44" t="s">
        <v>66</v>
      </c>
      <c r="B40" s="59">
        <v>1046</v>
      </c>
      <c r="C40" s="60" t="s">
        <v>373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0</v>
      </c>
      <c r="AN40" s="61">
        <v>0</v>
      </c>
      <c r="AO40" s="61">
        <v>0</v>
      </c>
      <c r="AP40" s="61">
        <v>0</v>
      </c>
      <c r="AQ40" s="61">
        <v>0</v>
      </c>
      <c r="AR40" s="61">
        <v>0</v>
      </c>
      <c r="AS40" s="61">
        <v>0</v>
      </c>
      <c r="AT40" s="61">
        <v>0</v>
      </c>
      <c r="AU40" s="61">
        <v>0</v>
      </c>
      <c r="AV40" s="61">
        <v>0</v>
      </c>
      <c r="AW40" s="61">
        <v>0</v>
      </c>
      <c r="AX40" s="61">
        <v>0</v>
      </c>
      <c r="AY40" s="61">
        <v>0</v>
      </c>
      <c r="AZ40" s="61">
        <v>0</v>
      </c>
      <c r="BA40" s="61">
        <v>0</v>
      </c>
      <c r="BB40" s="61">
        <v>0</v>
      </c>
      <c r="BC40" s="61">
        <v>0</v>
      </c>
      <c r="BD40" s="61">
        <v>0</v>
      </c>
      <c r="BE40" s="61">
        <v>0</v>
      </c>
      <c r="BF40" s="61">
        <v>0</v>
      </c>
      <c r="BG40" s="61">
        <v>0</v>
      </c>
      <c r="BH40" s="61">
        <v>0</v>
      </c>
      <c r="BI40" s="61">
        <v>0</v>
      </c>
      <c r="BJ40" s="61">
        <v>0</v>
      </c>
      <c r="BK40" s="61">
        <v>0</v>
      </c>
      <c r="BL40" s="61">
        <v>0</v>
      </c>
      <c r="BM40" s="61">
        <v>0</v>
      </c>
      <c r="BN40" s="61">
        <v>0</v>
      </c>
      <c r="BO40" s="61">
        <v>0</v>
      </c>
      <c r="BP40" s="61">
        <v>0</v>
      </c>
      <c r="BQ40" s="61">
        <v>0</v>
      </c>
      <c r="BR40" s="61">
        <v>0</v>
      </c>
      <c r="BS40" s="61">
        <v>0</v>
      </c>
      <c r="BT40" s="61">
        <v>0</v>
      </c>
      <c r="BU40" s="61">
        <v>0</v>
      </c>
      <c r="BV40" s="61">
        <v>0</v>
      </c>
      <c r="BW40" s="61">
        <v>0</v>
      </c>
      <c r="BX40" s="61">
        <v>0</v>
      </c>
      <c r="BY40" s="61">
        <v>0</v>
      </c>
      <c r="BZ40" s="61">
        <v>0</v>
      </c>
      <c r="CA40" s="61">
        <v>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0</v>
      </c>
      <c r="CJ40" s="61">
        <v>0</v>
      </c>
      <c r="CK40" s="61">
        <v>0</v>
      </c>
      <c r="CL40" s="61">
        <v>0</v>
      </c>
    </row>
    <row r="41" spans="1:90" ht="12.75" customHeight="1">
      <c r="A41" s="44" t="s">
        <v>68</v>
      </c>
      <c r="B41" s="59">
        <v>1048</v>
      </c>
      <c r="C41" s="60" t="s">
        <v>373</v>
      </c>
      <c r="D41" s="61">
        <v>0</v>
      </c>
      <c r="E41" s="61">
        <v>0</v>
      </c>
      <c r="F41" s="61">
        <v>0</v>
      </c>
      <c r="G41" s="61">
        <v>0</v>
      </c>
      <c r="H41" s="61">
        <v>0</v>
      </c>
      <c r="I41" s="61">
        <v>0</v>
      </c>
      <c r="J41" s="61">
        <v>879596.09999999986</v>
      </c>
      <c r="K41" s="61">
        <v>-880538.81</v>
      </c>
      <c r="L41" s="61">
        <v>1760134.91</v>
      </c>
      <c r="M41" s="61">
        <v>-879596.09999999986</v>
      </c>
      <c r="N41" s="61">
        <v>880538.81</v>
      </c>
      <c r="O41" s="61">
        <v>-1760134.91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0</v>
      </c>
      <c r="AA41" s="61">
        <v>0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0</v>
      </c>
      <c r="AN41" s="61">
        <v>0</v>
      </c>
      <c r="AO41" s="61">
        <v>0</v>
      </c>
      <c r="AP41" s="61">
        <v>0</v>
      </c>
      <c r="AQ41" s="61">
        <v>0</v>
      </c>
      <c r="AR41" s="61">
        <v>0</v>
      </c>
      <c r="AS41" s="61">
        <v>15501.059999999998</v>
      </c>
      <c r="AT41" s="61">
        <v>0</v>
      </c>
      <c r="AU41" s="61">
        <v>0</v>
      </c>
      <c r="AV41" s="61">
        <v>0</v>
      </c>
      <c r="AW41" s="61">
        <v>0</v>
      </c>
      <c r="AX41" s="61">
        <v>0</v>
      </c>
      <c r="AY41" s="61">
        <v>0</v>
      </c>
      <c r="AZ41" s="61">
        <v>0</v>
      </c>
      <c r="BA41" s="61">
        <v>0</v>
      </c>
      <c r="BB41" s="61">
        <v>0</v>
      </c>
      <c r="BC41" s="61">
        <v>0</v>
      </c>
      <c r="BD41" s="61">
        <v>0</v>
      </c>
      <c r="BE41" s="61">
        <v>0</v>
      </c>
      <c r="BF41" s="61">
        <v>0</v>
      </c>
      <c r="BG41" s="61">
        <v>0</v>
      </c>
      <c r="BH41" s="61">
        <v>0</v>
      </c>
      <c r="BI41" s="61">
        <v>0</v>
      </c>
      <c r="BJ41" s="61">
        <v>0</v>
      </c>
      <c r="BK41" s="61">
        <v>0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15501.059999999998</v>
      </c>
      <c r="BT41" s="61">
        <v>-41789.170000000006</v>
      </c>
      <c r="BU41" s="61">
        <v>-13891.4</v>
      </c>
      <c r="BV41" s="61">
        <v>-4741.21</v>
      </c>
      <c r="BW41" s="61">
        <v>0</v>
      </c>
      <c r="BX41" s="61">
        <v>-5901.39</v>
      </c>
      <c r="BY41" s="61">
        <v>-1833.47</v>
      </c>
      <c r="BZ41" s="61">
        <v>83657.700000000012</v>
      </c>
      <c r="CA41" s="61">
        <v>0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15501.059999999998</v>
      </c>
    </row>
    <row r="42" spans="1:90" ht="12.75" customHeight="1">
      <c r="A42" s="44" t="s">
        <v>70</v>
      </c>
      <c r="B42" s="59">
        <v>1049</v>
      </c>
      <c r="C42" s="60" t="s">
        <v>373</v>
      </c>
      <c r="D42" s="61">
        <v>0</v>
      </c>
      <c r="E42" s="61">
        <v>0</v>
      </c>
      <c r="F42" s="61">
        <v>0</v>
      </c>
      <c r="G42" s="61">
        <v>0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0</v>
      </c>
      <c r="W42" s="61">
        <v>0</v>
      </c>
      <c r="X42" s="61">
        <v>0</v>
      </c>
      <c r="Y42" s="61">
        <v>0</v>
      </c>
      <c r="Z42" s="61">
        <v>0</v>
      </c>
      <c r="AA42" s="61">
        <v>0</v>
      </c>
      <c r="AB42" s="61">
        <v>0</v>
      </c>
      <c r="AC42" s="61">
        <v>0</v>
      </c>
      <c r="AD42" s="61">
        <v>0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0</v>
      </c>
      <c r="AN42" s="61">
        <v>0</v>
      </c>
      <c r="AO42" s="61">
        <v>0</v>
      </c>
      <c r="AP42" s="61">
        <v>0</v>
      </c>
      <c r="AQ42" s="61">
        <v>0</v>
      </c>
      <c r="AR42" s="61">
        <v>0</v>
      </c>
      <c r="AS42" s="61">
        <v>0</v>
      </c>
      <c r="AT42" s="61">
        <v>0</v>
      </c>
      <c r="AU42" s="61">
        <v>0</v>
      </c>
      <c r="AV42" s="61">
        <v>0</v>
      </c>
      <c r="AW42" s="61">
        <v>0</v>
      </c>
      <c r="AX42" s="61">
        <v>0</v>
      </c>
      <c r="AY42" s="61">
        <v>0</v>
      </c>
      <c r="AZ42" s="61">
        <v>0</v>
      </c>
      <c r="BA42" s="61">
        <v>0</v>
      </c>
      <c r="BB42" s="61">
        <v>0</v>
      </c>
      <c r="BC42" s="61">
        <v>0</v>
      </c>
      <c r="BD42" s="61">
        <v>0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0</v>
      </c>
      <c r="BT42" s="61">
        <v>0</v>
      </c>
      <c r="BU42" s="61">
        <v>0</v>
      </c>
      <c r="BV42" s="61">
        <v>0</v>
      </c>
      <c r="BW42" s="61">
        <v>0</v>
      </c>
      <c r="BX42" s="61">
        <v>0</v>
      </c>
      <c r="BY42" s="61">
        <v>0</v>
      </c>
      <c r="BZ42" s="61">
        <v>0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0</v>
      </c>
      <c r="CJ42" s="61">
        <v>0</v>
      </c>
      <c r="CK42" s="61">
        <v>0</v>
      </c>
      <c r="CL42" s="61">
        <v>0</v>
      </c>
    </row>
    <row r="43" spans="1:90" ht="12.75" customHeight="1">
      <c r="A43" s="44" t="s">
        <v>72</v>
      </c>
      <c r="B43" s="59">
        <v>1051</v>
      </c>
      <c r="C43" s="60" t="s">
        <v>373</v>
      </c>
      <c r="D43" s="61">
        <v>0</v>
      </c>
      <c r="E43" s="61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0</v>
      </c>
      <c r="AN43" s="61">
        <v>0</v>
      </c>
      <c r="AO43" s="61">
        <v>0</v>
      </c>
      <c r="AP43" s="61">
        <v>0</v>
      </c>
      <c r="AQ43" s="61">
        <v>0</v>
      </c>
      <c r="AR43" s="61">
        <v>0</v>
      </c>
      <c r="AS43" s="61">
        <v>0</v>
      </c>
      <c r="AT43" s="61">
        <v>0</v>
      </c>
      <c r="AU43" s="61">
        <v>0</v>
      </c>
      <c r="AV43" s="61">
        <v>0</v>
      </c>
      <c r="AW43" s="61">
        <v>0</v>
      </c>
      <c r="AX43" s="61">
        <v>0</v>
      </c>
      <c r="AY43" s="61">
        <v>0</v>
      </c>
      <c r="AZ43" s="61">
        <v>0</v>
      </c>
      <c r="BA43" s="61">
        <v>0</v>
      </c>
      <c r="BB43" s="61">
        <v>0</v>
      </c>
      <c r="BC43" s="61">
        <v>0</v>
      </c>
      <c r="BD43" s="61">
        <v>0</v>
      </c>
      <c r="BE43" s="61">
        <v>0</v>
      </c>
      <c r="BF43" s="61">
        <v>0</v>
      </c>
      <c r="BG43" s="61">
        <v>0</v>
      </c>
      <c r="BH43" s="61">
        <v>0</v>
      </c>
      <c r="BI43" s="61">
        <v>0</v>
      </c>
      <c r="BJ43" s="61">
        <v>0</v>
      </c>
      <c r="BK43" s="61">
        <v>0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0</v>
      </c>
      <c r="BT43" s="61">
        <v>0</v>
      </c>
      <c r="BU43" s="61">
        <v>0</v>
      </c>
      <c r="BV43" s="61">
        <v>0</v>
      </c>
      <c r="BW43" s="61">
        <v>0</v>
      </c>
      <c r="BX43" s="61">
        <v>0</v>
      </c>
      <c r="BY43" s="61">
        <v>0</v>
      </c>
      <c r="BZ43" s="61">
        <v>0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0</v>
      </c>
      <c r="CJ43" s="61">
        <v>0</v>
      </c>
      <c r="CK43" s="61">
        <v>0</v>
      </c>
      <c r="CL43" s="61">
        <v>0</v>
      </c>
    </row>
    <row r="44" spans="1:90" ht="12.75" customHeight="1">
      <c r="A44" s="44" t="s">
        <v>74</v>
      </c>
      <c r="B44" s="59">
        <v>1052</v>
      </c>
      <c r="C44" s="60" t="s">
        <v>373</v>
      </c>
      <c r="D44" s="61">
        <v>0</v>
      </c>
      <c r="E44" s="61">
        <v>0</v>
      </c>
      <c r="F44" s="61">
        <v>1996783.76</v>
      </c>
      <c r="G44" s="61">
        <v>-1996783.76</v>
      </c>
      <c r="H44" s="61">
        <v>0</v>
      </c>
      <c r="I44" s="61">
        <v>0</v>
      </c>
      <c r="J44" s="61">
        <v>-1549065.11</v>
      </c>
      <c r="K44" s="61">
        <v>-1696762.28</v>
      </c>
      <c r="L44" s="61">
        <v>147697.17000000001</v>
      </c>
      <c r="M44" s="61">
        <v>1549065.11</v>
      </c>
      <c r="N44" s="61">
        <v>1696762.28</v>
      </c>
      <c r="O44" s="61">
        <v>-147697.17000000001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1">
        <v>0</v>
      </c>
      <c r="AD44" s="61">
        <v>0</v>
      </c>
      <c r="AE44" s="61">
        <v>0</v>
      </c>
      <c r="AF44" s="61">
        <v>0</v>
      </c>
      <c r="AG44" s="61">
        <v>0</v>
      </c>
      <c r="AH44" s="61">
        <v>0</v>
      </c>
      <c r="AI44" s="61">
        <v>0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40697.10956460076</v>
      </c>
      <c r="AT44" s="61">
        <v>0</v>
      </c>
      <c r="AU44" s="61">
        <v>0</v>
      </c>
      <c r="AV44" s="61">
        <v>0</v>
      </c>
      <c r="AW44" s="61">
        <v>0</v>
      </c>
      <c r="AX44" s="61">
        <v>-47344.83503801981</v>
      </c>
      <c r="AY44" s="61">
        <v>-168166.83503801981</v>
      </c>
      <c r="AZ44" s="61">
        <v>0</v>
      </c>
      <c r="BA44" s="61">
        <v>-234752.71799782809</v>
      </c>
      <c r="BB44" s="61">
        <v>0</v>
      </c>
      <c r="BC44" s="61">
        <v>66585.882959808267</v>
      </c>
      <c r="BD44" s="61">
        <v>120822</v>
      </c>
      <c r="BE44" s="61">
        <v>47344.83503801981</v>
      </c>
      <c r="BF44" s="61">
        <v>168166.83503801981</v>
      </c>
      <c r="BG44" s="61">
        <v>0</v>
      </c>
      <c r="BH44" s="61">
        <v>234752.71799782809</v>
      </c>
      <c r="BI44" s="61">
        <v>0</v>
      </c>
      <c r="BJ44" s="61">
        <v>-66585.882959808267</v>
      </c>
      <c r="BK44" s="61">
        <v>-120822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40697.10956460076</v>
      </c>
      <c r="BT44" s="61">
        <v>0</v>
      </c>
      <c r="BU44" s="61">
        <v>-2.485728806222502</v>
      </c>
      <c r="BV44" s="61">
        <v>-1.8496748005393684</v>
      </c>
      <c r="BW44" s="61">
        <v>0</v>
      </c>
      <c r="BX44" s="61">
        <v>-2.1374392295433989E-2</v>
      </c>
      <c r="BY44" s="61">
        <v>-0.22365740017730884</v>
      </c>
      <c r="BZ44" s="61">
        <v>40701.689999999995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0</v>
      </c>
      <c r="CJ44" s="61">
        <v>0</v>
      </c>
      <c r="CK44" s="61">
        <v>0</v>
      </c>
      <c r="CL44" s="61">
        <v>40697.10956460076</v>
      </c>
    </row>
    <row r="45" spans="1:90" ht="12.75" customHeight="1">
      <c r="A45" s="44" t="s">
        <v>76</v>
      </c>
      <c r="B45" s="59">
        <v>1053</v>
      </c>
      <c r="C45" s="60" t="s">
        <v>373</v>
      </c>
      <c r="D45" s="61">
        <v>0</v>
      </c>
      <c r="E45" s="61">
        <v>0</v>
      </c>
      <c r="F45" s="61">
        <v>0</v>
      </c>
      <c r="G45" s="61">
        <v>0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0</v>
      </c>
      <c r="AA45" s="61">
        <v>0</v>
      </c>
      <c r="AB45" s="61">
        <v>0</v>
      </c>
      <c r="AC45" s="61">
        <v>0</v>
      </c>
      <c r="AD45" s="61">
        <v>0</v>
      </c>
      <c r="AE45" s="61">
        <v>0</v>
      </c>
      <c r="AF45" s="61">
        <v>0</v>
      </c>
      <c r="AG45" s="61">
        <v>0</v>
      </c>
      <c r="AH45" s="61">
        <v>0</v>
      </c>
      <c r="AI45" s="61">
        <v>0</v>
      </c>
      <c r="AJ45" s="61">
        <v>0</v>
      </c>
      <c r="AK45" s="61">
        <v>0</v>
      </c>
      <c r="AL45" s="61">
        <v>0</v>
      </c>
      <c r="AM45" s="61">
        <v>0</v>
      </c>
      <c r="AN45" s="61">
        <v>0</v>
      </c>
      <c r="AO45" s="61">
        <v>0</v>
      </c>
      <c r="AP45" s="61">
        <v>0</v>
      </c>
      <c r="AQ45" s="61">
        <v>0</v>
      </c>
      <c r="AR45" s="61">
        <v>0</v>
      </c>
      <c r="AS45" s="61">
        <v>0</v>
      </c>
      <c r="AT45" s="61">
        <v>0</v>
      </c>
      <c r="AU45" s="61">
        <v>0</v>
      </c>
      <c r="AV45" s="61">
        <v>0</v>
      </c>
      <c r="AW45" s="61">
        <v>0</v>
      </c>
      <c r="AX45" s="61">
        <v>0</v>
      </c>
      <c r="AY45" s="61">
        <v>0</v>
      </c>
      <c r="AZ45" s="61">
        <v>0</v>
      </c>
      <c r="BA45" s="61">
        <v>0</v>
      </c>
      <c r="BB45" s="61">
        <v>0</v>
      </c>
      <c r="BC45" s="61">
        <v>0</v>
      </c>
      <c r="BD45" s="61">
        <v>0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0</v>
      </c>
      <c r="BT45" s="61">
        <v>0</v>
      </c>
      <c r="BU45" s="61">
        <v>0</v>
      </c>
      <c r="BV45" s="61">
        <v>0</v>
      </c>
      <c r="BW45" s="61">
        <v>0</v>
      </c>
      <c r="BX45" s="61">
        <v>0</v>
      </c>
      <c r="BY45" s="61">
        <v>0</v>
      </c>
      <c r="BZ45" s="61">
        <v>0</v>
      </c>
      <c r="CA45" s="61">
        <v>0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0</v>
      </c>
      <c r="CJ45" s="61">
        <v>0</v>
      </c>
      <c r="CK45" s="61">
        <v>0</v>
      </c>
      <c r="CL45" s="61">
        <v>0</v>
      </c>
    </row>
    <row r="46" spans="1:90" ht="12.75" customHeight="1">
      <c r="A46" s="44" t="s">
        <v>78</v>
      </c>
      <c r="B46" s="59">
        <v>1054</v>
      </c>
      <c r="C46" s="60" t="s">
        <v>373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</row>
    <row r="47" spans="1:90" ht="12.75" customHeight="1">
      <c r="A47" s="44" t="s">
        <v>80</v>
      </c>
      <c r="B47" s="59">
        <v>1055</v>
      </c>
      <c r="C47" s="60" t="s">
        <v>373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61">
        <v>0</v>
      </c>
      <c r="BE47" s="61">
        <v>0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0</v>
      </c>
      <c r="BT47" s="61">
        <v>0</v>
      </c>
      <c r="BU47" s="61">
        <v>0</v>
      </c>
      <c r="BV47" s="61">
        <v>0</v>
      </c>
      <c r="BW47" s="61">
        <v>0</v>
      </c>
      <c r="BX47" s="61">
        <v>0</v>
      </c>
      <c r="BY47" s="61">
        <v>0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0</v>
      </c>
    </row>
    <row r="48" spans="1:90" ht="12.75" customHeight="1">
      <c r="A48" s="44" t="s">
        <v>82</v>
      </c>
      <c r="B48" s="59">
        <v>1056</v>
      </c>
      <c r="C48" s="60" t="s">
        <v>373</v>
      </c>
      <c r="D48" s="61">
        <v>0</v>
      </c>
      <c r="E48" s="61">
        <v>0</v>
      </c>
      <c r="F48" s="61">
        <v>0</v>
      </c>
      <c r="G48" s="61">
        <v>0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61">
        <v>0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0</v>
      </c>
      <c r="AN48" s="61">
        <v>0</v>
      </c>
      <c r="AO48" s="61">
        <v>0</v>
      </c>
      <c r="AP48" s="61">
        <v>0</v>
      </c>
      <c r="AQ48" s="61">
        <v>0</v>
      </c>
      <c r="AR48" s="61">
        <v>0</v>
      </c>
      <c r="AS48" s="61">
        <v>0</v>
      </c>
      <c r="AT48" s="61">
        <v>0</v>
      </c>
      <c r="AU48" s="61">
        <v>0</v>
      </c>
      <c r="AV48" s="61">
        <v>0</v>
      </c>
      <c r="AW48" s="61">
        <v>0</v>
      </c>
      <c r="AX48" s="61">
        <v>0</v>
      </c>
      <c r="AY48" s="61">
        <v>0</v>
      </c>
      <c r="AZ48" s="61">
        <v>0</v>
      </c>
      <c r="BA48" s="61">
        <v>0</v>
      </c>
      <c r="BB48" s="61">
        <v>0</v>
      </c>
      <c r="BC48" s="61">
        <v>0</v>
      </c>
      <c r="BD48" s="61">
        <v>0</v>
      </c>
      <c r="BE48" s="61">
        <v>0</v>
      </c>
      <c r="BF48" s="61">
        <v>0</v>
      </c>
      <c r="BG48" s="61">
        <v>0</v>
      </c>
      <c r="BH48" s="61">
        <v>0</v>
      </c>
      <c r="BI48" s="61">
        <v>0</v>
      </c>
      <c r="BJ48" s="61">
        <v>0</v>
      </c>
      <c r="BK48" s="61">
        <v>0</v>
      </c>
      <c r="BL48" s="61">
        <v>0</v>
      </c>
      <c r="BM48" s="61">
        <v>0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0</v>
      </c>
      <c r="BT48" s="61">
        <v>0</v>
      </c>
      <c r="BU48" s="61">
        <v>0</v>
      </c>
      <c r="BV48" s="61">
        <v>0</v>
      </c>
      <c r="BW48" s="61">
        <v>0</v>
      </c>
      <c r="BX48" s="61">
        <v>0</v>
      </c>
      <c r="BY48" s="61">
        <v>0</v>
      </c>
      <c r="BZ48" s="61">
        <v>0</v>
      </c>
      <c r="CA48" s="61">
        <v>0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0</v>
      </c>
    </row>
    <row r="49" spans="1:90" ht="12.75" customHeight="1">
      <c r="A49" s="44" t="s">
        <v>84</v>
      </c>
      <c r="B49" s="59">
        <v>1057</v>
      </c>
      <c r="C49" s="60" t="s">
        <v>373</v>
      </c>
      <c r="D49" s="61">
        <v>0</v>
      </c>
      <c r="E49" s="61">
        <v>0</v>
      </c>
      <c r="F49" s="61">
        <v>0</v>
      </c>
      <c r="G49" s="61">
        <v>0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0</v>
      </c>
      <c r="AA49" s="61">
        <v>0</v>
      </c>
      <c r="AB49" s="61">
        <v>0</v>
      </c>
      <c r="AC49" s="61">
        <v>0</v>
      </c>
      <c r="AD49" s="61">
        <v>0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0</v>
      </c>
      <c r="AT49" s="61">
        <v>0</v>
      </c>
      <c r="AU49" s="61">
        <v>0</v>
      </c>
      <c r="AV49" s="61">
        <v>0</v>
      </c>
      <c r="AW49" s="61">
        <v>0</v>
      </c>
      <c r="AX49" s="61">
        <v>0</v>
      </c>
      <c r="AY49" s="61">
        <v>0</v>
      </c>
      <c r="AZ49" s="61">
        <v>0</v>
      </c>
      <c r="BA49" s="61">
        <v>0</v>
      </c>
      <c r="BB49" s="61">
        <v>0</v>
      </c>
      <c r="BC49" s="61">
        <v>0</v>
      </c>
      <c r="BD49" s="61">
        <v>0</v>
      </c>
      <c r="BE49" s="61">
        <v>0</v>
      </c>
      <c r="BF49" s="61">
        <v>0</v>
      </c>
      <c r="BG49" s="61">
        <v>0</v>
      </c>
      <c r="BH49" s="61">
        <v>0</v>
      </c>
      <c r="BI49" s="61">
        <v>0</v>
      </c>
      <c r="BJ49" s="61">
        <v>0</v>
      </c>
      <c r="BK49" s="61">
        <v>0</v>
      </c>
      <c r="BL49" s="61">
        <v>0</v>
      </c>
      <c r="BM49" s="61">
        <v>0</v>
      </c>
      <c r="BN49" s="61">
        <v>0</v>
      </c>
      <c r="BO49" s="61">
        <v>0</v>
      </c>
      <c r="BP49" s="61">
        <v>0</v>
      </c>
      <c r="BQ49" s="61">
        <v>0</v>
      </c>
      <c r="BR49" s="61">
        <v>0</v>
      </c>
      <c r="BS49" s="61">
        <v>0</v>
      </c>
      <c r="BT49" s="61">
        <v>0</v>
      </c>
      <c r="BU49" s="61">
        <v>0</v>
      </c>
      <c r="BV49" s="61">
        <v>0</v>
      </c>
      <c r="BW49" s="61">
        <v>0</v>
      </c>
      <c r="BX49" s="61">
        <v>0</v>
      </c>
      <c r="BY49" s="61">
        <v>0</v>
      </c>
      <c r="BZ49" s="61">
        <v>0</v>
      </c>
      <c r="CA49" s="61">
        <v>0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0</v>
      </c>
      <c r="CJ49" s="61">
        <v>0</v>
      </c>
      <c r="CK49" s="61">
        <v>0</v>
      </c>
      <c r="CL49" s="61">
        <v>0</v>
      </c>
    </row>
    <row r="50" spans="1:90" ht="12.75" customHeight="1">
      <c r="A50" s="44" t="s">
        <v>86</v>
      </c>
      <c r="B50" s="59">
        <v>1058</v>
      </c>
      <c r="C50" s="60" t="s">
        <v>373</v>
      </c>
      <c r="D50" s="61">
        <v>0</v>
      </c>
      <c r="E50" s="61">
        <v>0</v>
      </c>
      <c r="F50" s="61">
        <v>0</v>
      </c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0</v>
      </c>
      <c r="AT50" s="61">
        <v>0</v>
      </c>
      <c r="AU50" s="61">
        <v>0</v>
      </c>
      <c r="AV50" s="61">
        <v>0</v>
      </c>
      <c r="AW50" s="61">
        <v>0</v>
      </c>
      <c r="AX50" s="61">
        <v>0</v>
      </c>
      <c r="AY50" s="61">
        <v>0</v>
      </c>
      <c r="AZ50" s="61">
        <v>0</v>
      </c>
      <c r="BA50" s="61">
        <v>0</v>
      </c>
      <c r="BB50" s="61">
        <v>0</v>
      </c>
      <c r="BC50" s="61">
        <v>0</v>
      </c>
      <c r="BD50" s="61">
        <v>0</v>
      </c>
      <c r="BE50" s="61">
        <v>0</v>
      </c>
      <c r="BF50" s="61">
        <v>0</v>
      </c>
      <c r="BG50" s="61">
        <v>0</v>
      </c>
      <c r="BH50" s="61">
        <v>0</v>
      </c>
      <c r="BI50" s="61">
        <v>0</v>
      </c>
      <c r="BJ50" s="61">
        <v>0</v>
      </c>
      <c r="BK50" s="61">
        <v>0</v>
      </c>
      <c r="BL50" s="61">
        <v>0</v>
      </c>
      <c r="BM50" s="61">
        <v>0</v>
      </c>
      <c r="BN50" s="61">
        <v>0</v>
      </c>
      <c r="BO50" s="61">
        <v>0</v>
      </c>
      <c r="BP50" s="61">
        <v>0</v>
      </c>
      <c r="BQ50" s="61">
        <v>0</v>
      </c>
      <c r="BR50" s="61">
        <v>0</v>
      </c>
      <c r="BS50" s="61">
        <v>0</v>
      </c>
      <c r="BT50" s="61">
        <v>0</v>
      </c>
      <c r="BU50" s="61">
        <v>0</v>
      </c>
      <c r="BV50" s="61">
        <v>0</v>
      </c>
      <c r="BW50" s="61">
        <v>0</v>
      </c>
      <c r="BX50" s="61">
        <v>0</v>
      </c>
      <c r="BY50" s="61">
        <v>0</v>
      </c>
      <c r="BZ50" s="61">
        <v>0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0</v>
      </c>
      <c r="CJ50" s="61">
        <v>0</v>
      </c>
      <c r="CK50" s="61">
        <v>0</v>
      </c>
      <c r="CL50" s="61">
        <v>0</v>
      </c>
    </row>
    <row r="51" spans="1:90" ht="12.75" customHeight="1">
      <c r="A51" s="44" t="s">
        <v>88</v>
      </c>
      <c r="B51" s="59">
        <v>1059</v>
      </c>
      <c r="C51" s="60" t="s">
        <v>373</v>
      </c>
      <c r="D51" s="61">
        <v>0</v>
      </c>
      <c r="E51" s="61">
        <v>0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0</v>
      </c>
      <c r="AT51" s="61">
        <v>0</v>
      </c>
      <c r="AU51" s="61">
        <v>0</v>
      </c>
      <c r="AV51" s="61">
        <v>0</v>
      </c>
      <c r="AW51" s="61">
        <v>0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61">
        <v>0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0</v>
      </c>
      <c r="BT51" s="61">
        <v>0</v>
      </c>
      <c r="BU51" s="61">
        <v>0</v>
      </c>
      <c r="BV51" s="61">
        <v>0</v>
      </c>
      <c r="BW51" s="61">
        <v>0</v>
      </c>
      <c r="BX51" s="61">
        <v>0</v>
      </c>
      <c r="BY51" s="61">
        <v>0</v>
      </c>
      <c r="BZ51" s="61">
        <v>0</v>
      </c>
      <c r="CA51" s="61">
        <v>0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0</v>
      </c>
    </row>
    <row r="52" spans="1:90" ht="12.75" customHeight="1">
      <c r="A52" s="44" t="s">
        <v>90</v>
      </c>
      <c r="B52" s="59">
        <v>1060</v>
      </c>
      <c r="C52" s="60" t="s">
        <v>373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</row>
    <row r="53" spans="1:90" ht="12.75" customHeight="1">
      <c r="A53" s="44" t="s">
        <v>92</v>
      </c>
      <c r="B53" s="59">
        <v>1061</v>
      </c>
      <c r="C53" s="60" t="s">
        <v>373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</row>
    <row r="54" spans="1:90" ht="12.75" customHeight="1">
      <c r="A54" s="44" t="s">
        <v>94</v>
      </c>
      <c r="B54" s="59">
        <v>2001</v>
      </c>
      <c r="C54" s="60" t="s">
        <v>373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</row>
    <row r="55" spans="1:90" ht="12.75" customHeight="1">
      <c r="A55" s="44" t="s">
        <v>96</v>
      </c>
      <c r="B55" s="59">
        <v>2002</v>
      </c>
      <c r="C55" s="60" t="s">
        <v>374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0</v>
      </c>
      <c r="BX55" s="61">
        <v>0</v>
      </c>
      <c r="BY55" s="61">
        <v>0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</row>
    <row r="56" spans="1:90" ht="12.75" customHeight="1">
      <c r="A56" s="44" t="s">
        <v>98</v>
      </c>
      <c r="B56" s="59">
        <v>2005</v>
      </c>
      <c r="C56" s="60" t="s">
        <v>374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0</v>
      </c>
      <c r="BP56" s="61">
        <v>0</v>
      </c>
      <c r="BQ56" s="61">
        <v>0</v>
      </c>
      <c r="BR56" s="61">
        <v>0</v>
      </c>
      <c r="BS56" s="61">
        <v>0</v>
      </c>
      <c r="BT56" s="61">
        <v>0</v>
      </c>
      <c r="BU56" s="61">
        <v>0</v>
      </c>
      <c r="BV56" s="61">
        <v>0</v>
      </c>
      <c r="BW56" s="61">
        <v>0</v>
      </c>
      <c r="BX56" s="61">
        <v>0</v>
      </c>
      <c r="BY56" s="61">
        <v>0</v>
      </c>
      <c r="BZ56" s="61">
        <v>0</v>
      </c>
      <c r="CA56" s="61">
        <v>0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0</v>
      </c>
      <c r="CJ56" s="61">
        <v>0</v>
      </c>
      <c r="CK56" s="61">
        <v>0</v>
      </c>
      <c r="CL56" s="61">
        <v>0</v>
      </c>
    </row>
    <row r="57" spans="1:90" ht="12.75" customHeight="1">
      <c r="A57" s="44" t="s">
        <v>100</v>
      </c>
      <c r="B57" s="59">
        <v>2006</v>
      </c>
      <c r="C57" s="60" t="s">
        <v>375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61">
        <v>0</v>
      </c>
      <c r="BJ57" s="61">
        <v>0</v>
      </c>
      <c r="BK57" s="61">
        <v>0</v>
      </c>
      <c r="BL57" s="61">
        <v>0</v>
      </c>
      <c r="BM57" s="61">
        <v>0</v>
      </c>
      <c r="BN57" s="61">
        <v>0</v>
      </c>
      <c r="BO57" s="61">
        <v>0</v>
      </c>
      <c r="BP57" s="61">
        <v>0</v>
      </c>
      <c r="BQ57" s="61">
        <v>0</v>
      </c>
      <c r="BR57" s="61">
        <v>0</v>
      </c>
      <c r="BS57" s="61">
        <v>0</v>
      </c>
      <c r="BT57" s="61">
        <v>0</v>
      </c>
      <c r="BU57" s="61">
        <v>0</v>
      </c>
      <c r="BV57" s="61">
        <v>0</v>
      </c>
      <c r="BW57" s="61">
        <v>0</v>
      </c>
      <c r="BX57" s="61">
        <v>0</v>
      </c>
      <c r="BY57" s="61">
        <v>0</v>
      </c>
      <c r="BZ57" s="61">
        <v>0</v>
      </c>
      <c r="CA57" s="61">
        <v>0</v>
      </c>
      <c r="CB57" s="61">
        <v>0</v>
      </c>
      <c r="CC57" s="61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</row>
    <row r="58" spans="1:90" ht="12.75" customHeight="1">
      <c r="A58" s="44" t="s">
        <v>102</v>
      </c>
      <c r="B58" s="59">
        <v>2007</v>
      </c>
      <c r="C58" s="60" t="s">
        <v>374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0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</row>
    <row r="59" spans="1:90" ht="12.75" customHeight="1">
      <c r="A59" s="44" t="s">
        <v>104</v>
      </c>
      <c r="B59" s="59">
        <v>2008</v>
      </c>
      <c r="C59" s="60" t="s">
        <v>374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</row>
    <row r="60" spans="1:90" ht="12.75" customHeight="1">
      <c r="A60" s="44" t="s">
        <v>106</v>
      </c>
      <c r="B60" s="59">
        <v>3001</v>
      </c>
      <c r="C60" s="60" t="s">
        <v>375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61">
        <v>0</v>
      </c>
      <c r="CA60" s="61">
        <v>0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0</v>
      </c>
    </row>
    <row r="61" spans="1:90" ht="12.75" customHeight="1">
      <c r="A61" s="44" t="s">
        <v>108</v>
      </c>
      <c r="B61" s="59">
        <v>3002</v>
      </c>
      <c r="C61" s="60" t="s">
        <v>375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0</v>
      </c>
      <c r="BH61" s="61">
        <v>0</v>
      </c>
      <c r="BI61" s="61">
        <v>0</v>
      </c>
      <c r="BJ61" s="61">
        <v>0</v>
      </c>
      <c r="BK61" s="61">
        <v>0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0</v>
      </c>
    </row>
    <row r="62" spans="1:90" ht="12.75" customHeight="1">
      <c r="A62" s="44" t="s">
        <v>110</v>
      </c>
      <c r="B62" s="59">
        <v>3003</v>
      </c>
      <c r="C62" s="60" t="s">
        <v>375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0</v>
      </c>
      <c r="BY62" s="61">
        <v>0</v>
      </c>
      <c r="BZ62" s="61">
        <v>0</v>
      </c>
      <c r="CA62" s="61">
        <v>0</v>
      </c>
      <c r="CB62" s="61">
        <v>0</v>
      </c>
      <c r="CC62" s="61">
        <v>0</v>
      </c>
      <c r="CD62" s="61">
        <v>0</v>
      </c>
      <c r="CE62" s="61">
        <v>0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0</v>
      </c>
    </row>
    <row r="63" spans="1:90" ht="12.75" customHeight="1">
      <c r="A63" s="44" t="s">
        <v>112</v>
      </c>
      <c r="B63" s="59">
        <v>3004</v>
      </c>
      <c r="C63" s="60" t="s">
        <v>375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0</v>
      </c>
      <c r="BF63" s="61">
        <v>0</v>
      </c>
      <c r="BG63" s="61">
        <v>0</v>
      </c>
      <c r="BH63" s="61">
        <v>0</v>
      </c>
      <c r="BI63" s="61">
        <v>0</v>
      </c>
      <c r="BJ63" s="61">
        <v>0</v>
      </c>
      <c r="BK63" s="61">
        <v>0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0</v>
      </c>
      <c r="BY63" s="61">
        <v>0</v>
      </c>
      <c r="BZ63" s="61">
        <v>0</v>
      </c>
      <c r="CA63" s="61">
        <v>0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</row>
    <row r="64" spans="1:90" ht="12.75" customHeight="1">
      <c r="A64" s="44" t="s">
        <v>114</v>
      </c>
      <c r="B64" s="59">
        <v>3005</v>
      </c>
      <c r="C64" s="60" t="s">
        <v>375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</row>
    <row r="65" spans="1:90" ht="12.75" customHeight="1">
      <c r="A65" s="44" t="s">
        <v>115</v>
      </c>
      <c r="B65" s="59">
        <v>3006</v>
      </c>
      <c r="C65" s="60" t="s">
        <v>375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61">
        <v>0</v>
      </c>
      <c r="BE65" s="61">
        <v>0</v>
      </c>
      <c r="BF65" s="61">
        <v>0</v>
      </c>
      <c r="BG65" s="61">
        <v>0</v>
      </c>
      <c r="BH65" s="61">
        <v>0</v>
      </c>
      <c r="BI65" s="61">
        <v>0</v>
      </c>
      <c r="BJ65" s="61">
        <v>0</v>
      </c>
      <c r="BK65" s="61">
        <v>0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0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61">
        <v>0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0</v>
      </c>
      <c r="CJ65" s="61">
        <v>0</v>
      </c>
      <c r="CK65" s="61">
        <v>0</v>
      </c>
      <c r="CL65" s="61">
        <v>0</v>
      </c>
    </row>
    <row r="66" spans="1:90" ht="12.75" customHeight="1">
      <c r="A66" s="44" t="s">
        <v>116</v>
      </c>
      <c r="B66" s="59">
        <v>3007</v>
      </c>
      <c r="C66" s="60" t="s">
        <v>375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0</v>
      </c>
    </row>
    <row r="67" spans="1:90" ht="12.75" customHeight="1">
      <c r="A67" s="44" t="s">
        <v>117</v>
      </c>
      <c r="B67" s="59">
        <v>3008</v>
      </c>
      <c r="C67" s="60" t="s">
        <v>375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0</v>
      </c>
      <c r="BH67" s="61">
        <v>0</v>
      </c>
      <c r="BI67" s="61">
        <v>0</v>
      </c>
      <c r="BJ67" s="61">
        <v>0</v>
      </c>
      <c r="BK67" s="61">
        <v>0</v>
      </c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0</v>
      </c>
      <c r="BW67" s="61">
        <v>0</v>
      </c>
      <c r="BX67" s="61">
        <v>0</v>
      </c>
      <c r="BY67" s="61">
        <v>0</v>
      </c>
      <c r="BZ67" s="61">
        <v>0</v>
      </c>
      <c r="CA67" s="61">
        <v>0</v>
      </c>
      <c r="CB67" s="61">
        <v>0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0</v>
      </c>
    </row>
    <row r="68" spans="1:90" ht="12.75" customHeight="1">
      <c r="A68" s="44" t="s">
        <v>118</v>
      </c>
      <c r="B68" s="59">
        <v>3009</v>
      </c>
      <c r="C68" s="60" t="s">
        <v>375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61">
        <v>0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0</v>
      </c>
      <c r="BR68" s="61">
        <v>0</v>
      </c>
      <c r="BS68" s="61">
        <v>0</v>
      </c>
      <c r="BT68" s="61">
        <v>0</v>
      </c>
      <c r="BU68" s="61">
        <v>0</v>
      </c>
      <c r="BV68" s="61">
        <v>0</v>
      </c>
      <c r="BW68" s="61">
        <v>0</v>
      </c>
      <c r="BX68" s="61">
        <v>0</v>
      </c>
      <c r="BY68" s="61">
        <v>0</v>
      </c>
      <c r="BZ68" s="61">
        <v>0</v>
      </c>
      <c r="CA68" s="61">
        <v>0</v>
      </c>
      <c r="CB68" s="61">
        <v>0</v>
      </c>
      <c r="CC68" s="61">
        <v>0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</row>
    <row r="69" spans="1:90" ht="12.75" customHeight="1">
      <c r="A69" s="44" t="s">
        <v>119</v>
      </c>
      <c r="B69" s="59">
        <v>3011</v>
      </c>
      <c r="C69" s="60" t="s">
        <v>375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61">
        <v>0</v>
      </c>
      <c r="BE69" s="61">
        <v>0</v>
      </c>
      <c r="BF69" s="61">
        <v>0</v>
      </c>
      <c r="BG69" s="61">
        <v>0</v>
      </c>
      <c r="BH69" s="61">
        <v>0</v>
      </c>
      <c r="BI69" s="61">
        <v>0</v>
      </c>
      <c r="BJ69" s="61">
        <v>0</v>
      </c>
      <c r="BK69" s="61">
        <v>0</v>
      </c>
      <c r="BL69" s="61">
        <v>0</v>
      </c>
      <c r="BM69" s="61">
        <v>0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0</v>
      </c>
      <c r="BT69" s="61">
        <v>0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0</v>
      </c>
      <c r="CA69" s="61">
        <v>0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</row>
    <row r="70" spans="1:90" ht="12.75" customHeight="1">
      <c r="A70" s="44" t="s">
        <v>120</v>
      </c>
      <c r="B70" s="59">
        <v>3012</v>
      </c>
      <c r="C70" s="60" t="s">
        <v>375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0</v>
      </c>
      <c r="AT70" s="61">
        <v>0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61">
        <v>0</v>
      </c>
      <c r="BE70" s="61">
        <v>0</v>
      </c>
      <c r="BF70" s="61">
        <v>0</v>
      </c>
      <c r="BG70" s="61">
        <v>0</v>
      </c>
      <c r="BH70" s="61">
        <v>0</v>
      </c>
      <c r="BI70" s="61">
        <v>0</v>
      </c>
      <c r="BJ70" s="61">
        <v>0</v>
      </c>
      <c r="BK70" s="61">
        <v>0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0</v>
      </c>
      <c r="BT70" s="61">
        <v>0</v>
      </c>
      <c r="BU70" s="61">
        <v>0</v>
      </c>
      <c r="BV70" s="61">
        <v>0</v>
      </c>
      <c r="BW70" s="61">
        <v>0</v>
      </c>
      <c r="BX70" s="61">
        <v>0</v>
      </c>
      <c r="BY70" s="61">
        <v>0</v>
      </c>
      <c r="BZ70" s="61">
        <v>0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</row>
    <row r="71" spans="1:90" ht="12.75" customHeight="1">
      <c r="A71" s="44" t="s">
        <v>121</v>
      </c>
      <c r="B71" s="59">
        <v>3016</v>
      </c>
      <c r="C71" s="60" t="s">
        <v>375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61">
        <v>0</v>
      </c>
      <c r="AV71" s="61">
        <v>0</v>
      </c>
      <c r="AW71" s="61">
        <v>0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61">
        <v>0</v>
      </c>
      <c r="BE71" s="61">
        <v>0</v>
      </c>
      <c r="BF71" s="61">
        <v>0</v>
      </c>
      <c r="BG71" s="61">
        <v>0</v>
      </c>
      <c r="BH71" s="61">
        <v>0</v>
      </c>
      <c r="BI71" s="61">
        <v>0</v>
      </c>
      <c r="BJ71" s="61">
        <v>0</v>
      </c>
      <c r="BK71" s="61">
        <v>0</v>
      </c>
      <c r="BL71" s="61">
        <v>0</v>
      </c>
      <c r="BM71" s="61">
        <v>0</v>
      </c>
      <c r="BN71" s="61">
        <v>0</v>
      </c>
      <c r="BO71" s="61">
        <v>0</v>
      </c>
      <c r="BP71" s="61">
        <v>0</v>
      </c>
      <c r="BQ71" s="61">
        <v>0</v>
      </c>
      <c r="BR71" s="61">
        <v>0</v>
      </c>
      <c r="BS71" s="61">
        <v>0</v>
      </c>
      <c r="BT71" s="61">
        <v>0</v>
      </c>
      <c r="BU71" s="61">
        <v>0</v>
      </c>
      <c r="BV71" s="61">
        <v>0</v>
      </c>
      <c r="BW71" s="61">
        <v>0</v>
      </c>
      <c r="BX71" s="61">
        <v>0</v>
      </c>
      <c r="BY71" s="61">
        <v>0</v>
      </c>
      <c r="BZ71" s="61">
        <v>0</v>
      </c>
      <c r="CA71" s="61">
        <v>0</v>
      </c>
      <c r="CB71" s="61">
        <v>0</v>
      </c>
      <c r="CC71" s="61">
        <v>0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</row>
    <row r="72" spans="1:90" ht="12.75" customHeight="1">
      <c r="A72" s="44" t="s">
        <v>122</v>
      </c>
      <c r="B72" s="59">
        <v>3017</v>
      </c>
      <c r="C72" s="60" t="s">
        <v>375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0</v>
      </c>
      <c r="BY72" s="61">
        <v>0</v>
      </c>
      <c r="BZ72" s="61">
        <v>0</v>
      </c>
      <c r="CA72" s="61">
        <v>0</v>
      </c>
      <c r="CB72" s="61">
        <v>0</v>
      </c>
      <c r="CC72" s="61">
        <v>0</v>
      </c>
      <c r="CD72" s="61">
        <v>0</v>
      </c>
      <c r="CE72" s="61">
        <v>0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</row>
    <row r="73" spans="1:90" ht="12.75" customHeight="1">
      <c r="A73" s="44" t="s">
        <v>123</v>
      </c>
      <c r="B73" s="59">
        <v>3018</v>
      </c>
      <c r="C73" s="60" t="s">
        <v>375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61">
        <v>0</v>
      </c>
      <c r="BE73" s="61">
        <v>0</v>
      </c>
      <c r="BF73" s="61">
        <v>0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0</v>
      </c>
      <c r="BY73" s="61">
        <v>0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0</v>
      </c>
    </row>
    <row r="74" spans="1:90" ht="13.5" customHeight="1">
      <c r="A74" s="44" t="s">
        <v>124</v>
      </c>
      <c r="B74" s="59">
        <v>4002</v>
      </c>
      <c r="C74" s="60" t="s">
        <v>376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0</v>
      </c>
      <c r="AH74" s="61">
        <v>0</v>
      </c>
      <c r="AI74" s="61">
        <v>0</v>
      </c>
      <c r="AJ74" s="61">
        <v>0</v>
      </c>
      <c r="AK74" s="61">
        <v>0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0</v>
      </c>
      <c r="AT74" s="61">
        <v>0</v>
      </c>
      <c r="AU74" s="61">
        <v>0</v>
      </c>
      <c r="AV74" s="61">
        <v>0</v>
      </c>
      <c r="AW74" s="61">
        <v>0</v>
      </c>
      <c r="AX74" s="61">
        <v>0</v>
      </c>
      <c r="AY74" s="61">
        <v>0</v>
      </c>
      <c r="AZ74" s="61">
        <v>0</v>
      </c>
      <c r="BA74" s="61">
        <v>0</v>
      </c>
      <c r="BB74" s="61">
        <v>0</v>
      </c>
      <c r="BC74" s="61">
        <v>0</v>
      </c>
      <c r="BD74" s="61">
        <v>0</v>
      </c>
      <c r="BE74" s="61">
        <v>0</v>
      </c>
      <c r="BF74" s="61">
        <v>0</v>
      </c>
      <c r="BG74" s="61">
        <v>0</v>
      </c>
      <c r="BH74" s="61">
        <v>0</v>
      </c>
      <c r="BI74" s="61">
        <v>0</v>
      </c>
      <c r="BJ74" s="61">
        <v>0</v>
      </c>
      <c r="BK74" s="61">
        <v>0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0</v>
      </c>
      <c r="BT74" s="61">
        <v>0</v>
      </c>
      <c r="BU74" s="61">
        <v>0</v>
      </c>
      <c r="BV74" s="61">
        <v>0</v>
      </c>
      <c r="BW74" s="61">
        <v>0</v>
      </c>
      <c r="BX74" s="61">
        <v>0</v>
      </c>
      <c r="BY74" s="61">
        <v>0</v>
      </c>
      <c r="BZ74" s="61">
        <v>0</v>
      </c>
      <c r="CA74" s="61">
        <v>0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0</v>
      </c>
    </row>
    <row r="75" spans="1:90" ht="13.5" customHeight="1">
      <c r="A75" s="46" t="s">
        <v>125</v>
      </c>
      <c r="B75" s="62">
        <v>4003</v>
      </c>
      <c r="C75" s="60" t="s">
        <v>376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</row>
    <row r="76" spans="1:90" ht="12.75" customHeight="1">
      <c r="A76" s="46" t="s">
        <v>126</v>
      </c>
      <c r="B76" s="62">
        <v>4004</v>
      </c>
      <c r="C76" s="60" t="s">
        <v>376</v>
      </c>
      <c r="D76" s="61">
        <v>351151.23</v>
      </c>
      <c r="E76" s="61">
        <v>809541.41</v>
      </c>
      <c r="F76" s="61">
        <v>809541.41</v>
      </c>
      <c r="G76" s="61">
        <v>0</v>
      </c>
      <c r="H76" s="61">
        <v>0</v>
      </c>
      <c r="I76" s="61">
        <v>-610492.18000000005</v>
      </c>
      <c r="J76" s="61">
        <v>-610492.18000000005</v>
      </c>
      <c r="K76" s="61">
        <v>-610492.18000000005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152102.00000000003</v>
      </c>
      <c r="AA76" s="61">
        <v>114837.64000000001</v>
      </c>
      <c r="AB76" s="61">
        <v>13591.14</v>
      </c>
      <c r="AC76" s="61">
        <v>21691.08</v>
      </c>
      <c r="AD76" s="61">
        <v>1982.14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-44245.319999999992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-44245.319999999992</v>
      </c>
      <c r="BT76" s="61">
        <v>-19904.919999999998</v>
      </c>
      <c r="BU76" s="61">
        <v>-14317.2</v>
      </c>
      <c r="BV76" s="61">
        <v>-3284</v>
      </c>
      <c r="BW76" s="61">
        <v>0</v>
      </c>
      <c r="BX76" s="61">
        <v>0</v>
      </c>
      <c r="BY76" s="61">
        <v>-6739.2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306905.90999999997</v>
      </c>
    </row>
    <row r="77" spans="1:90" ht="12.75" customHeight="1">
      <c r="A77" s="46" t="s">
        <v>127</v>
      </c>
      <c r="B77" s="62">
        <v>4005</v>
      </c>
      <c r="C77" s="60" t="s">
        <v>376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0</v>
      </c>
      <c r="AT77" s="61">
        <v>0</v>
      </c>
      <c r="AU77" s="61">
        <v>0</v>
      </c>
      <c r="AV77" s="61">
        <v>0</v>
      </c>
      <c r="AW77" s="61">
        <v>0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61">
        <v>0</v>
      </c>
      <c r="BE77" s="61">
        <v>0</v>
      </c>
      <c r="BF77" s="61">
        <v>0</v>
      </c>
      <c r="BG77" s="61">
        <v>0</v>
      </c>
      <c r="BH77" s="61">
        <v>0</v>
      </c>
      <c r="BI77" s="61">
        <v>0</v>
      </c>
      <c r="BJ77" s="61">
        <v>0</v>
      </c>
      <c r="BK77" s="61">
        <v>0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0</v>
      </c>
      <c r="BT77" s="61">
        <v>0</v>
      </c>
      <c r="BU77" s="61">
        <v>0</v>
      </c>
      <c r="BV77" s="61">
        <v>0</v>
      </c>
      <c r="BW77" s="61">
        <v>0</v>
      </c>
      <c r="BX77" s="61">
        <v>0</v>
      </c>
      <c r="BY77" s="61">
        <v>0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0</v>
      </c>
    </row>
    <row r="78" spans="1:90" ht="12.75" customHeight="1">
      <c r="A78" s="47" t="s">
        <v>128</v>
      </c>
      <c r="B78" s="63">
        <v>9000</v>
      </c>
      <c r="C78" s="60" t="s">
        <v>377</v>
      </c>
      <c r="D78" s="64">
        <v>63966440.299125589</v>
      </c>
      <c r="E78" s="64">
        <v>49620426.179999992</v>
      </c>
      <c r="F78" s="64">
        <v>1193249625.7999997</v>
      </c>
      <c r="G78" s="64">
        <v>-1143629199.6199996</v>
      </c>
      <c r="H78" s="64">
        <v>0</v>
      </c>
      <c r="I78" s="64">
        <v>-19889109.820000011</v>
      </c>
      <c r="J78" s="64">
        <v>-584934975.58999991</v>
      </c>
      <c r="K78" s="64">
        <v>-1036227868.9999999</v>
      </c>
      <c r="L78" s="64">
        <v>451292893.41000015</v>
      </c>
      <c r="M78" s="64">
        <v>565045865.76999986</v>
      </c>
      <c r="N78" s="64">
        <v>952699648.91999984</v>
      </c>
      <c r="O78" s="64">
        <v>-387653783.15000004</v>
      </c>
      <c r="P78" s="64">
        <v>0</v>
      </c>
      <c r="Q78" s="64">
        <v>0</v>
      </c>
      <c r="R78" s="64">
        <v>0</v>
      </c>
      <c r="S78" s="64">
        <v>0</v>
      </c>
      <c r="T78" s="64">
        <v>0</v>
      </c>
      <c r="U78" s="64">
        <v>0</v>
      </c>
      <c r="V78" s="64">
        <v>0</v>
      </c>
      <c r="W78" s="64">
        <v>0</v>
      </c>
      <c r="X78" s="64">
        <v>0</v>
      </c>
      <c r="Y78" s="64">
        <v>0</v>
      </c>
      <c r="Z78" s="64">
        <v>34235073.039125614</v>
      </c>
      <c r="AA78" s="64">
        <v>10621339.033619206</v>
      </c>
      <c r="AB78" s="64">
        <v>3374524.2238003202</v>
      </c>
      <c r="AC78" s="64">
        <v>15213247.182505334</v>
      </c>
      <c r="AD78" s="64">
        <v>1771040.6150939551</v>
      </c>
      <c r="AE78" s="64">
        <v>3128283</v>
      </c>
      <c r="AF78" s="64">
        <v>47.28252356108721</v>
      </c>
      <c r="AG78" s="64">
        <v>3553.2715832385375</v>
      </c>
      <c r="AH78" s="64">
        <v>123038.43</v>
      </c>
      <c r="AI78" s="64">
        <v>0</v>
      </c>
      <c r="AJ78" s="64">
        <v>50.9</v>
      </c>
      <c r="AK78" s="64">
        <v>50.9</v>
      </c>
      <c r="AL78" s="64">
        <v>0</v>
      </c>
      <c r="AM78" s="64">
        <v>0</v>
      </c>
      <c r="AN78" s="64">
        <v>0</v>
      </c>
      <c r="AO78" s="64">
        <v>0</v>
      </c>
      <c r="AP78" s="64">
        <v>0</v>
      </c>
      <c r="AQ78" s="64">
        <v>0</v>
      </c>
      <c r="AR78" s="64">
        <v>0</v>
      </c>
      <c r="AS78" s="64">
        <v>-16038010.773544755</v>
      </c>
      <c r="AT78" s="64">
        <v>-598008.12</v>
      </c>
      <c r="AU78" s="64">
        <v>-70697273.909999996</v>
      </c>
      <c r="AV78" s="64">
        <v>70099265.789999992</v>
      </c>
      <c r="AW78" s="64">
        <v>4955513.1333999867</v>
      </c>
      <c r="AX78" s="64">
        <v>-51270906.100037962</v>
      </c>
      <c r="AY78" s="64">
        <v>-1116852942.8600378</v>
      </c>
      <c r="AZ78" s="64">
        <v>-1333473991.6016223</v>
      </c>
      <c r="BA78" s="64">
        <v>-199183404.00137553</v>
      </c>
      <c r="BB78" s="64">
        <v>0</v>
      </c>
      <c r="BC78" s="64">
        <v>415804452.74295974</v>
      </c>
      <c r="BD78" s="64">
        <v>1065582036.76</v>
      </c>
      <c r="BE78" s="64">
        <v>56226419.233437963</v>
      </c>
      <c r="BF78" s="64">
        <v>1049764748.5134381</v>
      </c>
      <c r="BG78" s="64">
        <v>1256673508.0350225</v>
      </c>
      <c r="BH78" s="64">
        <v>182481141.12137553</v>
      </c>
      <c r="BI78" s="64">
        <v>0</v>
      </c>
      <c r="BJ78" s="64">
        <v>-389389900.64295983</v>
      </c>
      <c r="BK78" s="64">
        <v>-993538329.28000009</v>
      </c>
      <c r="BL78" s="64">
        <v>0</v>
      </c>
      <c r="BM78" s="64">
        <v>0</v>
      </c>
      <c r="BN78" s="64">
        <v>0</v>
      </c>
      <c r="BO78" s="64">
        <v>0</v>
      </c>
      <c r="BP78" s="64">
        <v>0</v>
      </c>
      <c r="BQ78" s="64">
        <v>0</v>
      </c>
      <c r="BR78" s="64">
        <v>0</v>
      </c>
      <c r="BS78" s="64">
        <v>-20276782.956944745</v>
      </c>
      <c r="BT78" s="64">
        <v>-6192198.919999999</v>
      </c>
      <c r="BU78" s="64">
        <v>-17063549.36009993</v>
      </c>
      <c r="BV78" s="64">
        <v>-2383871.4440061133</v>
      </c>
      <c r="BW78" s="64">
        <v>-137.65</v>
      </c>
      <c r="BX78" s="64">
        <v>-973192.69791903358</v>
      </c>
      <c r="BY78" s="64">
        <v>-1174025.2376393725</v>
      </c>
      <c r="BZ78" s="64">
        <v>7957922.0300000012</v>
      </c>
      <c r="CA78" s="64">
        <v>-447729.6772802911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-118732.82999999999</v>
      </c>
      <c r="CJ78" s="64">
        <v>-118732.82999999999</v>
      </c>
      <c r="CK78" s="64">
        <v>0</v>
      </c>
      <c r="CL78" s="64">
        <v>47928429.525580838</v>
      </c>
    </row>
    <row r="79" spans="1:90" ht="12.75" customHeight="1">
      <c r="A79" s="47" t="s">
        <v>129</v>
      </c>
      <c r="B79" s="63">
        <v>9001</v>
      </c>
      <c r="C79" s="60" t="s">
        <v>378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</v>
      </c>
      <c r="BI79" s="64">
        <v>0</v>
      </c>
      <c r="BJ79" s="64">
        <v>0</v>
      </c>
      <c r="BK79" s="64">
        <v>0</v>
      </c>
      <c r="BL79" s="64">
        <v>0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0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</row>
    <row r="80" spans="1:90" ht="12.75" customHeight="1">
      <c r="A80" s="47" t="s">
        <v>131</v>
      </c>
      <c r="B80" s="63">
        <v>9002</v>
      </c>
      <c r="C80" s="60" t="s">
        <v>379</v>
      </c>
      <c r="D80" s="64">
        <v>351151.23</v>
      </c>
      <c r="E80" s="64">
        <v>809541.41</v>
      </c>
      <c r="F80" s="64">
        <v>809541.41</v>
      </c>
      <c r="G80" s="64">
        <v>0</v>
      </c>
      <c r="H80" s="64">
        <v>0</v>
      </c>
      <c r="I80" s="64">
        <v>-610492.18000000005</v>
      </c>
      <c r="J80" s="64">
        <v>-610492.18000000005</v>
      </c>
      <c r="K80" s="64">
        <v>-610492.18000000005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152102.00000000003</v>
      </c>
      <c r="AA80" s="64">
        <v>114837.64000000001</v>
      </c>
      <c r="AB80" s="64">
        <v>13591.14</v>
      </c>
      <c r="AC80" s="64">
        <v>21691.08</v>
      </c>
      <c r="AD80" s="64">
        <v>1982.14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-44245.319999999992</v>
      </c>
      <c r="AT80" s="64">
        <v>0</v>
      </c>
      <c r="AU80" s="64">
        <v>0</v>
      </c>
      <c r="AV80" s="64">
        <v>0</v>
      </c>
      <c r="AW80" s="64">
        <v>0</v>
      </c>
      <c r="AX80" s="64">
        <v>0</v>
      </c>
      <c r="AY80" s="64">
        <v>0</v>
      </c>
      <c r="AZ80" s="64">
        <v>0</v>
      </c>
      <c r="BA80" s="64">
        <v>0</v>
      </c>
      <c r="BB80" s="64">
        <v>0</v>
      </c>
      <c r="BC80" s="64">
        <v>0</v>
      </c>
      <c r="BD80" s="64">
        <v>0</v>
      </c>
      <c r="BE80" s="64">
        <v>0</v>
      </c>
      <c r="BF80" s="64">
        <v>0</v>
      </c>
      <c r="BG80" s="64">
        <v>0</v>
      </c>
      <c r="BH80" s="64">
        <v>0</v>
      </c>
      <c r="BI80" s="64">
        <v>0</v>
      </c>
      <c r="BJ80" s="64">
        <v>0</v>
      </c>
      <c r="BK80" s="64">
        <v>0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-44245.319999999992</v>
      </c>
      <c r="BT80" s="64">
        <v>-19904.919999999998</v>
      </c>
      <c r="BU80" s="64">
        <v>-14317.2</v>
      </c>
      <c r="BV80" s="64">
        <v>-3284</v>
      </c>
      <c r="BW80" s="64">
        <v>0</v>
      </c>
      <c r="BX80" s="64">
        <v>0</v>
      </c>
      <c r="BY80" s="64">
        <v>-6739.2</v>
      </c>
      <c r="BZ80" s="64">
        <v>0</v>
      </c>
      <c r="CA80" s="64">
        <v>0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306905.90999999997</v>
      </c>
    </row>
    <row r="81" spans="1:90">
      <c r="A81" s="47" t="s">
        <v>133</v>
      </c>
      <c r="B81" s="63">
        <v>9003</v>
      </c>
      <c r="C81" s="60" t="s">
        <v>380</v>
      </c>
      <c r="D81" s="64">
        <v>63966440.299125589</v>
      </c>
      <c r="E81" s="64">
        <v>49620426.179999992</v>
      </c>
      <c r="F81" s="64">
        <v>1193249625.7999997</v>
      </c>
      <c r="G81" s="64">
        <v>-1143629199.6199996</v>
      </c>
      <c r="H81" s="64">
        <v>0</v>
      </c>
      <c r="I81" s="64">
        <v>-19889109.820000011</v>
      </c>
      <c r="J81" s="64">
        <v>-584934975.58999991</v>
      </c>
      <c r="K81" s="64">
        <v>-1036227868.9999999</v>
      </c>
      <c r="L81" s="64">
        <v>451292893.41000015</v>
      </c>
      <c r="M81" s="64">
        <v>565045865.76999986</v>
      </c>
      <c r="N81" s="64">
        <v>952699648.91999984</v>
      </c>
      <c r="O81" s="64">
        <v>-387653783.15000004</v>
      </c>
      <c r="P81" s="64">
        <v>0</v>
      </c>
      <c r="Q81" s="64">
        <v>0</v>
      </c>
      <c r="R81" s="64">
        <v>0</v>
      </c>
      <c r="S81" s="64">
        <v>0</v>
      </c>
      <c r="T81" s="64">
        <v>0</v>
      </c>
      <c r="U81" s="64">
        <v>0</v>
      </c>
      <c r="V81" s="64">
        <v>0</v>
      </c>
      <c r="W81" s="64">
        <v>0</v>
      </c>
      <c r="X81" s="64">
        <v>0</v>
      </c>
      <c r="Y81" s="64">
        <v>0</v>
      </c>
      <c r="Z81" s="64">
        <v>34235073.039125614</v>
      </c>
      <c r="AA81" s="64">
        <v>10621339.033619206</v>
      </c>
      <c r="AB81" s="64">
        <v>3374524.2238003202</v>
      </c>
      <c r="AC81" s="64">
        <v>15213247.182505334</v>
      </c>
      <c r="AD81" s="64">
        <v>1771040.6150939551</v>
      </c>
      <c r="AE81" s="64">
        <v>3128283</v>
      </c>
      <c r="AF81" s="64">
        <v>47.28252356108721</v>
      </c>
      <c r="AG81" s="64">
        <v>3553.2715832385375</v>
      </c>
      <c r="AH81" s="64">
        <v>123038.43</v>
      </c>
      <c r="AI81" s="64">
        <v>0</v>
      </c>
      <c r="AJ81" s="64">
        <v>50.9</v>
      </c>
      <c r="AK81" s="64">
        <v>50.9</v>
      </c>
      <c r="AL81" s="64">
        <v>0</v>
      </c>
      <c r="AM81" s="64">
        <v>0</v>
      </c>
      <c r="AN81" s="64">
        <v>0</v>
      </c>
      <c r="AO81" s="64">
        <v>0</v>
      </c>
      <c r="AP81" s="64">
        <v>0</v>
      </c>
      <c r="AQ81" s="64">
        <v>0</v>
      </c>
      <c r="AR81" s="64">
        <v>0</v>
      </c>
      <c r="AS81" s="64">
        <v>-16038010.773544755</v>
      </c>
      <c r="AT81" s="64">
        <v>-598008.12</v>
      </c>
      <c r="AU81" s="64">
        <v>-70697273.909999996</v>
      </c>
      <c r="AV81" s="64">
        <v>70099265.789999992</v>
      </c>
      <c r="AW81" s="64">
        <v>4955513.1333999867</v>
      </c>
      <c r="AX81" s="64">
        <v>-51270906.100037962</v>
      </c>
      <c r="AY81" s="64">
        <v>-1116852942.8600378</v>
      </c>
      <c r="AZ81" s="64">
        <v>-1333473991.6016223</v>
      </c>
      <c r="BA81" s="64">
        <v>-199183404.00137553</v>
      </c>
      <c r="BB81" s="64">
        <v>0</v>
      </c>
      <c r="BC81" s="64">
        <v>415804452.74295974</v>
      </c>
      <c r="BD81" s="64">
        <v>1065582036.76</v>
      </c>
      <c r="BE81" s="64">
        <v>56226419.233437963</v>
      </c>
      <c r="BF81" s="64">
        <v>1049764748.5134381</v>
      </c>
      <c r="BG81" s="64">
        <v>1256673508.0350225</v>
      </c>
      <c r="BH81" s="64">
        <v>182481141.12137553</v>
      </c>
      <c r="BI81" s="64">
        <v>0</v>
      </c>
      <c r="BJ81" s="64">
        <v>-389389900.64295983</v>
      </c>
      <c r="BK81" s="64">
        <v>-993538329.28000009</v>
      </c>
      <c r="BL81" s="64">
        <v>0</v>
      </c>
      <c r="BM81" s="64">
        <v>0</v>
      </c>
      <c r="BN81" s="64">
        <v>0</v>
      </c>
      <c r="BO81" s="64">
        <v>0</v>
      </c>
      <c r="BP81" s="64">
        <v>0</v>
      </c>
      <c r="BQ81" s="64">
        <v>0</v>
      </c>
      <c r="BR81" s="64">
        <v>0</v>
      </c>
      <c r="BS81" s="64">
        <v>-20276782.956944745</v>
      </c>
      <c r="BT81" s="64">
        <v>-6192198.919999999</v>
      </c>
      <c r="BU81" s="64">
        <v>-17063549.36009993</v>
      </c>
      <c r="BV81" s="64">
        <v>-2383871.4440061133</v>
      </c>
      <c r="BW81" s="64">
        <v>-137.65</v>
      </c>
      <c r="BX81" s="64">
        <v>-973192.69791903358</v>
      </c>
      <c r="BY81" s="64">
        <v>-1174025.2376393725</v>
      </c>
      <c r="BZ81" s="64">
        <v>7957922.0300000012</v>
      </c>
      <c r="CA81" s="64">
        <v>-447729.6772802911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-118732.82999999999</v>
      </c>
      <c r="CJ81" s="64">
        <v>-118732.82999999999</v>
      </c>
      <c r="CK81" s="64">
        <v>0</v>
      </c>
      <c r="CL81" s="64">
        <v>47928429.525580838</v>
      </c>
    </row>
    <row r="82" spans="1:90" ht="12.75" customHeight="1">
      <c r="A82" s="48" t="s">
        <v>135</v>
      </c>
      <c r="B82" s="65"/>
      <c r="C82" s="60" t="s">
        <v>381</v>
      </c>
      <c r="D82" s="64">
        <v>64317591.529125586</v>
      </c>
      <c r="E82" s="64">
        <v>50429967.589999989</v>
      </c>
      <c r="F82" s="64">
        <v>1194059167.2099998</v>
      </c>
      <c r="G82" s="64">
        <v>-1143629199.6199996</v>
      </c>
      <c r="H82" s="64">
        <v>0</v>
      </c>
      <c r="I82" s="64">
        <v>-20499602.000000011</v>
      </c>
      <c r="J82" s="64">
        <v>-585545467.76999986</v>
      </c>
      <c r="K82" s="64">
        <v>-1036838361.1799998</v>
      </c>
      <c r="L82" s="64">
        <v>451292893.41000015</v>
      </c>
      <c r="M82" s="64">
        <v>565045865.76999986</v>
      </c>
      <c r="N82" s="64">
        <v>952699648.91999984</v>
      </c>
      <c r="O82" s="64">
        <v>-387653783.15000004</v>
      </c>
      <c r="P82" s="64">
        <v>0</v>
      </c>
      <c r="Q82" s="64">
        <v>0</v>
      </c>
      <c r="R82" s="64">
        <v>0</v>
      </c>
      <c r="S82" s="64">
        <v>0</v>
      </c>
      <c r="T82" s="64">
        <v>0</v>
      </c>
      <c r="U82" s="64">
        <v>0</v>
      </c>
      <c r="V82" s="64">
        <v>0</v>
      </c>
      <c r="W82" s="64">
        <v>0</v>
      </c>
      <c r="X82" s="64">
        <v>0</v>
      </c>
      <c r="Y82" s="64">
        <v>0</v>
      </c>
      <c r="Z82" s="64">
        <v>34387175.039125614</v>
      </c>
      <c r="AA82" s="64">
        <v>10736176.673619207</v>
      </c>
      <c r="AB82" s="64">
        <v>3388115.3638003203</v>
      </c>
      <c r="AC82" s="64">
        <v>15234938.262505334</v>
      </c>
      <c r="AD82" s="64">
        <v>1773022.755093955</v>
      </c>
      <c r="AE82" s="64">
        <v>3128283</v>
      </c>
      <c r="AF82" s="64">
        <v>47.28252356108721</v>
      </c>
      <c r="AG82" s="64">
        <v>3553.2715832385375</v>
      </c>
      <c r="AH82" s="64">
        <v>123038.43</v>
      </c>
      <c r="AI82" s="64">
        <v>0</v>
      </c>
      <c r="AJ82" s="64">
        <v>50.9</v>
      </c>
      <c r="AK82" s="64">
        <v>50.9</v>
      </c>
      <c r="AL82" s="64">
        <v>0</v>
      </c>
      <c r="AM82" s="64">
        <v>0</v>
      </c>
      <c r="AN82" s="64">
        <v>0</v>
      </c>
      <c r="AO82" s="64">
        <v>0</v>
      </c>
      <c r="AP82" s="64">
        <v>0</v>
      </c>
      <c r="AQ82" s="64">
        <v>0</v>
      </c>
      <c r="AR82" s="64">
        <v>0</v>
      </c>
      <c r="AS82" s="64">
        <v>-16082256.093544755</v>
      </c>
      <c r="AT82" s="64">
        <v>-598008.12</v>
      </c>
      <c r="AU82" s="64">
        <v>-70697273.909999996</v>
      </c>
      <c r="AV82" s="64">
        <v>70099265.789999992</v>
      </c>
      <c r="AW82" s="64">
        <v>4955513.1333999867</v>
      </c>
      <c r="AX82" s="64">
        <v>-51270906.100037962</v>
      </c>
      <c r="AY82" s="64">
        <v>-1116852942.8600378</v>
      </c>
      <c r="AZ82" s="64">
        <v>-1333473991.6016223</v>
      </c>
      <c r="BA82" s="64">
        <v>-199183404.00137553</v>
      </c>
      <c r="BB82" s="64">
        <v>0</v>
      </c>
      <c r="BC82" s="64">
        <v>415804452.74295974</v>
      </c>
      <c r="BD82" s="64">
        <v>1065582036.76</v>
      </c>
      <c r="BE82" s="64">
        <v>56226419.233437963</v>
      </c>
      <c r="BF82" s="64">
        <v>1049764748.5134381</v>
      </c>
      <c r="BG82" s="64">
        <v>1256673508.0350225</v>
      </c>
      <c r="BH82" s="64">
        <v>182481141.12137553</v>
      </c>
      <c r="BI82" s="64">
        <v>0</v>
      </c>
      <c r="BJ82" s="64">
        <v>-389389900.64295983</v>
      </c>
      <c r="BK82" s="64">
        <v>-993538329.28000009</v>
      </c>
      <c r="BL82" s="64">
        <v>0</v>
      </c>
      <c r="BM82" s="64">
        <v>0</v>
      </c>
      <c r="BN82" s="64">
        <v>0</v>
      </c>
      <c r="BO82" s="64">
        <v>0</v>
      </c>
      <c r="BP82" s="64">
        <v>0</v>
      </c>
      <c r="BQ82" s="64">
        <v>0</v>
      </c>
      <c r="BR82" s="64">
        <v>0</v>
      </c>
      <c r="BS82" s="64">
        <v>-20321028.276944745</v>
      </c>
      <c r="BT82" s="64">
        <v>-6212103.8399999989</v>
      </c>
      <c r="BU82" s="64">
        <v>-17077866.56009993</v>
      </c>
      <c r="BV82" s="64">
        <v>-2387155.4440061133</v>
      </c>
      <c r="BW82" s="64">
        <v>-137.65</v>
      </c>
      <c r="BX82" s="64">
        <v>-973192.69791903358</v>
      </c>
      <c r="BY82" s="64">
        <v>-1180764.4376393724</v>
      </c>
      <c r="BZ82" s="64">
        <v>7957922.0300000012</v>
      </c>
      <c r="CA82" s="64">
        <v>-447729.6772802911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-118732.82999999999</v>
      </c>
      <c r="CJ82" s="64">
        <v>-118732.82999999999</v>
      </c>
      <c r="CK82" s="64">
        <v>0</v>
      </c>
      <c r="CL82" s="64">
        <v>48235335.435580835</v>
      </c>
    </row>
    <row r="83" spans="1:90" ht="12.75" customHeight="1"/>
  </sheetData>
  <pageMargins left="0.75" right="0.75" top="1" bottom="1" header="0.5" footer="0.5"/>
  <pageSetup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CD7D9-7458-422F-85D6-F54F8E064F85}">
  <sheetPr>
    <tabColor rgb="FFFF0000"/>
  </sheetPr>
  <dimension ref="A1:CL83"/>
  <sheetViews>
    <sheetView showGridLines="0" zoomScale="80" zoomScaleNormal="80" workbookViewId="0">
      <pane xSplit="3" ySplit="6" topLeftCell="D7" activePane="bottomRight" state="frozen"/>
      <selection activeCell="D7" sqref="D7"/>
      <selection pane="topRight" activeCell="D7" sqref="D7"/>
      <selection pane="bottomLeft" activeCell="D7" sqref="D7"/>
      <selection pane="bottomRight" activeCell="D7" sqref="D7"/>
    </sheetView>
  </sheetViews>
  <sheetFormatPr defaultColWidth="9.140625" defaultRowHeight="12.75"/>
  <cols>
    <col min="1" max="1" width="58.7109375" style="5" customWidth="1"/>
    <col min="2" max="90" width="15.7109375" style="5" customWidth="1"/>
    <col min="91" max="16384" width="9.140625" style="5"/>
  </cols>
  <sheetData>
    <row r="1" spans="1:90" s="78" customFormat="1" ht="15" customHeight="1">
      <c r="A1" s="49" t="s">
        <v>284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</row>
    <row r="2" spans="1:90" s="78" customFormat="1" ht="15" customHeight="1">
      <c r="A2" s="49" t="s">
        <v>257</v>
      </c>
      <c r="B2" s="76">
        <v>735</v>
      </c>
      <c r="C2" s="76"/>
      <c r="D2" s="76"/>
      <c r="E2" s="76"/>
      <c r="F2" s="76"/>
      <c r="G2" s="76"/>
      <c r="H2" s="76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</row>
    <row r="3" spans="1:90" s="78" customFormat="1" ht="15" customHeight="1">
      <c r="A3" s="49" t="s">
        <v>528</v>
      </c>
      <c r="B3" s="76" t="s">
        <v>285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</row>
    <row r="4" spans="1:90" ht="15" customHeight="1"/>
    <row r="5" spans="1:90" ht="22.5" customHeight="1">
      <c r="D5" s="1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1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1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79" t="s">
        <v>251</v>
      </c>
    </row>
    <row r="6" spans="1:90" ht="80.099999999999994" customHeight="1">
      <c r="A6" s="57" t="s">
        <v>287</v>
      </c>
      <c r="B6" s="57" t="s">
        <v>288</v>
      </c>
      <c r="C6" s="57" t="s">
        <v>289</v>
      </c>
      <c r="D6" s="1" t="s">
        <v>290</v>
      </c>
      <c r="E6" s="53" t="s">
        <v>291</v>
      </c>
      <c r="F6" s="54" t="s">
        <v>292</v>
      </c>
      <c r="G6" s="54" t="s">
        <v>293</v>
      </c>
      <c r="H6" s="54" t="s">
        <v>294</v>
      </c>
      <c r="I6" s="53" t="s">
        <v>295</v>
      </c>
      <c r="J6" s="54" t="s">
        <v>296</v>
      </c>
      <c r="K6" s="55" t="s">
        <v>297</v>
      </c>
      <c r="L6" s="55" t="s">
        <v>298</v>
      </c>
      <c r="M6" s="54" t="s">
        <v>299</v>
      </c>
      <c r="N6" s="55" t="s">
        <v>300</v>
      </c>
      <c r="O6" s="55" t="s">
        <v>301</v>
      </c>
      <c r="P6" s="54" t="s">
        <v>302</v>
      </c>
      <c r="Q6" s="55" t="s">
        <v>303</v>
      </c>
      <c r="R6" s="55" t="s">
        <v>304</v>
      </c>
      <c r="S6" s="53" t="s">
        <v>305</v>
      </c>
      <c r="T6" s="54" t="s">
        <v>306</v>
      </c>
      <c r="U6" s="55" t="s">
        <v>307</v>
      </c>
      <c r="V6" s="55" t="s">
        <v>308</v>
      </c>
      <c r="W6" s="54" t="s">
        <v>309</v>
      </c>
      <c r="X6" s="55" t="s">
        <v>310</v>
      </c>
      <c r="Y6" s="55" t="s">
        <v>311</v>
      </c>
      <c r="Z6" s="53" t="s">
        <v>312</v>
      </c>
      <c r="AA6" s="54" t="s">
        <v>313</v>
      </c>
      <c r="AB6" s="54" t="s">
        <v>314</v>
      </c>
      <c r="AC6" s="54" t="s">
        <v>315</v>
      </c>
      <c r="AD6" s="54" t="s">
        <v>316</v>
      </c>
      <c r="AE6" s="54" t="s">
        <v>317</v>
      </c>
      <c r="AF6" s="54" t="s">
        <v>318</v>
      </c>
      <c r="AG6" s="54" t="s">
        <v>319</v>
      </c>
      <c r="AH6" s="54" t="s">
        <v>320</v>
      </c>
      <c r="AI6" s="54" t="s">
        <v>321</v>
      </c>
      <c r="AJ6" s="53" t="s">
        <v>322</v>
      </c>
      <c r="AK6" s="54" t="s">
        <v>323</v>
      </c>
      <c r="AL6" s="54" t="s">
        <v>324</v>
      </c>
      <c r="AM6" s="53" t="s">
        <v>325</v>
      </c>
      <c r="AN6" s="54" t="s">
        <v>326</v>
      </c>
      <c r="AO6" s="54" t="s">
        <v>327</v>
      </c>
      <c r="AP6" s="54" t="s">
        <v>328</v>
      </c>
      <c r="AQ6" s="54" t="s">
        <v>329</v>
      </c>
      <c r="AR6" s="54" t="s">
        <v>330</v>
      </c>
      <c r="AS6" s="1" t="s">
        <v>331</v>
      </c>
      <c r="AT6" s="53" t="s">
        <v>332</v>
      </c>
      <c r="AU6" s="54" t="s">
        <v>333</v>
      </c>
      <c r="AV6" s="54" t="s">
        <v>334</v>
      </c>
      <c r="AW6" s="53" t="s">
        <v>335</v>
      </c>
      <c r="AX6" s="54" t="s">
        <v>336</v>
      </c>
      <c r="AY6" s="55" t="s">
        <v>337</v>
      </c>
      <c r="AZ6" s="56" t="s">
        <v>338</v>
      </c>
      <c r="BA6" s="56" t="s">
        <v>339</v>
      </c>
      <c r="BB6" s="56" t="s">
        <v>340</v>
      </c>
      <c r="BC6" s="56" t="s">
        <v>341</v>
      </c>
      <c r="BD6" s="55" t="s">
        <v>342</v>
      </c>
      <c r="BE6" s="54" t="s">
        <v>343</v>
      </c>
      <c r="BF6" s="55" t="s">
        <v>344</v>
      </c>
      <c r="BG6" s="56" t="s">
        <v>338</v>
      </c>
      <c r="BH6" s="56" t="s">
        <v>339</v>
      </c>
      <c r="BI6" s="56" t="s">
        <v>340</v>
      </c>
      <c r="BJ6" s="56" t="s">
        <v>345</v>
      </c>
      <c r="BK6" s="55" t="s">
        <v>346</v>
      </c>
      <c r="BL6" s="53" t="s">
        <v>347</v>
      </c>
      <c r="BM6" s="54" t="s">
        <v>348</v>
      </c>
      <c r="BN6" s="54" t="s">
        <v>349</v>
      </c>
      <c r="BO6" s="53" t="s">
        <v>350</v>
      </c>
      <c r="BP6" s="54" t="s">
        <v>351</v>
      </c>
      <c r="BQ6" s="54" t="s">
        <v>352</v>
      </c>
      <c r="BR6" s="54" t="s">
        <v>353</v>
      </c>
      <c r="BS6" s="53" t="s">
        <v>354</v>
      </c>
      <c r="BT6" s="54" t="s">
        <v>355</v>
      </c>
      <c r="BU6" s="54" t="s">
        <v>356</v>
      </c>
      <c r="BV6" s="54" t="s">
        <v>357</v>
      </c>
      <c r="BW6" s="54" t="s">
        <v>358</v>
      </c>
      <c r="BX6" s="54" t="s">
        <v>359</v>
      </c>
      <c r="BY6" s="54" t="s">
        <v>360</v>
      </c>
      <c r="BZ6" s="54" t="s">
        <v>361</v>
      </c>
      <c r="CA6" s="54" t="s">
        <v>362</v>
      </c>
      <c r="CB6" s="53" t="s">
        <v>363</v>
      </c>
      <c r="CC6" s="54" t="s">
        <v>364</v>
      </c>
      <c r="CD6" s="55" t="s">
        <v>365</v>
      </c>
      <c r="CE6" s="55" t="s">
        <v>366</v>
      </c>
      <c r="CF6" s="54" t="s">
        <v>367</v>
      </c>
      <c r="CG6" s="1" t="s">
        <v>368</v>
      </c>
      <c r="CH6" s="55" t="s">
        <v>369</v>
      </c>
      <c r="CI6" s="53" t="s">
        <v>370</v>
      </c>
      <c r="CJ6" s="54" t="s">
        <v>371</v>
      </c>
      <c r="CK6" s="54" t="s">
        <v>372</v>
      </c>
      <c r="CL6" s="57" t="s">
        <v>250</v>
      </c>
    </row>
    <row r="7" spans="1:90" ht="12.75" customHeight="1">
      <c r="A7" s="44" t="s">
        <v>2</v>
      </c>
      <c r="B7" s="59">
        <v>1001</v>
      </c>
      <c r="C7" s="60" t="s">
        <v>373</v>
      </c>
      <c r="D7" s="61">
        <v>0</v>
      </c>
      <c r="E7" s="61">
        <v>0</v>
      </c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  <c r="M7" s="61">
        <v>0</v>
      </c>
      <c r="N7" s="61">
        <v>0</v>
      </c>
      <c r="O7" s="61">
        <v>0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0</v>
      </c>
      <c r="AA7" s="61">
        <v>0</v>
      </c>
      <c r="AB7" s="61">
        <v>0</v>
      </c>
      <c r="AC7" s="61">
        <v>0</v>
      </c>
      <c r="AD7" s="61">
        <v>0</v>
      </c>
      <c r="AE7" s="61">
        <v>0</v>
      </c>
      <c r="AF7" s="61">
        <v>0</v>
      </c>
      <c r="AG7" s="61">
        <v>0</v>
      </c>
      <c r="AH7" s="61">
        <v>0</v>
      </c>
      <c r="AI7" s="61">
        <v>0</v>
      </c>
      <c r="AJ7" s="61">
        <v>0</v>
      </c>
      <c r="AK7" s="61">
        <v>0</v>
      </c>
      <c r="AL7" s="61">
        <v>0</v>
      </c>
      <c r="AM7" s="61">
        <v>0</v>
      </c>
      <c r="AN7" s="61">
        <v>0</v>
      </c>
      <c r="AO7" s="61">
        <v>0</v>
      </c>
      <c r="AP7" s="61">
        <v>0</v>
      </c>
      <c r="AQ7" s="61">
        <v>0</v>
      </c>
      <c r="AR7" s="61">
        <v>0</v>
      </c>
      <c r="AS7" s="61">
        <v>0</v>
      </c>
      <c r="AT7" s="61">
        <v>0</v>
      </c>
      <c r="AU7" s="61">
        <v>0</v>
      </c>
      <c r="AV7" s="61">
        <v>0</v>
      </c>
      <c r="AW7" s="61">
        <v>0</v>
      </c>
      <c r="AX7" s="61">
        <v>0</v>
      </c>
      <c r="AY7" s="61">
        <v>0</v>
      </c>
      <c r="AZ7" s="61">
        <v>0</v>
      </c>
      <c r="BA7" s="61">
        <v>0</v>
      </c>
      <c r="BB7" s="61">
        <v>0</v>
      </c>
      <c r="BC7" s="61">
        <v>0</v>
      </c>
      <c r="BD7" s="61">
        <v>0</v>
      </c>
      <c r="BE7" s="61">
        <v>0</v>
      </c>
      <c r="BF7" s="61">
        <v>0</v>
      </c>
      <c r="BG7" s="61">
        <v>0</v>
      </c>
      <c r="BH7" s="61">
        <v>0</v>
      </c>
      <c r="BI7" s="61">
        <v>0</v>
      </c>
      <c r="BJ7" s="61">
        <v>0</v>
      </c>
      <c r="BK7" s="61">
        <v>0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0</v>
      </c>
      <c r="BT7" s="61">
        <v>0</v>
      </c>
      <c r="BU7" s="61">
        <v>0</v>
      </c>
      <c r="BV7" s="61">
        <v>0</v>
      </c>
      <c r="BW7" s="61">
        <v>0</v>
      </c>
      <c r="BX7" s="61">
        <v>0</v>
      </c>
      <c r="BY7" s="61">
        <v>0</v>
      </c>
      <c r="BZ7" s="61">
        <v>0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0</v>
      </c>
    </row>
    <row r="8" spans="1:90" ht="12.75" customHeight="1">
      <c r="A8" s="44" t="s">
        <v>3</v>
      </c>
      <c r="B8" s="59">
        <v>1003</v>
      </c>
      <c r="C8" s="60" t="s">
        <v>373</v>
      </c>
      <c r="D8" s="61">
        <v>0</v>
      </c>
      <c r="E8" s="61">
        <v>0</v>
      </c>
      <c r="F8" s="61">
        <v>0</v>
      </c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>
        <v>0</v>
      </c>
      <c r="N8" s="61">
        <v>0</v>
      </c>
      <c r="O8" s="61">
        <v>0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0</v>
      </c>
      <c r="AA8" s="61">
        <v>0</v>
      </c>
      <c r="AB8" s="61">
        <v>0</v>
      </c>
      <c r="AC8" s="61">
        <v>0</v>
      </c>
      <c r="AD8" s="61">
        <v>0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0</v>
      </c>
      <c r="AO8" s="61">
        <v>0</v>
      </c>
      <c r="AP8" s="61">
        <v>0</v>
      </c>
      <c r="AQ8" s="61">
        <v>0</v>
      </c>
      <c r="AR8" s="61">
        <v>0</v>
      </c>
      <c r="AS8" s="61">
        <v>0</v>
      </c>
      <c r="AT8" s="61">
        <v>0</v>
      </c>
      <c r="AU8" s="61">
        <v>0</v>
      </c>
      <c r="AV8" s="61">
        <v>0</v>
      </c>
      <c r="AW8" s="61">
        <v>0</v>
      </c>
      <c r="AX8" s="61">
        <v>0</v>
      </c>
      <c r="AY8" s="61">
        <v>0</v>
      </c>
      <c r="AZ8" s="61">
        <v>0</v>
      </c>
      <c r="BA8" s="61">
        <v>0</v>
      </c>
      <c r="BB8" s="61">
        <v>0</v>
      </c>
      <c r="BC8" s="61">
        <v>0</v>
      </c>
      <c r="BD8" s="61">
        <v>0</v>
      </c>
      <c r="BE8" s="61">
        <v>0</v>
      </c>
      <c r="BF8" s="61">
        <v>0</v>
      </c>
      <c r="BG8" s="61">
        <v>0</v>
      </c>
      <c r="BH8" s="61">
        <v>0</v>
      </c>
      <c r="BI8" s="61">
        <v>0</v>
      </c>
      <c r="BJ8" s="61">
        <v>0</v>
      </c>
      <c r="BK8" s="61">
        <v>0</v>
      </c>
      <c r="BL8" s="61">
        <v>0</v>
      </c>
      <c r="BM8" s="61">
        <v>0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0</v>
      </c>
      <c r="BT8" s="61">
        <v>0</v>
      </c>
      <c r="BU8" s="61">
        <v>0</v>
      </c>
      <c r="BV8" s="61">
        <v>0</v>
      </c>
      <c r="BW8" s="61">
        <v>0</v>
      </c>
      <c r="BX8" s="61">
        <v>0</v>
      </c>
      <c r="BY8" s="61">
        <v>0</v>
      </c>
      <c r="BZ8" s="61">
        <v>0</v>
      </c>
      <c r="CA8" s="61">
        <v>0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0</v>
      </c>
    </row>
    <row r="9" spans="1:90" ht="12.75" customHeight="1">
      <c r="A9" s="44" t="s">
        <v>4</v>
      </c>
      <c r="B9" s="59">
        <v>1004</v>
      </c>
      <c r="C9" s="60" t="s">
        <v>373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0</v>
      </c>
      <c r="AA9" s="61">
        <v>0</v>
      </c>
      <c r="AB9" s="61">
        <v>0</v>
      </c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0</v>
      </c>
      <c r="AT9" s="61">
        <v>0</v>
      </c>
      <c r="AU9" s="61">
        <v>0</v>
      </c>
      <c r="AV9" s="61">
        <v>0</v>
      </c>
      <c r="AW9" s="61">
        <v>0</v>
      </c>
      <c r="AX9" s="61">
        <v>0</v>
      </c>
      <c r="AY9" s="61">
        <v>0</v>
      </c>
      <c r="AZ9" s="61">
        <v>0</v>
      </c>
      <c r="BA9" s="61">
        <v>0</v>
      </c>
      <c r="BB9" s="61">
        <v>0</v>
      </c>
      <c r="BC9" s="61">
        <v>0</v>
      </c>
      <c r="BD9" s="61">
        <v>0</v>
      </c>
      <c r="BE9" s="61">
        <v>0</v>
      </c>
      <c r="BF9" s="61">
        <v>0</v>
      </c>
      <c r="BG9" s="61">
        <v>0</v>
      </c>
      <c r="BH9" s="61">
        <v>0</v>
      </c>
      <c r="BI9" s="61">
        <v>0</v>
      </c>
      <c r="BJ9" s="61">
        <v>0</v>
      </c>
      <c r="BK9" s="61">
        <v>0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0</v>
      </c>
      <c r="BT9" s="61">
        <v>0</v>
      </c>
      <c r="BU9" s="61">
        <v>0</v>
      </c>
      <c r="BV9" s="61">
        <v>0</v>
      </c>
      <c r="BW9" s="61">
        <v>0</v>
      </c>
      <c r="BX9" s="61">
        <v>0</v>
      </c>
      <c r="BY9" s="61">
        <v>0</v>
      </c>
      <c r="BZ9" s="61">
        <v>0</v>
      </c>
      <c r="CA9" s="61">
        <v>0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0</v>
      </c>
      <c r="CJ9" s="61">
        <v>0</v>
      </c>
      <c r="CK9" s="61">
        <v>0</v>
      </c>
      <c r="CL9" s="61">
        <v>0</v>
      </c>
    </row>
    <row r="10" spans="1:90" ht="12.75" customHeight="1">
      <c r="A10" s="44" t="s">
        <v>6</v>
      </c>
      <c r="B10" s="59">
        <v>1005</v>
      </c>
      <c r="C10" s="60" t="s">
        <v>373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0</v>
      </c>
      <c r="AA10" s="61">
        <v>0</v>
      </c>
      <c r="AB10" s="61">
        <v>0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0</v>
      </c>
      <c r="AI10" s="61">
        <v>0</v>
      </c>
      <c r="AJ10" s="61">
        <v>0</v>
      </c>
      <c r="AK10" s="61">
        <v>0</v>
      </c>
      <c r="AL10" s="61">
        <v>0</v>
      </c>
      <c r="AM10" s="61">
        <v>0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0</v>
      </c>
      <c r="AT10" s="61">
        <v>0</v>
      </c>
      <c r="AU10" s="61">
        <v>0</v>
      </c>
      <c r="AV10" s="61">
        <v>0</v>
      </c>
      <c r="AW10" s="61">
        <v>0</v>
      </c>
      <c r="AX10" s="61">
        <v>0</v>
      </c>
      <c r="AY10" s="61">
        <v>0</v>
      </c>
      <c r="AZ10" s="61">
        <v>0</v>
      </c>
      <c r="BA10" s="61">
        <v>0</v>
      </c>
      <c r="BB10" s="61">
        <v>0</v>
      </c>
      <c r="BC10" s="61">
        <v>0</v>
      </c>
      <c r="BD10" s="61">
        <v>0</v>
      </c>
      <c r="BE10" s="61">
        <v>0</v>
      </c>
      <c r="BF10" s="61">
        <v>0</v>
      </c>
      <c r="BG10" s="61">
        <v>0</v>
      </c>
      <c r="BH10" s="61">
        <v>0</v>
      </c>
      <c r="BI10" s="61">
        <v>0</v>
      </c>
      <c r="BJ10" s="61">
        <v>0</v>
      </c>
      <c r="BK10" s="61">
        <v>0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0</v>
      </c>
      <c r="BT10" s="61">
        <v>0</v>
      </c>
      <c r="BU10" s="61">
        <v>0</v>
      </c>
      <c r="BV10" s="61">
        <v>0</v>
      </c>
      <c r="BW10" s="61">
        <v>0</v>
      </c>
      <c r="BX10" s="61">
        <v>0</v>
      </c>
      <c r="BY10" s="61">
        <v>0</v>
      </c>
      <c r="BZ10" s="61">
        <v>0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0</v>
      </c>
      <c r="CJ10" s="61">
        <v>0</v>
      </c>
      <c r="CK10" s="61">
        <v>0</v>
      </c>
      <c r="CL10" s="61">
        <v>0</v>
      </c>
    </row>
    <row r="11" spans="1:90" ht="12.75" customHeight="1">
      <c r="A11" s="44" t="s">
        <v>8</v>
      </c>
      <c r="B11" s="59">
        <v>1006</v>
      </c>
      <c r="C11" s="60" t="s">
        <v>373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0</v>
      </c>
      <c r="AF11" s="61">
        <v>0</v>
      </c>
      <c r="AG11" s="61">
        <v>0</v>
      </c>
      <c r="AH11" s="61">
        <v>0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0</v>
      </c>
      <c r="AT11" s="61">
        <v>0</v>
      </c>
      <c r="AU11" s="61">
        <v>0</v>
      </c>
      <c r="AV11" s="61">
        <v>0</v>
      </c>
      <c r="AW11" s="61">
        <v>0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0</v>
      </c>
      <c r="BD11" s="61">
        <v>0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0</v>
      </c>
      <c r="BT11" s="61">
        <v>0</v>
      </c>
      <c r="BU11" s="61">
        <v>0</v>
      </c>
      <c r="BV11" s="61">
        <v>0</v>
      </c>
      <c r="BW11" s="61">
        <v>0</v>
      </c>
      <c r="BX11" s="61">
        <v>0</v>
      </c>
      <c r="BY11" s="61">
        <v>0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0</v>
      </c>
    </row>
    <row r="12" spans="1:90" ht="12.75" customHeight="1">
      <c r="A12" s="44" t="s">
        <v>10</v>
      </c>
      <c r="B12" s="59">
        <v>1007</v>
      </c>
      <c r="C12" s="60" t="s">
        <v>373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</row>
    <row r="13" spans="1:90" ht="12.75" customHeight="1">
      <c r="A13" s="44" t="s">
        <v>12</v>
      </c>
      <c r="B13" s="59">
        <v>1008</v>
      </c>
      <c r="C13" s="60" t="s">
        <v>373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0</v>
      </c>
      <c r="AA13" s="61">
        <v>0</v>
      </c>
      <c r="AB13" s="61">
        <v>0</v>
      </c>
      <c r="AC13" s="61">
        <v>0</v>
      </c>
      <c r="AD13" s="61">
        <v>0</v>
      </c>
      <c r="AE13" s="61">
        <v>0</v>
      </c>
      <c r="AF13" s="61">
        <v>0</v>
      </c>
      <c r="AG13" s="61">
        <v>0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0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1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0</v>
      </c>
      <c r="BT13" s="61">
        <v>0</v>
      </c>
      <c r="BU13" s="61">
        <v>0</v>
      </c>
      <c r="BV13" s="61">
        <v>0</v>
      </c>
      <c r="BW13" s="61">
        <v>0</v>
      </c>
      <c r="BX13" s="61">
        <v>0</v>
      </c>
      <c r="BY13" s="61">
        <v>0</v>
      </c>
      <c r="BZ13" s="61">
        <v>0</v>
      </c>
      <c r="CA13" s="61">
        <v>0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0</v>
      </c>
      <c r="CJ13" s="61">
        <v>0</v>
      </c>
      <c r="CK13" s="61">
        <v>0</v>
      </c>
      <c r="CL13" s="61">
        <v>0</v>
      </c>
    </row>
    <row r="14" spans="1:90" ht="12.75" customHeight="1">
      <c r="A14" s="44" t="s">
        <v>14</v>
      </c>
      <c r="B14" s="59">
        <v>1009</v>
      </c>
      <c r="C14" s="60" t="s">
        <v>373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0</v>
      </c>
      <c r="AA14" s="61">
        <v>0</v>
      </c>
      <c r="AB14" s="61">
        <v>0</v>
      </c>
      <c r="AC14" s="61">
        <v>0</v>
      </c>
      <c r="AD14" s="61">
        <v>0</v>
      </c>
      <c r="AE14" s="61">
        <v>0</v>
      </c>
      <c r="AF14" s="61">
        <v>0</v>
      </c>
      <c r="AG14" s="61">
        <v>0</v>
      </c>
      <c r="AH14" s="61">
        <v>0</v>
      </c>
      <c r="AI14" s="61">
        <v>0</v>
      </c>
      <c r="AJ14" s="61">
        <v>0</v>
      </c>
      <c r="AK14" s="61">
        <v>0</v>
      </c>
      <c r="AL14" s="61">
        <v>0</v>
      </c>
      <c r="AM14" s="61">
        <v>0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0</v>
      </c>
      <c r="AT14" s="61">
        <v>0</v>
      </c>
      <c r="AU14" s="61">
        <v>0</v>
      </c>
      <c r="AV14" s="61">
        <v>0</v>
      </c>
      <c r="AW14" s="61">
        <v>0</v>
      </c>
      <c r="AX14" s="61">
        <v>0</v>
      </c>
      <c r="AY14" s="61">
        <v>0</v>
      </c>
      <c r="AZ14" s="61">
        <v>0</v>
      </c>
      <c r="BA14" s="61">
        <v>0</v>
      </c>
      <c r="BB14" s="61">
        <v>0</v>
      </c>
      <c r="BC14" s="61">
        <v>0</v>
      </c>
      <c r="BD14" s="61">
        <v>0</v>
      </c>
      <c r="BE14" s="61">
        <v>0</v>
      </c>
      <c r="BF14" s="61">
        <v>0</v>
      </c>
      <c r="BG14" s="61">
        <v>0</v>
      </c>
      <c r="BH14" s="61">
        <v>0</v>
      </c>
      <c r="BI14" s="61">
        <v>0</v>
      </c>
      <c r="BJ14" s="61">
        <v>0</v>
      </c>
      <c r="BK14" s="61">
        <v>0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0</v>
      </c>
      <c r="BT14" s="61">
        <v>0</v>
      </c>
      <c r="BU14" s="61">
        <v>0</v>
      </c>
      <c r="BV14" s="61">
        <v>0</v>
      </c>
      <c r="BW14" s="61">
        <v>0</v>
      </c>
      <c r="BX14" s="61">
        <v>0</v>
      </c>
      <c r="BY14" s="61">
        <v>0</v>
      </c>
      <c r="BZ14" s="61">
        <v>0</v>
      </c>
      <c r="CA14" s="61">
        <v>0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0</v>
      </c>
      <c r="CJ14" s="61">
        <v>0</v>
      </c>
      <c r="CK14" s="61">
        <v>0</v>
      </c>
      <c r="CL14" s="61">
        <v>0</v>
      </c>
    </row>
    <row r="15" spans="1:90" ht="12.75" customHeight="1">
      <c r="A15" s="44" t="s">
        <v>16</v>
      </c>
      <c r="B15" s="59">
        <v>1010</v>
      </c>
      <c r="C15" s="60" t="s">
        <v>373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</row>
    <row r="16" spans="1:90" ht="12.75" customHeight="1">
      <c r="A16" s="44" t="s">
        <v>18</v>
      </c>
      <c r="B16" s="59">
        <v>1011</v>
      </c>
      <c r="C16" s="60" t="s">
        <v>373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</row>
    <row r="17" spans="1:90" ht="12.75" customHeight="1">
      <c r="A17" s="44" t="s">
        <v>20</v>
      </c>
      <c r="B17" s="59">
        <v>1012</v>
      </c>
      <c r="C17" s="60" t="s">
        <v>373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0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0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1">
        <v>0</v>
      </c>
      <c r="AZ17" s="61">
        <v>0</v>
      </c>
      <c r="BA17" s="61">
        <v>0</v>
      </c>
      <c r="BB17" s="61">
        <v>0</v>
      </c>
      <c r="BC17" s="61">
        <v>0</v>
      </c>
      <c r="BD17" s="61">
        <v>0</v>
      </c>
      <c r="BE17" s="61">
        <v>0</v>
      </c>
      <c r="BF17" s="61">
        <v>0</v>
      </c>
      <c r="BG17" s="61">
        <v>0</v>
      </c>
      <c r="BH17" s="61">
        <v>0</v>
      </c>
      <c r="BI17" s="61">
        <v>0</v>
      </c>
      <c r="BJ17" s="61">
        <v>0</v>
      </c>
      <c r="BK17" s="61">
        <v>0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0</v>
      </c>
      <c r="BT17" s="61">
        <v>0</v>
      </c>
      <c r="BU17" s="61">
        <v>0</v>
      </c>
      <c r="BV17" s="61">
        <v>0</v>
      </c>
      <c r="BW17" s="61">
        <v>0</v>
      </c>
      <c r="BX17" s="61">
        <v>0</v>
      </c>
      <c r="BY17" s="61">
        <v>0</v>
      </c>
      <c r="BZ17" s="61">
        <v>0</v>
      </c>
      <c r="CA17" s="61">
        <v>0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0</v>
      </c>
    </row>
    <row r="18" spans="1:90" ht="12.75" customHeight="1">
      <c r="A18" s="44" t="s">
        <v>22</v>
      </c>
      <c r="B18" s="59">
        <v>1013</v>
      </c>
      <c r="C18" s="60" t="s">
        <v>373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0</v>
      </c>
      <c r="BG18" s="61">
        <v>0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0</v>
      </c>
      <c r="BT18" s="61">
        <v>0</v>
      </c>
      <c r="BU18" s="61">
        <v>0</v>
      </c>
      <c r="BV18" s="61">
        <v>0</v>
      </c>
      <c r="BW18" s="61">
        <v>0</v>
      </c>
      <c r="BX18" s="61">
        <v>0</v>
      </c>
      <c r="BY18" s="61">
        <v>0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0</v>
      </c>
    </row>
    <row r="19" spans="1:90" ht="12.75" customHeight="1">
      <c r="A19" s="44" t="s">
        <v>24</v>
      </c>
      <c r="B19" s="59">
        <v>1016</v>
      </c>
      <c r="C19" s="60" t="s">
        <v>373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</row>
    <row r="20" spans="1:90" ht="12.75" customHeight="1">
      <c r="A20" s="44" t="s">
        <v>26</v>
      </c>
      <c r="B20" s="59">
        <v>1017</v>
      </c>
      <c r="C20" s="60" t="s">
        <v>373</v>
      </c>
      <c r="D20" s="61">
        <v>0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0</v>
      </c>
      <c r="AT20" s="61">
        <v>0</v>
      </c>
      <c r="AU20" s="61">
        <v>0</v>
      </c>
      <c r="AV20" s="61">
        <v>0</v>
      </c>
      <c r="AW20" s="61">
        <v>0</v>
      </c>
      <c r="AX20" s="61">
        <v>0</v>
      </c>
      <c r="AY20" s="61">
        <v>0</v>
      </c>
      <c r="AZ20" s="61">
        <v>0</v>
      </c>
      <c r="BA20" s="61">
        <v>0</v>
      </c>
      <c r="BB20" s="61">
        <v>0</v>
      </c>
      <c r="BC20" s="61">
        <v>0</v>
      </c>
      <c r="BD20" s="61">
        <v>0</v>
      </c>
      <c r="BE20" s="61">
        <v>0</v>
      </c>
      <c r="BF20" s="61">
        <v>0</v>
      </c>
      <c r="BG20" s="61">
        <v>0</v>
      </c>
      <c r="BH20" s="61">
        <v>0</v>
      </c>
      <c r="BI20" s="61">
        <v>0</v>
      </c>
      <c r="BJ20" s="61">
        <v>0</v>
      </c>
      <c r="BK20" s="61">
        <v>0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0</v>
      </c>
      <c r="BT20" s="61">
        <v>0</v>
      </c>
      <c r="BU20" s="61">
        <v>0</v>
      </c>
      <c r="BV20" s="61">
        <v>0</v>
      </c>
      <c r="BW20" s="61">
        <v>0</v>
      </c>
      <c r="BX20" s="61">
        <v>0</v>
      </c>
      <c r="BY20" s="61">
        <v>0</v>
      </c>
      <c r="BZ20" s="61">
        <v>0</v>
      </c>
      <c r="CA20" s="61">
        <v>0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0</v>
      </c>
      <c r="CJ20" s="61">
        <v>0</v>
      </c>
      <c r="CK20" s="61">
        <v>0</v>
      </c>
      <c r="CL20" s="61">
        <v>0</v>
      </c>
    </row>
    <row r="21" spans="1:90" ht="12.75" customHeight="1">
      <c r="A21" s="44" t="s">
        <v>28</v>
      </c>
      <c r="B21" s="59">
        <v>1018</v>
      </c>
      <c r="C21" s="60" t="s">
        <v>373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0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0</v>
      </c>
      <c r="BF21" s="61">
        <v>0</v>
      </c>
      <c r="BG21" s="61">
        <v>0</v>
      </c>
      <c r="BH21" s="61">
        <v>0</v>
      </c>
      <c r="BI21" s="61">
        <v>0</v>
      </c>
      <c r="BJ21" s="61">
        <v>0</v>
      </c>
      <c r="BK21" s="61">
        <v>0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0</v>
      </c>
      <c r="BT21" s="61">
        <v>0</v>
      </c>
      <c r="BU21" s="61">
        <v>0</v>
      </c>
      <c r="BV21" s="61">
        <v>0</v>
      </c>
      <c r="BW21" s="61">
        <v>0</v>
      </c>
      <c r="BX21" s="61">
        <v>0</v>
      </c>
      <c r="BY21" s="61">
        <v>0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0</v>
      </c>
    </row>
    <row r="22" spans="1:90" ht="12.75" customHeight="1">
      <c r="A22" s="44" t="s">
        <v>30</v>
      </c>
      <c r="B22" s="59">
        <v>1020</v>
      </c>
      <c r="C22" s="60" t="s">
        <v>373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61">
        <v>0</v>
      </c>
      <c r="AJ22" s="61">
        <v>0</v>
      </c>
      <c r="AK22" s="61">
        <v>0</v>
      </c>
      <c r="AL22" s="61">
        <v>0</v>
      </c>
      <c r="AM22" s="61">
        <v>0</v>
      </c>
      <c r="AN22" s="61">
        <v>0</v>
      </c>
      <c r="AO22" s="61">
        <v>0</v>
      </c>
      <c r="AP22" s="61">
        <v>0</v>
      </c>
      <c r="AQ22" s="61">
        <v>0</v>
      </c>
      <c r="AR22" s="61">
        <v>0</v>
      </c>
      <c r="AS22" s="61">
        <v>0</v>
      </c>
      <c r="AT22" s="61">
        <v>0</v>
      </c>
      <c r="AU22" s="61">
        <v>0</v>
      </c>
      <c r="AV22" s="61">
        <v>0</v>
      </c>
      <c r="AW22" s="61">
        <v>0</v>
      </c>
      <c r="AX22" s="61">
        <v>0</v>
      </c>
      <c r="AY22" s="61">
        <v>0</v>
      </c>
      <c r="AZ22" s="61">
        <v>0</v>
      </c>
      <c r="BA22" s="61">
        <v>0</v>
      </c>
      <c r="BB22" s="61">
        <v>0</v>
      </c>
      <c r="BC22" s="61">
        <v>0</v>
      </c>
      <c r="BD22" s="61">
        <v>0</v>
      </c>
      <c r="BE22" s="61">
        <v>0</v>
      </c>
      <c r="BF22" s="61">
        <v>0</v>
      </c>
      <c r="BG22" s="61">
        <v>0</v>
      </c>
      <c r="BH22" s="61">
        <v>0</v>
      </c>
      <c r="BI22" s="61">
        <v>0</v>
      </c>
      <c r="BJ22" s="61">
        <v>0</v>
      </c>
      <c r="BK22" s="61">
        <v>0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0</v>
      </c>
      <c r="BT22" s="61">
        <v>0</v>
      </c>
      <c r="BU22" s="61">
        <v>0</v>
      </c>
      <c r="BV22" s="61">
        <v>0</v>
      </c>
      <c r="BW22" s="61">
        <v>0</v>
      </c>
      <c r="BX22" s="61">
        <v>0</v>
      </c>
      <c r="BY22" s="61">
        <v>0</v>
      </c>
      <c r="BZ22" s="61">
        <v>0</v>
      </c>
      <c r="CA22" s="61">
        <v>0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0</v>
      </c>
    </row>
    <row r="23" spans="1:90" ht="12.75" customHeight="1">
      <c r="A23" s="44" t="s">
        <v>32</v>
      </c>
      <c r="B23" s="59">
        <v>1022</v>
      </c>
      <c r="C23" s="60" t="s">
        <v>373</v>
      </c>
      <c r="D23" s="61">
        <v>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0</v>
      </c>
      <c r="AT23" s="61">
        <v>0</v>
      </c>
      <c r="AU23" s="61">
        <v>0</v>
      </c>
      <c r="AV23" s="61">
        <v>0</v>
      </c>
      <c r="AW23" s="61">
        <v>0</v>
      </c>
      <c r="AX23" s="61">
        <v>0</v>
      </c>
      <c r="AY23" s="61">
        <v>0</v>
      </c>
      <c r="AZ23" s="61">
        <v>0</v>
      </c>
      <c r="BA23" s="61">
        <v>0</v>
      </c>
      <c r="BB23" s="61">
        <v>0</v>
      </c>
      <c r="BC23" s="61">
        <v>0</v>
      </c>
      <c r="BD23" s="61">
        <v>0</v>
      </c>
      <c r="BE23" s="61">
        <v>0</v>
      </c>
      <c r="BF23" s="61">
        <v>0</v>
      </c>
      <c r="BG23" s="61">
        <v>0</v>
      </c>
      <c r="BH23" s="61">
        <v>0</v>
      </c>
      <c r="BI23" s="61">
        <v>0</v>
      </c>
      <c r="BJ23" s="61">
        <v>0</v>
      </c>
      <c r="BK23" s="61">
        <v>0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0</v>
      </c>
      <c r="BT23" s="61">
        <v>0</v>
      </c>
      <c r="BU23" s="61">
        <v>0</v>
      </c>
      <c r="BV23" s="61">
        <v>0</v>
      </c>
      <c r="BW23" s="61">
        <v>0</v>
      </c>
      <c r="BX23" s="61">
        <v>0</v>
      </c>
      <c r="BY23" s="61">
        <v>0</v>
      </c>
      <c r="BZ23" s="61">
        <v>0</v>
      </c>
      <c r="CA23" s="61">
        <v>0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0</v>
      </c>
      <c r="CJ23" s="61">
        <v>0</v>
      </c>
      <c r="CK23" s="61">
        <v>0</v>
      </c>
      <c r="CL23" s="61">
        <v>0</v>
      </c>
    </row>
    <row r="24" spans="1:90" ht="12.75" customHeight="1">
      <c r="A24" s="44" t="s">
        <v>34</v>
      </c>
      <c r="B24" s="59">
        <v>1025</v>
      </c>
      <c r="C24" s="60" t="s">
        <v>373</v>
      </c>
      <c r="D24" s="61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61">
        <v>0</v>
      </c>
      <c r="N24" s="61">
        <v>0</v>
      </c>
      <c r="O24" s="61">
        <v>0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0</v>
      </c>
      <c r="AA24" s="61">
        <v>0</v>
      </c>
      <c r="AB24" s="61">
        <v>0</v>
      </c>
      <c r="AC24" s="61">
        <v>0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0</v>
      </c>
      <c r="AN24" s="61">
        <v>0</v>
      </c>
      <c r="AO24" s="61">
        <v>0</v>
      </c>
      <c r="AP24" s="61">
        <v>0</v>
      </c>
      <c r="AQ24" s="61">
        <v>0</v>
      </c>
      <c r="AR24" s="61">
        <v>0</v>
      </c>
      <c r="AS24" s="61">
        <v>0</v>
      </c>
      <c r="AT24" s="61">
        <v>0</v>
      </c>
      <c r="AU24" s="61">
        <v>0</v>
      </c>
      <c r="AV24" s="61">
        <v>0</v>
      </c>
      <c r="AW24" s="61">
        <v>0</v>
      </c>
      <c r="AX24" s="61">
        <v>0</v>
      </c>
      <c r="AY24" s="61">
        <v>0</v>
      </c>
      <c r="AZ24" s="61">
        <v>0</v>
      </c>
      <c r="BA24" s="61">
        <v>0</v>
      </c>
      <c r="BB24" s="61">
        <v>0</v>
      </c>
      <c r="BC24" s="61">
        <v>0</v>
      </c>
      <c r="BD24" s="61">
        <v>0</v>
      </c>
      <c r="BE24" s="61">
        <v>0</v>
      </c>
      <c r="BF24" s="61">
        <v>0</v>
      </c>
      <c r="BG24" s="61">
        <v>0</v>
      </c>
      <c r="BH24" s="61">
        <v>0</v>
      </c>
      <c r="BI24" s="61">
        <v>0</v>
      </c>
      <c r="BJ24" s="61">
        <v>0</v>
      </c>
      <c r="BK24" s="61">
        <v>0</v>
      </c>
      <c r="BL24" s="61">
        <v>0</v>
      </c>
      <c r="BM24" s="61">
        <v>0</v>
      </c>
      <c r="BN24" s="61">
        <v>0</v>
      </c>
      <c r="BO24" s="61">
        <v>0</v>
      </c>
      <c r="BP24" s="61">
        <v>0</v>
      </c>
      <c r="BQ24" s="61">
        <v>0</v>
      </c>
      <c r="BR24" s="61">
        <v>0</v>
      </c>
      <c r="BS24" s="61">
        <v>0</v>
      </c>
      <c r="BT24" s="61">
        <v>0</v>
      </c>
      <c r="BU24" s="61">
        <v>0</v>
      </c>
      <c r="BV24" s="61">
        <v>0</v>
      </c>
      <c r="BW24" s="61">
        <v>0</v>
      </c>
      <c r="BX24" s="61">
        <v>0</v>
      </c>
      <c r="BY24" s="61">
        <v>0</v>
      </c>
      <c r="BZ24" s="61">
        <v>0</v>
      </c>
      <c r="CA24" s="61">
        <v>0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0</v>
      </c>
    </row>
    <row r="25" spans="1:90" ht="12.75" customHeight="1">
      <c r="A25" s="44" t="s">
        <v>36</v>
      </c>
      <c r="B25" s="59">
        <v>1027</v>
      </c>
      <c r="C25" s="60" t="s">
        <v>373</v>
      </c>
      <c r="D25" s="61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0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0</v>
      </c>
      <c r="AA25" s="61">
        <v>0</v>
      </c>
      <c r="AB25" s="61">
        <v>0</v>
      </c>
      <c r="AC25" s="61">
        <v>0</v>
      </c>
      <c r="AD25" s="61">
        <v>0</v>
      </c>
      <c r="AE25" s="61">
        <v>0</v>
      </c>
      <c r="AF25" s="61">
        <v>0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0</v>
      </c>
      <c r="AN25" s="61">
        <v>0</v>
      </c>
      <c r="AO25" s="61">
        <v>0</v>
      </c>
      <c r="AP25" s="61">
        <v>0</v>
      </c>
      <c r="AQ25" s="61">
        <v>0</v>
      </c>
      <c r="AR25" s="61">
        <v>0</v>
      </c>
      <c r="AS25" s="61">
        <v>0</v>
      </c>
      <c r="AT25" s="61">
        <v>0</v>
      </c>
      <c r="AU25" s="61">
        <v>0</v>
      </c>
      <c r="AV25" s="61">
        <v>0</v>
      </c>
      <c r="AW25" s="61">
        <v>0</v>
      </c>
      <c r="AX25" s="61">
        <v>0</v>
      </c>
      <c r="AY25" s="61">
        <v>0</v>
      </c>
      <c r="AZ25" s="61">
        <v>0</v>
      </c>
      <c r="BA25" s="61">
        <v>0</v>
      </c>
      <c r="BB25" s="61">
        <v>0</v>
      </c>
      <c r="BC25" s="61">
        <v>0</v>
      </c>
      <c r="BD25" s="61">
        <v>0</v>
      </c>
      <c r="BE25" s="61">
        <v>0</v>
      </c>
      <c r="BF25" s="61">
        <v>0</v>
      </c>
      <c r="BG25" s="61">
        <v>0</v>
      </c>
      <c r="BH25" s="61">
        <v>0</v>
      </c>
      <c r="BI25" s="61">
        <v>0</v>
      </c>
      <c r="BJ25" s="61">
        <v>0</v>
      </c>
      <c r="BK25" s="61">
        <v>0</v>
      </c>
      <c r="BL25" s="61">
        <v>0</v>
      </c>
      <c r="BM25" s="61">
        <v>0</v>
      </c>
      <c r="BN25" s="61">
        <v>0</v>
      </c>
      <c r="BO25" s="61">
        <v>0</v>
      </c>
      <c r="BP25" s="61">
        <v>0</v>
      </c>
      <c r="BQ25" s="61">
        <v>0</v>
      </c>
      <c r="BR25" s="61">
        <v>0</v>
      </c>
      <c r="BS25" s="61">
        <v>0</v>
      </c>
      <c r="BT25" s="61">
        <v>0</v>
      </c>
      <c r="BU25" s="61">
        <v>0</v>
      </c>
      <c r="BV25" s="61">
        <v>0</v>
      </c>
      <c r="BW25" s="61">
        <v>0</v>
      </c>
      <c r="BX25" s="61">
        <v>0</v>
      </c>
      <c r="BY25" s="61">
        <v>0</v>
      </c>
      <c r="BZ25" s="61">
        <v>0</v>
      </c>
      <c r="CA25" s="61">
        <v>0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0</v>
      </c>
      <c r="CJ25" s="61">
        <v>0</v>
      </c>
      <c r="CK25" s="61">
        <v>0</v>
      </c>
      <c r="CL25" s="61">
        <v>0</v>
      </c>
    </row>
    <row r="26" spans="1:90" ht="12.75" customHeight="1">
      <c r="A26" s="44" t="s">
        <v>38</v>
      </c>
      <c r="B26" s="59">
        <v>1028</v>
      </c>
      <c r="C26" s="60" t="s">
        <v>373</v>
      </c>
      <c r="D26" s="61">
        <v>0</v>
      </c>
      <c r="E26" s="61">
        <v>0</v>
      </c>
      <c r="F26" s="61">
        <v>0</v>
      </c>
      <c r="G26" s="61">
        <v>0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0</v>
      </c>
      <c r="AA26" s="61">
        <v>0</v>
      </c>
      <c r="AB26" s="61">
        <v>0</v>
      </c>
      <c r="AC26" s="61">
        <v>0</v>
      </c>
      <c r="AD26" s="61">
        <v>0</v>
      </c>
      <c r="AE26" s="61">
        <v>0</v>
      </c>
      <c r="AF26" s="61">
        <v>0</v>
      </c>
      <c r="AG26" s="61">
        <v>0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0</v>
      </c>
      <c r="AN26" s="61">
        <v>0</v>
      </c>
      <c r="AO26" s="61">
        <v>0</v>
      </c>
      <c r="AP26" s="61">
        <v>0</v>
      </c>
      <c r="AQ26" s="61">
        <v>0</v>
      </c>
      <c r="AR26" s="61">
        <v>0</v>
      </c>
      <c r="AS26" s="61">
        <v>0</v>
      </c>
      <c r="AT26" s="61">
        <v>0</v>
      </c>
      <c r="AU26" s="61">
        <v>0</v>
      </c>
      <c r="AV26" s="61">
        <v>0</v>
      </c>
      <c r="AW26" s="61">
        <v>0</v>
      </c>
      <c r="AX26" s="61">
        <v>0</v>
      </c>
      <c r="AY26" s="61">
        <v>0</v>
      </c>
      <c r="AZ26" s="61">
        <v>0</v>
      </c>
      <c r="BA26" s="61">
        <v>0</v>
      </c>
      <c r="BB26" s="61">
        <v>0</v>
      </c>
      <c r="BC26" s="61">
        <v>0</v>
      </c>
      <c r="BD26" s="61">
        <v>0</v>
      </c>
      <c r="BE26" s="61">
        <v>0</v>
      </c>
      <c r="BF26" s="61">
        <v>0</v>
      </c>
      <c r="BG26" s="61">
        <v>0</v>
      </c>
      <c r="BH26" s="61">
        <v>0</v>
      </c>
      <c r="BI26" s="61">
        <v>0</v>
      </c>
      <c r="BJ26" s="61">
        <v>0</v>
      </c>
      <c r="BK26" s="61">
        <v>0</v>
      </c>
      <c r="BL26" s="61">
        <v>0</v>
      </c>
      <c r="BM26" s="61">
        <v>0</v>
      </c>
      <c r="BN26" s="61">
        <v>0</v>
      </c>
      <c r="BO26" s="61">
        <v>0</v>
      </c>
      <c r="BP26" s="61">
        <v>0</v>
      </c>
      <c r="BQ26" s="61">
        <v>0</v>
      </c>
      <c r="BR26" s="61">
        <v>0</v>
      </c>
      <c r="BS26" s="61">
        <v>0</v>
      </c>
      <c r="BT26" s="61">
        <v>0</v>
      </c>
      <c r="BU26" s="61">
        <v>0</v>
      </c>
      <c r="BV26" s="61">
        <v>0</v>
      </c>
      <c r="BW26" s="61">
        <v>0</v>
      </c>
      <c r="BX26" s="61">
        <v>0</v>
      </c>
      <c r="BY26" s="61">
        <v>0</v>
      </c>
      <c r="BZ26" s="61">
        <v>0</v>
      </c>
      <c r="CA26" s="61">
        <v>0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0</v>
      </c>
      <c r="CJ26" s="61">
        <v>0</v>
      </c>
      <c r="CK26" s="61">
        <v>0</v>
      </c>
      <c r="CL26" s="61">
        <v>0</v>
      </c>
    </row>
    <row r="27" spans="1:90" ht="12.75" customHeight="1">
      <c r="A27" s="44" t="s">
        <v>40</v>
      </c>
      <c r="B27" s="59">
        <v>1030</v>
      </c>
      <c r="C27" s="60" t="s">
        <v>373</v>
      </c>
      <c r="D27" s="61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1">
        <v>0</v>
      </c>
      <c r="L27" s="61">
        <v>0</v>
      </c>
      <c r="M27" s="61">
        <v>0</v>
      </c>
      <c r="N27" s="61">
        <v>0</v>
      </c>
      <c r="O27" s="61">
        <v>0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0</v>
      </c>
      <c r="AA27" s="61">
        <v>0</v>
      </c>
      <c r="AB27" s="61">
        <v>0</v>
      </c>
      <c r="AC27" s="61">
        <v>0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0</v>
      </c>
      <c r="AK27" s="61">
        <v>0</v>
      </c>
      <c r="AL27" s="61">
        <v>0</v>
      </c>
      <c r="AM27" s="61">
        <v>0</v>
      </c>
      <c r="AN27" s="61">
        <v>0</v>
      </c>
      <c r="AO27" s="61">
        <v>0</v>
      </c>
      <c r="AP27" s="61">
        <v>0</v>
      </c>
      <c r="AQ27" s="61">
        <v>0</v>
      </c>
      <c r="AR27" s="61">
        <v>0</v>
      </c>
      <c r="AS27" s="61">
        <v>0</v>
      </c>
      <c r="AT27" s="61">
        <v>0</v>
      </c>
      <c r="AU27" s="61">
        <v>0</v>
      </c>
      <c r="AV27" s="61">
        <v>0</v>
      </c>
      <c r="AW27" s="61">
        <v>0</v>
      </c>
      <c r="AX27" s="61">
        <v>0</v>
      </c>
      <c r="AY27" s="61">
        <v>0</v>
      </c>
      <c r="AZ27" s="61">
        <v>0</v>
      </c>
      <c r="BA27" s="61">
        <v>0</v>
      </c>
      <c r="BB27" s="61">
        <v>0</v>
      </c>
      <c r="BC27" s="61">
        <v>0</v>
      </c>
      <c r="BD27" s="61">
        <v>0</v>
      </c>
      <c r="BE27" s="61">
        <v>0</v>
      </c>
      <c r="BF27" s="61">
        <v>0</v>
      </c>
      <c r="BG27" s="61">
        <v>0</v>
      </c>
      <c r="BH27" s="61">
        <v>0</v>
      </c>
      <c r="BI27" s="61">
        <v>0</v>
      </c>
      <c r="BJ27" s="61">
        <v>0</v>
      </c>
      <c r="BK27" s="61">
        <v>0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0</v>
      </c>
      <c r="BT27" s="61">
        <v>0</v>
      </c>
      <c r="BU27" s="61">
        <v>0</v>
      </c>
      <c r="BV27" s="61">
        <v>0</v>
      </c>
      <c r="BW27" s="61">
        <v>0</v>
      </c>
      <c r="BX27" s="61">
        <v>0</v>
      </c>
      <c r="BY27" s="61">
        <v>0</v>
      </c>
      <c r="BZ27" s="61">
        <v>0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0</v>
      </c>
      <c r="CJ27" s="61">
        <v>0</v>
      </c>
      <c r="CK27" s="61">
        <v>0</v>
      </c>
      <c r="CL27" s="61">
        <v>0</v>
      </c>
    </row>
    <row r="28" spans="1:90" ht="12.75" customHeight="1">
      <c r="A28" s="44" t="s">
        <v>42</v>
      </c>
      <c r="B28" s="59">
        <v>1031</v>
      </c>
      <c r="C28" s="60" t="s">
        <v>373</v>
      </c>
      <c r="D28" s="61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0</v>
      </c>
      <c r="AA28" s="61">
        <v>0</v>
      </c>
      <c r="AB28" s="61">
        <v>0</v>
      </c>
      <c r="AC28" s="61">
        <v>0</v>
      </c>
      <c r="AD28" s="61">
        <v>0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0</v>
      </c>
      <c r="AN28" s="61">
        <v>0</v>
      </c>
      <c r="AO28" s="61">
        <v>0</v>
      </c>
      <c r="AP28" s="61">
        <v>0</v>
      </c>
      <c r="AQ28" s="61">
        <v>0</v>
      </c>
      <c r="AR28" s="61">
        <v>0</v>
      </c>
      <c r="AS28" s="61">
        <v>0</v>
      </c>
      <c r="AT28" s="61">
        <v>0</v>
      </c>
      <c r="AU28" s="61">
        <v>0</v>
      </c>
      <c r="AV28" s="61">
        <v>0</v>
      </c>
      <c r="AW28" s="61">
        <v>0</v>
      </c>
      <c r="AX28" s="61">
        <v>0</v>
      </c>
      <c r="AY28" s="61">
        <v>0</v>
      </c>
      <c r="AZ28" s="61">
        <v>0</v>
      </c>
      <c r="BA28" s="61">
        <v>0</v>
      </c>
      <c r="BB28" s="61">
        <v>0</v>
      </c>
      <c r="BC28" s="61">
        <v>0</v>
      </c>
      <c r="BD28" s="61">
        <v>0</v>
      </c>
      <c r="BE28" s="61">
        <v>0</v>
      </c>
      <c r="BF28" s="61">
        <v>0</v>
      </c>
      <c r="BG28" s="61">
        <v>0</v>
      </c>
      <c r="BH28" s="61">
        <v>0</v>
      </c>
      <c r="BI28" s="61">
        <v>0</v>
      </c>
      <c r="BJ28" s="61">
        <v>0</v>
      </c>
      <c r="BK28" s="61">
        <v>0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0</v>
      </c>
      <c r="BT28" s="61">
        <v>0</v>
      </c>
      <c r="BU28" s="61">
        <v>0</v>
      </c>
      <c r="BV28" s="61">
        <v>0</v>
      </c>
      <c r="BW28" s="61">
        <v>0</v>
      </c>
      <c r="BX28" s="61">
        <v>0</v>
      </c>
      <c r="BY28" s="61">
        <v>0</v>
      </c>
      <c r="BZ28" s="61">
        <v>0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0</v>
      </c>
      <c r="CJ28" s="61">
        <v>0</v>
      </c>
      <c r="CK28" s="61">
        <v>0</v>
      </c>
      <c r="CL28" s="61">
        <v>0</v>
      </c>
    </row>
    <row r="29" spans="1:90" ht="12.75" customHeight="1">
      <c r="A29" s="44" t="s">
        <v>44</v>
      </c>
      <c r="B29" s="59">
        <v>1032</v>
      </c>
      <c r="C29" s="60" t="s">
        <v>373</v>
      </c>
      <c r="D29" s="61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1">
        <v>0</v>
      </c>
      <c r="L29" s="61">
        <v>0</v>
      </c>
      <c r="M29" s="61">
        <v>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0</v>
      </c>
      <c r="AA29" s="61">
        <v>0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0</v>
      </c>
      <c r="AK29" s="61">
        <v>0</v>
      </c>
      <c r="AL29" s="61">
        <v>0</v>
      </c>
      <c r="AM29" s="61">
        <v>0</v>
      </c>
      <c r="AN29" s="61">
        <v>0</v>
      </c>
      <c r="AO29" s="61">
        <v>0</v>
      </c>
      <c r="AP29" s="61">
        <v>0</v>
      </c>
      <c r="AQ29" s="61">
        <v>0</v>
      </c>
      <c r="AR29" s="61">
        <v>0</v>
      </c>
      <c r="AS29" s="61">
        <v>0</v>
      </c>
      <c r="AT29" s="61">
        <v>0</v>
      </c>
      <c r="AU29" s="61">
        <v>0</v>
      </c>
      <c r="AV29" s="61">
        <v>0</v>
      </c>
      <c r="AW29" s="61">
        <v>0</v>
      </c>
      <c r="AX29" s="61">
        <v>0</v>
      </c>
      <c r="AY29" s="61">
        <v>0</v>
      </c>
      <c r="AZ29" s="61">
        <v>0</v>
      </c>
      <c r="BA29" s="61">
        <v>0</v>
      </c>
      <c r="BB29" s="61">
        <v>0</v>
      </c>
      <c r="BC29" s="61">
        <v>0</v>
      </c>
      <c r="BD29" s="61">
        <v>0</v>
      </c>
      <c r="BE29" s="61">
        <v>0</v>
      </c>
      <c r="BF29" s="61">
        <v>0</v>
      </c>
      <c r="BG29" s="61">
        <v>0</v>
      </c>
      <c r="BH29" s="61">
        <v>0</v>
      </c>
      <c r="BI29" s="61">
        <v>0</v>
      </c>
      <c r="BJ29" s="61">
        <v>0</v>
      </c>
      <c r="BK29" s="61">
        <v>0</v>
      </c>
      <c r="BL29" s="61">
        <v>0</v>
      </c>
      <c r="BM29" s="61">
        <v>0</v>
      </c>
      <c r="BN29" s="61">
        <v>0</v>
      </c>
      <c r="BO29" s="61">
        <v>0</v>
      </c>
      <c r="BP29" s="61">
        <v>0</v>
      </c>
      <c r="BQ29" s="61">
        <v>0</v>
      </c>
      <c r="BR29" s="61">
        <v>0</v>
      </c>
      <c r="BS29" s="61">
        <v>0</v>
      </c>
      <c r="BT29" s="61">
        <v>0</v>
      </c>
      <c r="BU29" s="61">
        <v>0</v>
      </c>
      <c r="BV29" s="61">
        <v>0</v>
      </c>
      <c r="BW29" s="61">
        <v>0</v>
      </c>
      <c r="BX29" s="61">
        <v>0</v>
      </c>
      <c r="BY29" s="61">
        <v>0</v>
      </c>
      <c r="BZ29" s="61">
        <v>0</v>
      </c>
      <c r="CA29" s="61">
        <v>0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0</v>
      </c>
      <c r="CJ29" s="61">
        <v>0</v>
      </c>
      <c r="CK29" s="61">
        <v>0</v>
      </c>
      <c r="CL29" s="61">
        <v>0</v>
      </c>
    </row>
    <row r="30" spans="1:90" ht="12.75" customHeight="1">
      <c r="A30" s="44" t="s">
        <v>46</v>
      </c>
      <c r="B30" s="59">
        <v>1034</v>
      </c>
      <c r="C30" s="60" t="s">
        <v>373</v>
      </c>
      <c r="D30" s="61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0</v>
      </c>
      <c r="AA30" s="61">
        <v>0</v>
      </c>
      <c r="AB30" s="61">
        <v>0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0</v>
      </c>
      <c r="AT30" s="61">
        <v>0</v>
      </c>
      <c r="AU30" s="61">
        <v>0</v>
      </c>
      <c r="AV30" s="61">
        <v>0</v>
      </c>
      <c r="AW30" s="61">
        <v>0</v>
      </c>
      <c r="AX30" s="61">
        <v>0</v>
      </c>
      <c r="AY30" s="61">
        <v>0</v>
      </c>
      <c r="AZ30" s="61">
        <v>0</v>
      </c>
      <c r="BA30" s="61">
        <v>0</v>
      </c>
      <c r="BB30" s="61">
        <v>0</v>
      </c>
      <c r="BC30" s="61">
        <v>0</v>
      </c>
      <c r="BD30" s="61">
        <v>0</v>
      </c>
      <c r="BE30" s="61">
        <v>0</v>
      </c>
      <c r="BF30" s="61">
        <v>0</v>
      </c>
      <c r="BG30" s="61">
        <v>0</v>
      </c>
      <c r="BH30" s="61">
        <v>0</v>
      </c>
      <c r="BI30" s="61">
        <v>0</v>
      </c>
      <c r="BJ30" s="61">
        <v>0</v>
      </c>
      <c r="BK30" s="61">
        <v>0</v>
      </c>
      <c r="BL30" s="61">
        <v>0</v>
      </c>
      <c r="BM30" s="61">
        <v>0</v>
      </c>
      <c r="BN30" s="61">
        <v>0</v>
      </c>
      <c r="BO30" s="61">
        <v>0</v>
      </c>
      <c r="BP30" s="61">
        <v>0</v>
      </c>
      <c r="BQ30" s="61">
        <v>0</v>
      </c>
      <c r="BR30" s="61">
        <v>0</v>
      </c>
      <c r="BS30" s="61">
        <v>0</v>
      </c>
      <c r="BT30" s="61">
        <v>0</v>
      </c>
      <c r="BU30" s="61">
        <v>0</v>
      </c>
      <c r="BV30" s="61">
        <v>0</v>
      </c>
      <c r="BW30" s="61">
        <v>0</v>
      </c>
      <c r="BX30" s="61">
        <v>0</v>
      </c>
      <c r="BY30" s="61">
        <v>0</v>
      </c>
      <c r="BZ30" s="61">
        <v>0</v>
      </c>
      <c r="CA30" s="61">
        <v>0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0</v>
      </c>
    </row>
    <row r="31" spans="1:90" ht="12.75" customHeight="1">
      <c r="A31" s="44" t="s">
        <v>48</v>
      </c>
      <c r="B31" s="59">
        <v>1035</v>
      </c>
      <c r="C31" s="60" t="s">
        <v>373</v>
      </c>
      <c r="D31" s="61">
        <v>947262.45040060882</v>
      </c>
      <c r="E31" s="61">
        <v>376274.97</v>
      </c>
      <c r="F31" s="61">
        <v>376274.97</v>
      </c>
      <c r="G31" s="61">
        <v>0</v>
      </c>
      <c r="H31" s="61">
        <v>0</v>
      </c>
      <c r="I31" s="61">
        <v>250681.95000000007</v>
      </c>
      <c r="J31" s="61">
        <v>250681.95000000007</v>
      </c>
      <c r="K31" s="61">
        <v>-941798.57</v>
      </c>
      <c r="L31" s="61">
        <v>1192480.52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320305.53040060884</v>
      </c>
      <c r="AA31" s="61">
        <v>320305.53040060884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0</v>
      </c>
      <c r="AN31" s="61">
        <v>0</v>
      </c>
      <c r="AO31" s="61">
        <v>0</v>
      </c>
      <c r="AP31" s="61">
        <v>0</v>
      </c>
      <c r="AQ31" s="61">
        <v>0</v>
      </c>
      <c r="AR31" s="61">
        <v>0</v>
      </c>
      <c r="AS31" s="61">
        <v>-183429.47704641914</v>
      </c>
      <c r="AT31" s="61">
        <v>-3092.380000000001</v>
      </c>
      <c r="AU31" s="61">
        <v>-32750.080000000002</v>
      </c>
      <c r="AV31" s="61">
        <v>29657.7</v>
      </c>
      <c r="AW31" s="61">
        <v>-24003.760000020266</v>
      </c>
      <c r="AX31" s="61">
        <v>-2732338.0800000131</v>
      </c>
      <c r="AY31" s="61">
        <v>-80060834.190000013</v>
      </c>
      <c r="AZ31" s="61">
        <v>-78403954.63000001</v>
      </c>
      <c r="BA31" s="61">
        <v>-1656879.56</v>
      </c>
      <c r="BB31" s="61">
        <v>0</v>
      </c>
      <c r="BC31" s="61">
        <v>0</v>
      </c>
      <c r="BD31" s="61">
        <v>77328496.109999999</v>
      </c>
      <c r="BE31" s="61">
        <v>2708334.3199999928</v>
      </c>
      <c r="BF31" s="61">
        <v>79327040.909999996</v>
      </c>
      <c r="BG31" s="61">
        <v>77747183.75999999</v>
      </c>
      <c r="BH31" s="61">
        <v>1579857.15</v>
      </c>
      <c r="BI31" s="61">
        <v>0</v>
      </c>
      <c r="BJ31" s="61">
        <v>0</v>
      </c>
      <c r="BK31" s="61">
        <v>-76618706.590000004</v>
      </c>
      <c r="BL31" s="61">
        <v>0</v>
      </c>
      <c r="BM31" s="61">
        <v>0</v>
      </c>
      <c r="BN31" s="61">
        <v>0</v>
      </c>
      <c r="BO31" s="61">
        <v>0</v>
      </c>
      <c r="BP31" s="61">
        <v>0</v>
      </c>
      <c r="BQ31" s="61">
        <v>0</v>
      </c>
      <c r="BR31" s="61">
        <v>0</v>
      </c>
      <c r="BS31" s="61">
        <v>-155362.50704639888</v>
      </c>
      <c r="BT31" s="61">
        <v>-94043.549999999988</v>
      </c>
      <c r="BU31" s="61">
        <v>-38350.693328763082</v>
      </c>
      <c r="BV31" s="61">
        <v>-18063.703173848575</v>
      </c>
      <c r="BW31" s="61">
        <v>0</v>
      </c>
      <c r="BX31" s="61">
        <v>-4904.5605437872509</v>
      </c>
      <c r="BY31" s="61">
        <v>0</v>
      </c>
      <c r="BZ31" s="61">
        <v>0</v>
      </c>
      <c r="CA31" s="61">
        <v>0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-970.83</v>
      </c>
      <c r="CJ31" s="61">
        <v>-970.83</v>
      </c>
      <c r="CK31" s="61">
        <v>0</v>
      </c>
      <c r="CL31" s="61">
        <v>763832.97335418966</v>
      </c>
    </row>
    <row r="32" spans="1:90" ht="12.75" customHeight="1">
      <c r="A32" s="44" t="s">
        <v>50</v>
      </c>
      <c r="B32" s="59">
        <v>1036</v>
      </c>
      <c r="C32" s="60" t="s">
        <v>373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61">
        <v>0</v>
      </c>
      <c r="N32" s="61">
        <v>0</v>
      </c>
      <c r="O32" s="61">
        <v>0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0</v>
      </c>
      <c r="AA32" s="61">
        <v>0</v>
      </c>
      <c r="AB32" s="61">
        <v>0</v>
      </c>
      <c r="AC32" s="61">
        <v>0</v>
      </c>
      <c r="AD32" s="61">
        <v>0</v>
      </c>
      <c r="AE32" s="61">
        <v>0</v>
      </c>
      <c r="AF32" s="61">
        <v>0</v>
      </c>
      <c r="AG32" s="61">
        <v>0</v>
      </c>
      <c r="AH32" s="61">
        <v>0</v>
      </c>
      <c r="AI32" s="61">
        <v>0</v>
      </c>
      <c r="AJ32" s="61">
        <v>0</v>
      </c>
      <c r="AK32" s="61">
        <v>0</v>
      </c>
      <c r="AL32" s="61">
        <v>0</v>
      </c>
      <c r="AM32" s="61">
        <v>0</v>
      </c>
      <c r="AN32" s="61">
        <v>0</v>
      </c>
      <c r="AO32" s="61">
        <v>0</v>
      </c>
      <c r="AP32" s="61">
        <v>0</v>
      </c>
      <c r="AQ32" s="61">
        <v>0</v>
      </c>
      <c r="AR32" s="61">
        <v>0</v>
      </c>
      <c r="AS32" s="61">
        <v>0</v>
      </c>
      <c r="AT32" s="61">
        <v>0</v>
      </c>
      <c r="AU32" s="61">
        <v>0</v>
      </c>
      <c r="AV32" s="61">
        <v>0</v>
      </c>
      <c r="AW32" s="61">
        <v>0</v>
      </c>
      <c r="AX32" s="61">
        <v>0</v>
      </c>
      <c r="AY32" s="61">
        <v>0</v>
      </c>
      <c r="AZ32" s="61">
        <v>0</v>
      </c>
      <c r="BA32" s="61">
        <v>0</v>
      </c>
      <c r="BB32" s="61">
        <v>0</v>
      </c>
      <c r="BC32" s="61">
        <v>0</v>
      </c>
      <c r="BD32" s="61">
        <v>0</v>
      </c>
      <c r="BE32" s="61">
        <v>0</v>
      </c>
      <c r="BF32" s="61">
        <v>0</v>
      </c>
      <c r="BG32" s="61">
        <v>0</v>
      </c>
      <c r="BH32" s="61">
        <v>0</v>
      </c>
      <c r="BI32" s="61">
        <v>0</v>
      </c>
      <c r="BJ32" s="61">
        <v>0</v>
      </c>
      <c r="BK32" s="61">
        <v>0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0</v>
      </c>
      <c r="BT32" s="61">
        <v>0</v>
      </c>
      <c r="BU32" s="61">
        <v>0</v>
      </c>
      <c r="BV32" s="61">
        <v>0</v>
      </c>
      <c r="BW32" s="61">
        <v>0</v>
      </c>
      <c r="BX32" s="61">
        <v>0</v>
      </c>
      <c r="BY32" s="61">
        <v>0</v>
      </c>
      <c r="BZ32" s="61">
        <v>0</v>
      </c>
      <c r="CA32" s="61">
        <v>0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0</v>
      </c>
      <c r="CJ32" s="61">
        <v>0</v>
      </c>
      <c r="CK32" s="61">
        <v>0</v>
      </c>
      <c r="CL32" s="61">
        <v>0</v>
      </c>
    </row>
    <row r="33" spans="1:90" ht="12.75" customHeight="1">
      <c r="A33" s="44" t="s">
        <v>52</v>
      </c>
      <c r="B33" s="59">
        <v>1037</v>
      </c>
      <c r="C33" s="60" t="s">
        <v>373</v>
      </c>
      <c r="D33" s="61">
        <v>0</v>
      </c>
      <c r="E33" s="61">
        <v>0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0</v>
      </c>
      <c r="AA33" s="61">
        <v>0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0</v>
      </c>
      <c r="AK33" s="61">
        <v>0</v>
      </c>
      <c r="AL33" s="61">
        <v>0</v>
      </c>
      <c r="AM33" s="61">
        <v>0</v>
      </c>
      <c r="AN33" s="61">
        <v>0</v>
      </c>
      <c r="AO33" s="61">
        <v>0</v>
      </c>
      <c r="AP33" s="61">
        <v>0</v>
      </c>
      <c r="AQ33" s="61">
        <v>0</v>
      </c>
      <c r="AR33" s="61">
        <v>0</v>
      </c>
      <c r="AS33" s="61">
        <v>0</v>
      </c>
      <c r="AT33" s="61">
        <v>0</v>
      </c>
      <c r="AU33" s="61">
        <v>0</v>
      </c>
      <c r="AV33" s="61">
        <v>0</v>
      </c>
      <c r="AW33" s="61">
        <v>0</v>
      </c>
      <c r="AX33" s="61">
        <v>0</v>
      </c>
      <c r="AY33" s="61">
        <v>0</v>
      </c>
      <c r="AZ33" s="61">
        <v>0</v>
      </c>
      <c r="BA33" s="61">
        <v>0</v>
      </c>
      <c r="BB33" s="61">
        <v>0</v>
      </c>
      <c r="BC33" s="61">
        <v>0</v>
      </c>
      <c r="BD33" s="61">
        <v>0</v>
      </c>
      <c r="BE33" s="61">
        <v>0</v>
      </c>
      <c r="BF33" s="61">
        <v>0</v>
      </c>
      <c r="BG33" s="61">
        <v>0</v>
      </c>
      <c r="BH33" s="61">
        <v>0</v>
      </c>
      <c r="BI33" s="61">
        <v>0</v>
      </c>
      <c r="BJ33" s="61">
        <v>0</v>
      </c>
      <c r="BK33" s="61">
        <v>0</v>
      </c>
      <c r="BL33" s="61">
        <v>0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0</v>
      </c>
      <c r="BS33" s="61">
        <v>0</v>
      </c>
      <c r="BT33" s="61">
        <v>0</v>
      </c>
      <c r="BU33" s="61">
        <v>0</v>
      </c>
      <c r="BV33" s="61">
        <v>0</v>
      </c>
      <c r="BW33" s="61">
        <v>0</v>
      </c>
      <c r="BX33" s="61">
        <v>0</v>
      </c>
      <c r="BY33" s="61">
        <v>0</v>
      </c>
      <c r="BZ33" s="61">
        <v>0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0</v>
      </c>
      <c r="CJ33" s="61">
        <v>0</v>
      </c>
      <c r="CK33" s="61">
        <v>0</v>
      </c>
      <c r="CL33" s="61">
        <v>0</v>
      </c>
    </row>
    <row r="34" spans="1:90" ht="12.75" customHeight="1">
      <c r="A34" s="44" t="s">
        <v>54</v>
      </c>
      <c r="B34" s="59">
        <v>1038</v>
      </c>
      <c r="C34" s="60" t="s">
        <v>373</v>
      </c>
      <c r="D34" s="61">
        <v>-240603.53</v>
      </c>
      <c r="E34" s="61">
        <v>-230770.53</v>
      </c>
      <c r="F34" s="61">
        <v>14020.08</v>
      </c>
      <c r="G34" s="61">
        <v>-244790.61</v>
      </c>
      <c r="H34" s="61">
        <v>0</v>
      </c>
      <c r="I34" s="61">
        <v>-9833</v>
      </c>
      <c r="J34" s="61">
        <v>-9833</v>
      </c>
      <c r="K34" s="61">
        <v>-13155.82</v>
      </c>
      <c r="L34" s="61">
        <v>3322.82</v>
      </c>
      <c r="M34" s="61">
        <v>0</v>
      </c>
      <c r="N34" s="61">
        <v>0</v>
      </c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0</v>
      </c>
      <c r="AA34" s="61">
        <v>0</v>
      </c>
      <c r="AB34" s="61">
        <v>0</v>
      </c>
      <c r="AC34" s="61">
        <v>0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0</v>
      </c>
      <c r="AN34" s="61">
        <v>0</v>
      </c>
      <c r="AO34" s="61">
        <v>0</v>
      </c>
      <c r="AP34" s="61">
        <v>0</v>
      </c>
      <c r="AQ34" s="61">
        <v>0</v>
      </c>
      <c r="AR34" s="61">
        <v>0</v>
      </c>
      <c r="AS34" s="61">
        <v>-117622.49853922662</v>
      </c>
      <c r="AT34" s="61">
        <v>0</v>
      </c>
      <c r="AU34" s="61">
        <v>0</v>
      </c>
      <c r="AV34" s="61">
        <v>0</v>
      </c>
      <c r="AW34" s="61">
        <v>0</v>
      </c>
      <c r="AX34" s="61">
        <v>0</v>
      </c>
      <c r="AY34" s="61">
        <v>0</v>
      </c>
      <c r="AZ34" s="61">
        <v>0</v>
      </c>
      <c r="BA34" s="61">
        <v>0</v>
      </c>
      <c r="BB34" s="61">
        <v>0</v>
      </c>
      <c r="BC34" s="61">
        <v>0</v>
      </c>
      <c r="BD34" s="61">
        <v>0</v>
      </c>
      <c r="BE34" s="61">
        <v>0</v>
      </c>
      <c r="BF34" s="61">
        <v>0</v>
      </c>
      <c r="BG34" s="61">
        <v>0</v>
      </c>
      <c r="BH34" s="61">
        <v>0</v>
      </c>
      <c r="BI34" s="61">
        <v>0</v>
      </c>
      <c r="BJ34" s="61">
        <v>0</v>
      </c>
      <c r="BK34" s="61">
        <v>0</v>
      </c>
      <c r="BL34" s="61">
        <v>0</v>
      </c>
      <c r="BM34" s="61">
        <v>0</v>
      </c>
      <c r="BN34" s="61">
        <v>0</v>
      </c>
      <c r="BO34" s="61">
        <v>0</v>
      </c>
      <c r="BP34" s="61">
        <v>0</v>
      </c>
      <c r="BQ34" s="61">
        <v>0</v>
      </c>
      <c r="BR34" s="61">
        <v>0</v>
      </c>
      <c r="BS34" s="61">
        <v>-117622.49853922662</v>
      </c>
      <c r="BT34" s="61">
        <v>-491.2800000000002</v>
      </c>
      <c r="BU34" s="61">
        <v>-96593.680459744457</v>
      </c>
      <c r="BV34" s="61">
        <v>-16211.805889327692</v>
      </c>
      <c r="BW34" s="61">
        <v>0</v>
      </c>
      <c r="BX34" s="61">
        <v>-27.485307692833505</v>
      </c>
      <c r="BY34" s="61">
        <v>-4256.5500518367871</v>
      </c>
      <c r="BZ34" s="61">
        <v>0</v>
      </c>
      <c r="CA34" s="61">
        <v>-41.696830624866067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0</v>
      </c>
      <c r="CJ34" s="61">
        <v>0</v>
      </c>
      <c r="CK34" s="61">
        <v>0</v>
      </c>
      <c r="CL34" s="61">
        <v>-358226.02853922662</v>
      </c>
    </row>
    <row r="35" spans="1:90" ht="12.75" customHeight="1">
      <c r="A35" s="44" t="s">
        <v>56</v>
      </c>
      <c r="B35" s="59">
        <v>1039</v>
      </c>
      <c r="C35" s="60" t="s">
        <v>373</v>
      </c>
      <c r="D35" s="61">
        <v>0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0</v>
      </c>
      <c r="AT35" s="61">
        <v>0</v>
      </c>
      <c r="AU35" s="61">
        <v>0</v>
      </c>
      <c r="AV35" s="61">
        <v>0</v>
      </c>
      <c r="AW35" s="61">
        <v>0</v>
      </c>
      <c r="AX35" s="61">
        <v>0</v>
      </c>
      <c r="AY35" s="61">
        <v>0</v>
      </c>
      <c r="AZ35" s="61">
        <v>0</v>
      </c>
      <c r="BA35" s="61">
        <v>0</v>
      </c>
      <c r="BB35" s="61">
        <v>0</v>
      </c>
      <c r="BC35" s="61">
        <v>0</v>
      </c>
      <c r="BD35" s="61">
        <v>0</v>
      </c>
      <c r="BE35" s="61">
        <v>0</v>
      </c>
      <c r="BF35" s="61">
        <v>0</v>
      </c>
      <c r="BG35" s="61">
        <v>0</v>
      </c>
      <c r="BH35" s="61">
        <v>0</v>
      </c>
      <c r="BI35" s="61">
        <v>0</v>
      </c>
      <c r="BJ35" s="61">
        <v>0</v>
      </c>
      <c r="BK35" s="61">
        <v>0</v>
      </c>
      <c r="BL35" s="61">
        <v>0</v>
      </c>
      <c r="BM35" s="61">
        <v>0</v>
      </c>
      <c r="BN35" s="61">
        <v>0</v>
      </c>
      <c r="BO35" s="61">
        <v>0</v>
      </c>
      <c r="BP35" s="61">
        <v>0</v>
      </c>
      <c r="BQ35" s="61">
        <v>0</v>
      </c>
      <c r="BR35" s="61">
        <v>0</v>
      </c>
      <c r="BS35" s="61">
        <v>0</v>
      </c>
      <c r="BT35" s="61">
        <v>0</v>
      </c>
      <c r="BU35" s="61">
        <v>0</v>
      </c>
      <c r="BV35" s="61">
        <v>0</v>
      </c>
      <c r="BW35" s="61">
        <v>0</v>
      </c>
      <c r="BX35" s="61">
        <v>0</v>
      </c>
      <c r="BY35" s="61">
        <v>0</v>
      </c>
      <c r="BZ35" s="61">
        <v>0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0</v>
      </c>
      <c r="CJ35" s="61">
        <v>0</v>
      </c>
      <c r="CK35" s="61">
        <v>0</v>
      </c>
      <c r="CL35" s="61">
        <v>0</v>
      </c>
    </row>
    <row r="36" spans="1:90" ht="12.75" customHeight="1">
      <c r="A36" s="44" t="s">
        <v>58</v>
      </c>
      <c r="B36" s="59">
        <v>1040</v>
      </c>
      <c r="C36" s="60" t="s">
        <v>373</v>
      </c>
      <c r="D36" s="61">
        <v>427841572</v>
      </c>
      <c r="E36" s="61">
        <v>555778208</v>
      </c>
      <c r="F36" s="61">
        <v>710588218</v>
      </c>
      <c r="G36" s="61">
        <v>-154810010</v>
      </c>
      <c r="H36" s="61">
        <v>0</v>
      </c>
      <c r="I36" s="61">
        <v>-319353668</v>
      </c>
      <c r="J36" s="61">
        <v>-389198838</v>
      </c>
      <c r="K36" s="61">
        <v>-934587733</v>
      </c>
      <c r="L36" s="61">
        <v>545388895</v>
      </c>
      <c r="M36" s="61">
        <v>69845170</v>
      </c>
      <c r="N36" s="61">
        <v>192457161</v>
      </c>
      <c r="O36" s="61">
        <v>-122611991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191417032</v>
      </c>
      <c r="AA36" s="61">
        <v>68798976</v>
      </c>
      <c r="AB36" s="61">
        <v>0</v>
      </c>
      <c r="AC36" s="61">
        <v>81647643</v>
      </c>
      <c r="AD36" s="61">
        <v>40970413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-247504013</v>
      </c>
      <c r="AT36" s="61">
        <v>-93098244</v>
      </c>
      <c r="AU36" s="61">
        <v>-94667568</v>
      </c>
      <c r="AV36" s="61">
        <v>1569324</v>
      </c>
      <c r="AW36" s="61">
        <v>-71153751</v>
      </c>
      <c r="AX36" s="61">
        <v>-118999507</v>
      </c>
      <c r="AY36" s="61">
        <v>-558142148</v>
      </c>
      <c r="AZ36" s="61">
        <v>-605796044</v>
      </c>
      <c r="BA36" s="61">
        <v>-89918008</v>
      </c>
      <c r="BB36" s="61">
        <v>0</v>
      </c>
      <c r="BC36" s="61">
        <v>137571904</v>
      </c>
      <c r="BD36" s="61">
        <v>439142641</v>
      </c>
      <c r="BE36" s="61">
        <v>47845756</v>
      </c>
      <c r="BF36" s="61">
        <v>210260250</v>
      </c>
      <c r="BG36" s="61">
        <v>238102722</v>
      </c>
      <c r="BH36" s="61">
        <v>23982862</v>
      </c>
      <c r="BI36" s="61">
        <v>0</v>
      </c>
      <c r="BJ36" s="61">
        <v>-51825334</v>
      </c>
      <c r="BK36" s="61">
        <v>-162414494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-83252018</v>
      </c>
      <c r="BT36" s="61">
        <v>-45913190</v>
      </c>
      <c r="BU36" s="61">
        <v>-28319513</v>
      </c>
      <c r="BV36" s="61">
        <v>-3123787</v>
      </c>
      <c r="BW36" s="61">
        <v>0</v>
      </c>
      <c r="BX36" s="61">
        <v>-1032239</v>
      </c>
      <c r="BY36" s="61">
        <v>-841241</v>
      </c>
      <c r="BZ36" s="61">
        <v>0</v>
      </c>
      <c r="CA36" s="61">
        <v>-4022048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180337559</v>
      </c>
    </row>
    <row r="37" spans="1:90" ht="12.75" customHeight="1">
      <c r="A37" s="44" t="s">
        <v>60</v>
      </c>
      <c r="B37" s="59">
        <v>1043</v>
      </c>
      <c r="C37" s="60" t="s">
        <v>373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0</v>
      </c>
      <c r="AA37" s="61">
        <v>0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0</v>
      </c>
      <c r="AN37" s="61">
        <v>0</v>
      </c>
      <c r="AO37" s="61">
        <v>0</v>
      </c>
      <c r="AP37" s="61">
        <v>0</v>
      </c>
      <c r="AQ37" s="61">
        <v>0</v>
      </c>
      <c r="AR37" s="61">
        <v>0</v>
      </c>
      <c r="AS37" s="61">
        <v>0</v>
      </c>
      <c r="AT37" s="61">
        <v>0</v>
      </c>
      <c r="AU37" s="61">
        <v>0</v>
      </c>
      <c r="AV37" s="61">
        <v>0</v>
      </c>
      <c r="AW37" s="61">
        <v>0</v>
      </c>
      <c r="AX37" s="61">
        <v>0</v>
      </c>
      <c r="AY37" s="61">
        <v>0</v>
      </c>
      <c r="AZ37" s="61">
        <v>0</v>
      </c>
      <c r="BA37" s="61">
        <v>0</v>
      </c>
      <c r="BB37" s="61">
        <v>0</v>
      </c>
      <c r="BC37" s="61">
        <v>0</v>
      </c>
      <c r="BD37" s="61">
        <v>0</v>
      </c>
      <c r="BE37" s="61">
        <v>0</v>
      </c>
      <c r="BF37" s="61">
        <v>0</v>
      </c>
      <c r="BG37" s="61">
        <v>0</v>
      </c>
      <c r="BH37" s="61">
        <v>0</v>
      </c>
      <c r="BI37" s="61">
        <v>0</v>
      </c>
      <c r="BJ37" s="61">
        <v>0</v>
      </c>
      <c r="BK37" s="61">
        <v>0</v>
      </c>
      <c r="BL37" s="61">
        <v>0</v>
      </c>
      <c r="BM37" s="61">
        <v>0</v>
      </c>
      <c r="BN37" s="61">
        <v>0</v>
      </c>
      <c r="BO37" s="61">
        <v>0</v>
      </c>
      <c r="BP37" s="61">
        <v>0</v>
      </c>
      <c r="BQ37" s="61">
        <v>0</v>
      </c>
      <c r="BR37" s="61">
        <v>0</v>
      </c>
      <c r="BS37" s="61">
        <v>0</v>
      </c>
      <c r="BT37" s="61">
        <v>0</v>
      </c>
      <c r="BU37" s="61">
        <v>0</v>
      </c>
      <c r="BV37" s="61">
        <v>0</v>
      </c>
      <c r="BW37" s="61">
        <v>0</v>
      </c>
      <c r="BX37" s="61">
        <v>0</v>
      </c>
      <c r="BY37" s="61">
        <v>0</v>
      </c>
      <c r="BZ37" s="61">
        <v>0</v>
      </c>
      <c r="CA37" s="61">
        <v>0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0</v>
      </c>
    </row>
    <row r="38" spans="1:90" ht="12.75" customHeight="1">
      <c r="A38" s="44" t="s">
        <v>62</v>
      </c>
      <c r="B38" s="59">
        <v>1044</v>
      </c>
      <c r="C38" s="60" t="s">
        <v>373</v>
      </c>
      <c r="D38" s="61">
        <v>123.28999999999996</v>
      </c>
      <c r="E38" s="61">
        <v>0</v>
      </c>
      <c r="F38" s="61">
        <v>0</v>
      </c>
      <c r="G38" s="61">
        <v>0</v>
      </c>
      <c r="H38" s="61">
        <v>0</v>
      </c>
      <c r="I38" s="61">
        <v>123.28999999999996</v>
      </c>
      <c r="J38" s="61">
        <v>123.28999999999996</v>
      </c>
      <c r="K38" s="61">
        <v>-374.66</v>
      </c>
      <c r="L38" s="61">
        <v>497.95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0</v>
      </c>
      <c r="AA38" s="61">
        <v>0</v>
      </c>
      <c r="AB38" s="61">
        <v>0</v>
      </c>
      <c r="AC38" s="61">
        <v>0</v>
      </c>
      <c r="AD38" s="61">
        <v>0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0</v>
      </c>
      <c r="AN38" s="61">
        <v>0</v>
      </c>
      <c r="AO38" s="61">
        <v>0</v>
      </c>
      <c r="AP38" s="61">
        <v>0</v>
      </c>
      <c r="AQ38" s="61">
        <v>0</v>
      </c>
      <c r="AR38" s="61">
        <v>0</v>
      </c>
      <c r="AS38" s="61">
        <v>50.480000000000004</v>
      </c>
      <c r="AT38" s="61">
        <v>0</v>
      </c>
      <c r="AU38" s="61">
        <v>0</v>
      </c>
      <c r="AV38" s="61">
        <v>0</v>
      </c>
      <c r="AW38" s="61">
        <v>50.480000000000004</v>
      </c>
      <c r="AX38" s="61">
        <v>50.480000000000004</v>
      </c>
      <c r="AY38" s="61">
        <v>41.45</v>
      </c>
      <c r="AZ38" s="61">
        <v>0</v>
      </c>
      <c r="BA38" s="61">
        <v>51.4</v>
      </c>
      <c r="BB38" s="61">
        <v>0</v>
      </c>
      <c r="BC38" s="61">
        <v>-9.9499999999999993</v>
      </c>
      <c r="BD38" s="61">
        <v>9.0300000000000011</v>
      </c>
      <c r="BE38" s="61">
        <v>0</v>
      </c>
      <c r="BF38" s="61">
        <v>0</v>
      </c>
      <c r="BG38" s="61">
        <v>0</v>
      </c>
      <c r="BH38" s="61">
        <v>0</v>
      </c>
      <c r="BI38" s="61">
        <v>0</v>
      </c>
      <c r="BJ38" s="61">
        <v>0</v>
      </c>
      <c r="BK38" s="61">
        <v>0</v>
      </c>
      <c r="BL38" s="61">
        <v>0</v>
      </c>
      <c r="BM38" s="61">
        <v>0</v>
      </c>
      <c r="BN38" s="61">
        <v>0</v>
      </c>
      <c r="BO38" s="61">
        <v>0</v>
      </c>
      <c r="BP38" s="61">
        <v>0</v>
      </c>
      <c r="BQ38" s="61">
        <v>0</v>
      </c>
      <c r="BR38" s="61">
        <v>0</v>
      </c>
      <c r="BS38" s="61">
        <v>0</v>
      </c>
      <c r="BT38" s="61">
        <v>0</v>
      </c>
      <c r="BU38" s="61">
        <v>0</v>
      </c>
      <c r="BV38" s="61">
        <v>0</v>
      </c>
      <c r="BW38" s="61">
        <v>0</v>
      </c>
      <c r="BX38" s="61">
        <v>0</v>
      </c>
      <c r="BY38" s="61">
        <v>0</v>
      </c>
      <c r="BZ38" s="61">
        <v>0</v>
      </c>
      <c r="CA38" s="61">
        <v>0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0</v>
      </c>
      <c r="CJ38" s="61">
        <v>0</v>
      </c>
      <c r="CK38" s="61">
        <v>0</v>
      </c>
      <c r="CL38" s="61">
        <v>173.76999999999998</v>
      </c>
    </row>
    <row r="39" spans="1:90" ht="12.75" customHeight="1">
      <c r="A39" s="44" t="s">
        <v>64</v>
      </c>
      <c r="B39" s="59">
        <v>1045</v>
      </c>
      <c r="C39" s="60" t="s">
        <v>373</v>
      </c>
      <c r="D39" s="61">
        <v>0</v>
      </c>
      <c r="E39" s="61">
        <v>0</v>
      </c>
      <c r="F39" s="61">
        <v>0</v>
      </c>
      <c r="G39" s="61">
        <v>0</v>
      </c>
      <c r="H39" s="61">
        <v>0</v>
      </c>
      <c r="I39" s="61">
        <v>0</v>
      </c>
      <c r="J39" s="61">
        <v>0</v>
      </c>
      <c r="K39" s="61">
        <v>0</v>
      </c>
      <c r="L39" s="61">
        <v>0</v>
      </c>
      <c r="M39" s="61">
        <v>0</v>
      </c>
      <c r="N39" s="61">
        <v>0</v>
      </c>
      <c r="O39" s="61">
        <v>0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0</v>
      </c>
      <c r="AA39" s="61">
        <v>0</v>
      </c>
      <c r="AB39" s="61">
        <v>0</v>
      </c>
      <c r="AC39" s="61">
        <v>0</v>
      </c>
      <c r="AD39" s="61">
        <v>0</v>
      </c>
      <c r="AE39" s="61">
        <v>0</v>
      </c>
      <c r="AF39" s="61">
        <v>0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0</v>
      </c>
      <c r="AN39" s="61">
        <v>0</v>
      </c>
      <c r="AO39" s="61">
        <v>0</v>
      </c>
      <c r="AP39" s="61">
        <v>0</v>
      </c>
      <c r="AQ39" s="61">
        <v>0</v>
      </c>
      <c r="AR39" s="61">
        <v>0</v>
      </c>
      <c r="AS39" s="61">
        <v>0</v>
      </c>
      <c r="AT39" s="61">
        <v>0</v>
      </c>
      <c r="AU39" s="61">
        <v>0</v>
      </c>
      <c r="AV39" s="61">
        <v>0</v>
      </c>
      <c r="AW39" s="61">
        <v>0</v>
      </c>
      <c r="AX39" s="61">
        <v>0</v>
      </c>
      <c r="AY39" s="61">
        <v>0</v>
      </c>
      <c r="AZ39" s="61">
        <v>0</v>
      </c>
      <c r="BA39" s="61">
        <v>0</v>
      </c>
      <c r="BB39" s="61">
        <v>0</v>
      </c>
      <c r="BC39" s="61">
        <v>0</v>
      </c>
      <c r="BD39" s="61">
        <v>0</v>
      </c>
      <c r="BE39" s="61">
        <v>0</v>
      </c>
      <c r="BF39" s="61">
        <v>0</v>
      </c>
      <c r="BG39" s="61">
        <v>0</v>
      </c>
      <c r="BH39" s="61">
        <v>0</v>
      </c>
      <c r="BI39" s="61">
        <v>0</v>
      </c>
      <c r="BJ39" s="61">
        <v>0</v>
      </c>
      <c r="BK39" s="61">
        <v>0</v>
      </c>
      <c r="BL39" s="61">
        <v>0</v>
      </c>
      <c r="BM39" s="61">
        <v>0</v>
      </c>
      <c r="BN39" s="61">
        <v>0</v>
      </c>
      <c r="BO39" s="61">
        <v>0</v>
      </c>
      <c r="BP39" s="61">
        <v>0</v>
      </c>
      <c r="BQ39" s="61">
        <v>0</v>
      </c>
      <c r="BR39" s="61">
        <v>0</v>
      </c>
      <c r="BS39" s="61">
        <v>0</v>
      </c>
      <c r="BT39" s="61">
        <v>0</v>
      </c>
      <c r="BU39" s="61">
        <v>0</v>
      </c>
      <c r="BV39" s="61">
        <v>0</v>
      </c>
      <c r="BW39" s="61">
        <v>0</v>
      </c>
      <c r="BX39" s="61">
        <v>0</v>
      </c>
      <c r="BY39" s="61">
        <v>0</v>
      </c>
      <c r="BZ39" s="61">
        <v>0</v>
      </c>
      <c r="CA39" s="61">
        <v>0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0</v>
      </c>
      <c r="CJ39" s="61">
        <v>0</v>
      </c>
      <c r="CK39" s="61">
        <v>0</v>
      </c>
      <c r="CL39" s="61">
        <v>0</v>
      </c>
    </row>
    <row r="40" spans="1:90" ht="12.75" customHeight="1">
      <c r="A40" s="44" t="s">
        <v>66</v>
      </c>
      <c r="B40" s="59">
        <v>1046</v>
      </c>
      <c r="C40" s="60" t="s">
        <v>373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0</v>
      </c>
      <c r="AN40" s="61">
        <v>0</v>
      </c>
      <c r="AO40" s="61">
        <v>0</v>
      </c>
      <c r="AP40" s="61">
        <v>0</v>
      </c>
      <c r="AQ40" s="61">
        <v>0</v>
      </c>
      <c r="AR40" s="61">
        <v>0</v>
      </c>
      <c r="AS40" s="61">
        <v>0</v>
      </c>
      <c r="AT40" s="61">
        <v>0</v>
      </c>
      <c r="AU40" s="61">
        <v>0</v>
      </c>
      <c r="AV40" s="61">
        <v>0</v>
      </c>
      <c r="AW40" s="61">
        <v>0</v>
      </c>
      <c r="AX40" s="61">
        <v>0</v>
      </c>
      <c r="AY40" s="61">
        <v>0</v>
      </c>
      <c r="AZ40" s="61">
        <v>0</v>
      </c>
      <c r="BA40" s="61">
        <v>0</v>
      </c>
      <c r="BB40" s="61">
        <v>0</v>
      </c>
      <c r="BC40" s="61">
        <v>0</v>
      </c>
      <c r="BD40" s="61">
        <v>0</v>
      </c>
      <c r="BE40" s="61">
        <v>0</v>
      </c>
      <c r="BF40" s="61">
        <v>0</v>
      </c>
      <c r="BG40" s="61">
        <v>0</v>
      </c>
      <c r="BH40" s="61">
        <v>0</v>
      </c>
      <c r="BI40" s="61">
        <v>0</v>
      </c>
      <c r="BJ40" s="61">
        <v>0</v>
      </c>
      <c r="BK40" s="61">
        <v>0</v>
      </c>
      <c r="BL40" s="61">
        <v>0</v>
      </c>
      <c r="BM40" s="61">
        <v>0</v>
      </c>
      <c r="BN40" s="61">
        <v>0</v>
      </c>
      <c r="BO40" s="61">
        <v>0</v>
      </c>
      <c r="BP40" s="61">
        <v>0</v>
      </c>
      <c r="BQ40" s="61">
        <v>0</v>
      </c>
      <c r="BR40" s="61">
        <v>0</v>
      </c>
      <c r="BS40" s="61">
        <v>0</v>
      </c>
      <c r="BT40" s="61">
        <v>0</v>
      </c>
      <c r="BU40" s="61">
        <v>0</v>
      </c>
      <c r="BV40" s="61">
        <v>0</v>
      </c>
      <c r="BW40" s="61">
        <v>0</v>
      </c>
      <c r="BX40" s="61">
        <v>0</v>
      </c>
      <c r="BY40" s="61">
        <v>0</v>
      </c>
      <c r="BZ40" s="61">
        <v>0</v>
      </c>
      <c r="CA40" s="61">
        <v>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0</v>
      </c>
      <c r="CJ40" s="61">
        <v>0</v>
      </c>
      <c r="CK40" s="61">
        <v>0</v>
      </c>
      <c r="CL40" s="61">
        <v>0</v>
      </c>
    </row>
    <row r="41" spans="1:90" ht="12.75" customHeight="1">
      <c r="A41" s="44" t="s">
        <v>68</v>
      </c>
      <c r="B41" s="59">
        <v>1048</v>
      </c>
      <c r="C41" s="60" t="s">
        <v>373</v>
      </c>
      <c r="D41" s="61">
        <v>0</v>
      </c>
      <c r="E41" s="61">
        <v>0</v>
      </c>
      <c r="F41" s="61">
        <v>0</v>
      </c>
      <c r="G41" s="61">
        <v>0</v>
      </c>
      <c r="H41" s="61">
        <v>0</v>
      </c>
      <c r="I41" s="61">
        <v>0</v>
      </c>
      <c r="J41" s="61">
        <v>0</v>
      </c>
      <c r="K41" s="61">
        <v>0</v>
      </c>
      <c r="L41" s="61">
        <v>0</v>
      </c>
      <c r="M41" s="61">
        <v>0</v>
      </c>
      <c r="N41" s="61">
        <v>0</v>
      </c>
      <c r="O41" s="61">
        <v>0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0</v>
      </c>
      <c r="AA41" s="61">
        <v>0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0</v>
      </c>
      <c r="AN41" s="61">
        <v>0</v>
      </c>
      <c r="AO41" s="61">
        <v>0</v>
      </c>
      <c r="AP41" s="61">
        <v>0</v>
      </c>
      <c r="AQ41" s="61">
        <v>0</v>
      </c>
      <c r="AR41" s="61">
        <v>0</v>
      </c>
      <c r="AS41" s="61">
        <v>0</v>
      </c>
      <c r="AT41" s="61">
        <v>0</v>
      </c>
      <c r="AU41" s="61">
        <v>0</v>
      </c>
      <c r="AV41" s="61">
        <v>0</v>
      </c>
      <c r="AW41" s="61">
        <v>0</v>
      </c>
      <c r="AX41" s="61">
        <v>0</v>
      </c>
      <c r="AY41" s="61">
        <v>0</v>
      </c>
      <c r="AZ41" s="61">
        <v>0</v>
      </c>
      <c r="BA41" s="61">
        <v>0</v>
      </c>
      <c r="BB41" s="61">
        <v>0</v>
      </c>
      <c r="BC41" s="61">
        <v>0</v>
      </c>
      <c r="BD41" s="61">
        <v>0</v>
      </c>
      <c r="BE41" s="61">
        <v>0</v>
      </c>
      <c r="BF41" s="61">
        <v>0</v>
      </c>
      <c r="BG41" s="61">
        <v>0</v>
      </c>
      <c r="BH41" s="61">
        <v>0</v>
      </c>
      <c r="BI41" s="61">
        <v>0</v>
      </c>
      <c r="BJ41" s="61">
        <v>0</v>
      </c>
      <c r="BK41" s="61">
        <v>0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0</v>
      </c>
      <c r="BT41" s="61">
        <v>0</v>
      </c>
      <c r="BU41" s="61">
        <v>0</v>
      </c>
      <c r="BV41" s="61">
        <v>0</v>
      </c>
      <c r="BW41" s="61">
        <v>0</v>
      </c>
      <c r="BX41" s="61">
        <v>0</v>
      </c>
      <c r="BY41" s="61">
        <v>0</v>
      </c>
      <c r="BZ41" s="61">
        <v>0</v>
      </c>
      <c r="CA41" s="61">
        <v>0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0</v>
      </c>
    </row>
    <row r="42" spans="1:90" ht="12.75" customHeight="1">
      <c r="A42" s="44" t="s">
        <v>70</v>
      </c>
      <c r="B42" s="59">
        <v>1049</v>
      </c>
      <c r="C42" s="60" t="s">
        <v>373</v>
      </c>
      <c r="D42" s="61">
        <v>0</v>
      </c>
      <c r="E42" s="61">
        <v>0</v>
      </c>
      <c r="F42" s="61">
        <v>0</v>
      </c>
      <c r="G42" s="61">
        <v>0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0</v>
      </c>
      <c r="W42" s="61">
        <v>0</v>
      </c>
      <c r="X42" s="61">
        <v>0</v>
      </c>
      <c r="Y42" s="61">
        <v>0</v>
      </c>
      <c r="Z42" s="61">
        <v>0</v>
      </c>
      <c r="AA42" s="61">
        <v>0</v>
      </c>
      <c r="AB42" s="61">
        <v>0</v>
      </c>
      <c r="AC42" s="61">
        <v>0</v>
      </c>
      <c r="AD42" s="61">
        <v>0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0</v>
      </c>
      <c r="AN42" s="61">
        <v>0</v>
      </c>
      <c r="AO42" s="61">
        <v>0</v>
      </c>
      <c r="AP42" s="61">
        <v>0</v>
      </c>
      <c r="AQ42" s="61">
        <v>0</v>
      </c>
      <c r="AR42" s="61">
        <v>0</v>
      </c>
      <c r="AS42" s="61">
        <v>0</v>
      </c>
      <c r="AT42" s="61">
        <v>0</v>
      </c>
      <c r="AU42" s="61">
        <v>0</v>
      </c>
      <c r="AV42" s="61">
        <v>0</v>
      </c>
      <c r="AW42" s="61">
        <v>0</v>
      </c>
      <c r="AX42" s="61">
        <v>0</v>
      </c>
      <c r="AY42" s="61">
        <v>0</v>
      </c>
      <c r="AZ42" s="61">
        <v>0</v>
      </c>
      <c r="BA42" s="61">
        <v>0</v>
      </c>
      <c r="BB42" s="61">
        <v>0</v>
      </c>
      <c r="BC42" s="61">
        <v>0</v>
      </c>
      <c r="BD42" s="61">
        <v>0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0</v>
      </c>
      <c r="BT42" s="61">
        <v>0</v>
      </c>
      <c r="BU42" s="61">
        <v>0</v>
      </c>
      <c r="BV42" s="61">
        <v>0</v>
      </c>
      <c r="BW42" s="61">
        <v>0</v>
      </c>
      <c r="BX42" s="61">
        <v>0</v>
      </c>
      <c r="BY42" s="61">
        <v>0</v>
      </c>
      <c r="BZ42" s="61">
        <v>0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0</v>
      </c>
      <c r="CJ42" s="61">
        <v>0</v>
      </c>
      <c r="CK42" s="61">
        <v>0</v>
      </c>
      <c r="CL42" s="61">
        <v>0</v>
      </c>
    </row>
    <row r="43" spans="1:90" ht="12.75" customHeight="1">
      <c r="A43" s="44" t="s">
        <v>72</v>
      </c>
      <c r="B43" s="59">
        <v>1051</v>
      </c>
      <c r="C43" s="60" t="s">
        <v>373</v>
      </c>
      <c r="D43" s="61">
        <v>0</v>
      </c>
      <c r="E43" s="61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0</v>
      </c>
      <c r="AN43" s="61">
        <v>0</v>
      </c>
      <c r="AO43" s="61">
        <v>0</v>
      </c>
      <c r="AP43" s="61">
        <v>0</v>
      </c>
      <c r="AQ43" s="61">
        <v>0</v>
      </c>
      <c r="AR43" s="61">
        <v>0</v>
      </c>
      <c r="AS43" s="61">
        <v>0</v>
      </c>
      <c r="AT43" s="61">
        <v>0</v>
      </c>
      <c r="AU43" s="61">
        <v>0</v>
      </c>
      <c r="AV43" s="61">
        <v>0</v>
      </c>
      <c r="AW43" s="61">
        <v>0</v>
      </c>
      <c r="AX43" s="61">
        <v>0</v>
      </c>
      <c r="AY43" s="61">
        <v>0</v>
      </c>
      <c r="AZ43" s="61">
        <v>0</v>
      </c>
      <c r="BA43" s="61">
        <v>0</v>
      </c>
      <c r="BB43" s="61">
        <v>0</v>
      </c>
      <c r="BC43" s="61">
        <v>0</v>
      </c>
      <c r="BD43" s="61">
        <v>0</v>
      </c>
      <c r="BE43" s="61">
        <v>0</v>
      </c>
      <c r="BF43" s="61">
        <v>0</v>
      </c>
      <c r="BG43" s="61">
        <v>0</v>
      </c>
      <c r="BH43" s="61">
        <v>0</v>
      </c>
      <c r="BI43" s="61">
        <v>0</v>
      </c>
      <c r="BJ43" s="61">
        <v>0</v>
      </c>
      <c r="BK43" s="61">
        <v>0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0</v>
      </c>
      <c r="BT43" s="61">
        <v>0</v>
      </c>
      <c r="BU43" s="61">
        <v>0</v>
      </c>
      <c r="BV43" s="61">
        <v>0</v>
      </c>
      <c r="BW43" s="61">
        <v>0</v>
      </c>
      <c r="BX43" s="61">
        <v>0</v>
      </c>
      <c r="BY43" s="61">
        <v>0</v>
      </c>
      <c r="BZ43" s="61">
        <v>0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0</v>
      </c>
      <c r="CJ43" s="61">
        <v>0</v>
      </c>
      <c r="CK43" s="61">
        <v>0</v>
      </c>
      <c r="CL43" s="61">
        <v>0</v>
      </c>
    </row>
    <row r="44" spans="1:90" ht="12.75" customHeight="1">
      <c r="A44" s="44" t="s">
        <v>74</v>
      </c>
      <c r="B44" s="59">
        <v>1052</v>
      </c>
      <c r="C44" s="60" t="s">
        <v>373</v>
      </c>
      <c r="D44" s="61">
        <v>6149.362085345324</v>
      </c>
      <c r="E44" s="61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6149.362085345324</v>
      </c>
      <c r="AA44" s="61">
        <v>6149.362085345324</v>
      </c>
      <c r="AB44" s="61">
        <v>0</v>
      </c>
      <c r="AC44" s="61">
        <v>0</v>
      </c>
      <c r="AD44" s="61">
        <v>0</v>
      </c>
      <c r="AE44" s="61">
        <v>0</v>
      </c>
      <c r="AF44" s="61">
        <v>0</v>
      </c>
      <c r="AG44" s="61">
        <v>0</v>
      </c>
      <c r="AH44" s="61">
        <v>0</v>
      </c>
      <c r="AI44" s="61">
        <v>0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0</v>
      </c>
      <c r="AT44" s="61">
        <v>0</v>
      </c>
      <c r="AU44" s="61">
        <v>0</v>
      </c>
      <c r="AV44" s="61">
        <v>0</v>
      </c>
      <c r="AW44" s="61">
        <v>0</v>
      </c>
      <c r="AX44" s="61">
        <v>0</v>
      </c>
      <c r="AY44" s="61">
        <v>0</v>
      </c>
      <c r="AZ44" s="61">
        <v>0</v>
      </c>
      <c r="BA44" s="61">
        <v>0</v>
      </c>
      <c r="BB44" s="61">
        <v>0</v>
      </c>
      <c r="BC44" s="61">
        <v>0</v>
      </c>
      <c r="BD44" s="61">
        <v>0</v>
      </c>
      <c r="BE44" s="61">
        <v>0</v>
      </c>
      <c r="BF44" s="61">
        <v>0</v>
      </c>
      <c r="BG44" s="61">
        <v>0</v>
      </c>
      <c r="BH44" s="61">
        <v>0</v>
      </c>
      <c r="BI44" s="61">
        <v>0</v>
      </c>
      <c r="BJ44" s="61">
        <v>0</v>
      </c>
      <c r="BK44" s="61">
        <v>0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0</v>
      </c>
      <c r="BT44" s="61">
        <v>0</v>
      </c>
      <c r="BU44" s="61">
        <v>0</v>
      </c>
      <c r="BV44" s="61">
        <v>0</v>
      </c>
      <c r="BW44" s="61">
        <v>0</v>
      </c>
      <c r="BX44" s="61">
        <v>0</v>
      </c>
      <c r="BY44" s="61">
        <v>0</v>
      </c>
      <c r="BZ44" s="61">
        <v>0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0</v>
      </c>
      <c r="CJ44" s="61">
        <v>0</v>
      </c>
      <c r="CK44" s="61">
        <v>0</v>
      </c>
      <c r="CL44" s="61">
        <v>6149.362085345324</v>
      </c>
    </row>
    <row r="45" spans="1:90" ht="12.75" customHeight="1">
      <c r="A45" s="44" t="s">
        <v>76</v>
      </c>
      <c r="B45" s="59">
        <v>1053</v>
      </c>
      <c r="C45" s="60" t="s">
        <v>373</v>
      </c>
      <c r="D45" s="61">
        <v>0</v>
      </c>
      <c r="E45" s="61">
        <v>0</v>
      </c>
      <c r="F45" s="61">
        <v>0</v>
      </c>
      <c r="G45" s="61">
        <v>0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0</v>
      </c>
      <c r="AA45" s="61">
        <v>0</v>
      </c>
      <c r="AB45" s="61">
        <v>0</v>
      </c>
      <c r="AC45" s="61">
        <v>0</v>
      </c>
      <c r="AD45" s="61">
        <v>0</v>
      </c>
      <c r="AE45" s="61">
        <v>0</v>
      </c>
      <c r="AF45" s="61">
        <v>0</v>
      </c>
      <c r="AG45" s="61">
        <v>0</v>
      </c>
      <c r="AH45" s="61">
        <v>0</v>
      </c>
      <c r="AI45" s="61">
        <v>0</v>
      </c>
      <c r="AJ45" s="61">
        <v>0</v>
      </c>
      <c r="AK45" s="61">
        <v>0</v>
      </c>
      <c r="AL45" s="61">
        <v>0</v>
      </c>
      <c r="AM45" s="61">
        <v>0</v>
      </c>
      <c r="AN45" s="61">
        <v>0</v>
      </c>
      <c r="AO45" s="61">
        <v>0</v>
      </c>
      <c r="AP45" s="61">
        <v>0</v>
      </c>
      <c r="AQ45" s="61">
        <v>0</v>
      </c>
      <c r="AR45" s="61">
        <v>0</v>
      </c>
      <c r="AS45" s="61">
        <v>0</v>
      </c>
      <c r="AT45" s="61">
        <v>0</v>
      </c>
      <c r="AU45" s="61">
        <v>0</v>
      </c>
      <c r="AV45" s="61">
        <v>0</v>
      </c>
      <c r="AW45" s="61">
        <v>0</v>
      </c>
      <c r="AX45" s="61">
        <v>0</v>
      </c>
      <c r="AY45" s="61">
        <v>0</v>
      </c>
      <c r="AZ45" s="61">
        <v>0</v>
      </c>
      <c r="BA45" s="61">
        <v>0</v>
      </c>
      <c r="BB45" s="61">
        <v>0</v>
      </c>
      <c r="BC45" s="61">
        <v>0</v>
      </c>
      <c r="BD45" s="61">
        <v>0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0</v>
      </c>
      <c r="BT45" s="61">
        <v>0</v>
      </c>
      <c r="BU45" s="61">
        <v>0</v>
      </c>
      <c r="BV45" s="61">
        <v>0</v>
      </c>
      <c r="BW45" s="61">
        <v>0</v>
      </c>
      <c r="BX45" s="61">
        <v>0</v>
      </c>
      <c r="BY45" s="61">
        <v>0</v>
      </c>
      <c r="BZ45" s="61">
        <v>0</v>
      </c>
      <c r="CA45" s="61">
        <v>0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0</v>
      </c>
      <c r="CJ45" s="61">
        <v>0</v>
      </c>
      <c r="CK45" s="61">
        <v>0</v>
      </c>
      <c r="CL45" s="61">
        <v>0</v>
      </c>
    </row>
    <row r="46" spans="1:90" ht="12.75" customHeight="1">
      <c r="A46" s="44" t="s">
        <v>78</v>
      </c>
      <c r="B46" s="59">
        <v>1054</v>
      </c>
      <c r="C46" s="60" t="s">
        <v>373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</row>
    <row r="47" spans="1:90" ht="12.75" customHeight="1">
      <c r="A47" s="44" t="s">
        <v>80</v>
      </c>
      <c r="B47" s="59">
        <v>1055</v>
      </c>
      <c r="C47" s="60" t="s">
        <v>373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61">
        <v>0</v>
      </c>
      <c r="BE47" s="61">
        <v>0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0</v>
      </c>
      <c r="BT47" s="61">
        <v>0</v>
      </c>
      <c r="BU47" s="61">
        <v>0</v>
      </c>
      <c r="BV47" s="61">
        <v>0</v>
      </c>
      <c r="BW47" s="61">
        <v>0</v>
      </c>
      <c r="BX47" s="61">
        <v>0</v>
      </c>
      <c r="BY47" s="61">
        <v>0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0</v>
      </c>
    </row>
    <row r="48" spans="1:90" ht="12.75" customHeight="1">
      <c r="A48" s="44" t="s">
        <v>82</v>
      </c>
      <c r="B48" s="59">
        <v>1056</v>
      </c>
      <c r="C48" s="60" t="s">
        <v>373</v>
      </c>
      <c r="D48" s="61">
        <v>0</v>
      </c>
      <c r="E48" s="61">
        <v>0</v>
      </c>
      <c r="F48" s="61">
        <v>0</v>
      </c>
      <c r="G48" s="61">
        <v>0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61">
        <v>0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0</v>
      </c>
      <c r="AN48" s="61">
        <v>0</v>
      </c>
      <c r="AO48" s="61">
        <v>0</v>
      </c>
      <c r="AP48" s="61">
        <v>0</v>
      </c>
      <c r="AQ48" s="61">
        <v>0</v>
      </c>
      <c r="AR48" s="61">
        <v>0</v>
      </c>
      <c r="AS48" s="61">
        <v>0</v>
      </c>
      <c r="AT48" s="61">
        <v>0</v>
      </c>
      <c r="AU48" s="61">
        <v>0</v>
      </c>
      <c r="AV48" s="61">
        <v>0</v>
      </c>
      <c r="AW48" s="61">
        <v>0</v>
      </c>
      <c r="AX48" s="61">
        <v>0</v>
      </c>
      <c r="AY48" s="61">
        <v>0</v>
      </c>
      <c r="AZ48" s="61">
        <v>0</v>
      </c>
      <c r="BA48" s="61">
        <v>0</v>
      </c>
      <c r="BB48" s="61">
        <v>0</v>
      </c>
      <c r="BC48" s="61">
        <v>0</v>
      </c>
      <c r="BD48" s="61">
        <v>0</v>
      </c>
      <c r="BE48" s="61">
        <v>0</v>
      </c>
      <c r="BF48" s="61">
        <v>0</v>
      </c>
      <c r="BG48" s="61">
        <v>0</v>
      </c>
      <c r="BH48" s="61">
        <v>0</v>
      </c>
      <c r="BI48" s="61">
        <v>0</v>
      </c>
      <c r="BJ48" s="61">
        <v>0</v>
      </c>
      <c r="BK48" s="61">
        <v>0</v>
      </c>
      <c r="BL48" s="61">
        <v>0</v>
      </c>
      <c r="BM48" s="61">
        <v>0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0</v>
      </c>
      <c r="BT48" s="61">
        <v>0</v>
      </c>
      <c r="BU48" s="61">
        <v>0</v>
      </c>
      <c r="BV48" s="61">
        <v>0</v>
      </c>
      <c r="BW48" s="61">
        <v>0</v>
      </c>
      <c r="BX48" s="61">
        <v>0</v>
      </c>
      <c r="BY48" s="61">
        <v>0</v>
      </c>
      <c r="BZ48" s="61">
        <v>0</v>
      </c>
      <c r="CA48" s="61">
        <v>0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0</v>
      </c>
    </row>
    <row r="49" spans="1:90" ht="12.75" customHeight="1">
      <c r="A49" s="44" t="s">
        <v>84</v>
      </c>
      <c r="B49" s="59">
        <v>1057</v>
      </c>
      <c r="C49" s="60" t="s">
        <v>373</v>
      </c>
      <c r="D49" s="61">
        <v>0</v>
      </c>
      <c r="E49" s="61">
        <v>0</v>
      </c>
      <c r="F49" s="61">
        <v>0</v>
      </c>
      <c r="G49" s="61">
        <v>0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0</v>
      </c>
      <c r="AA49" s="61">
        <v>0</v>
      </c>
      <c r="AB49" s="61">
        <v>0</v>
      </c>
      <c r="AC49" s="61">
        <v>0</v>
      </c>
      <c r="AD49" s="61">
        <v>0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0</v>
      </c>
      <c r="AT49" s="61">
        <v>0</v>
      </c>
      <c r="AU49" s="61">
        <v>0</v>
      </c>
      <c r="AV49" s="61">
        <v>0</v>
      </c>
      <c r="AW49" s="61">
        <v>0</v>
      </c>
      <c r="AX49" s="61">
        <v>0</v>
      </c>
      <c r="AY49" s="61">
        <v>0</v>
      </c>
      <c r="AZ49" s="61">
        <v>0</v>
      </c>
      <c r="BA49" s="61">
        <v>0</v>
      </c>
      <c r="BB49" s="61">
        <v>0</v>
      </c>
      <c r="BC49" s="61">
        <v>0</v>
      </c>
      <c r="BD49" s="61">
        <v>0</v>
      </c>
      <c r="BE49" s="61">
        <v>0</v>
      </c>
      <c r="BF49" s="61">
        <v>0</v>
      </c>
      <c r="BG49" s="61">
        <v>0</v>
      </c>
      <c r="BH49" s="61">
        <v>0</v>
      </c>
      <c r="BI49" s="61">
        <v>0</v>
      </c>
      <c r="BJ49" s="61">
        <v>0</v>
      </c>
      <c r="BK49" s="61">
        <v>0</v>
      </c>
      <c r="BL49" s="61">
        <v>0</v>
      </c>
      <c r="BM49" s="61">
        <v>0</v>
      </c>
      <c r="BN49" s="61">
        <v>0</v>
      </c>
      <c r="BO49" s="61">
        <v>0</v>
      </c>
      <c r="BP49" s="61">
        <v>0</v>
      </c>
      <c r="BQ49" s="61">
        <v>0</v>
      </c>
      <c r="BR49" s="61">
        <v>0</v>
      </c>
      <c r="BS49" s="61">
        <v>0</v>
      </c>
      <c r="BT49" s="61">
        <v>0</v>
      </c>
      <c r="BU49" s="61">
        <v>0</v>
      </c>
      <c r="BV49" s="61">
        <v>0</v>
      </c>
      <c r="BW49" s="61">
        <v>0</v>
      </c>
      <c r="BX49" s="61">
        <v>0</v>
      </c>
      <c r="BY49" s="61">
        <v>0</v>
      </c>
      <c r="BZ49" s="61">
        <v>0</v>
      </c>
      <c r="CA49" s="61">
        <v>0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0</v>
      </c>
      <c r="CJ49" s="61">
        <v>0</v>
      </c>
      <c r="CK49" s="61">
        <v>0</v>
      </c>
      <c r="CL49" s="61">
        <v>0</v>
      </c>
    </row>
    <row r="50" spans="1:90" ht="12.75" customHeight="1">
      <c r="A50" s="44" t="s">
        <v>86</v>
      </c>
      <c r="B50" s="59">
        <v>1058</v>
      </c>
      <c r="C50" s="60" t="s">
        <v>373</v>
      </c>
      <c r="D50" s="61">
        <v>0</v>
      </c>
      <c r="E50" s="61">
        <v>0</v>
      </c>
      <c r="F50" s="61">
        <v>0</v>
      </c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0</v>
      </c>
      <c r="AT50" s="61">
        <v>0</v>
      </c>
      <c r="AU50" s="61">
        <v>0</v>
      </c>
      <c r="AV50" s="61">
        <v>0</v>
      </c>
      <c r="AW50" s="61">
        <v>0</v>
      </c>
      <c r="AX50" s="61">
        <v>0</v>
      </c>
      <c r="AY50" s="61">
        <v>0</v>
      </c>
      <c r="AZ50" s="61">
        <v>0</v>
      </c>
      <c r="BA50" s="61">
        <v>0</v>
      </c>
      <c r="BB50" s="61">
        <v>0</v>
      </c>
      <c r="BC50" s="61">
        <v>0</v>
      </c>
      <c r="BD50" s="61">
        <v>0</v>
      </c>
      <c r="BE50" s="61">
        <v>0</v>
      </c>
      <c r="BF50" s="61">
        <v>0</v>
      </c>
      <c r="BG50" s="61">
        <v>0</v>
      </c>
      <c r="BH50" s="61">
        <v>0</v>
      </c>
      <c r="BI50" s="61">
        <v>0</v>
      </c>
      <c r="BJ50" s="61">
        <v>0</v>
      </c>
      <c r="BK50" s="61">
        <v>0</v>
      </c>
      <c r="BL50" s="61">
        <v>0</v>
      </c>
      <c r="BM50" s="61">
        <v>0</v>
      </c>
      <c r="BN50" s="61">
        <v>0</v>
      </c>
      <c r="BO50" s="61">
        <v>0</v>
      </c>
      <c r="BP50" s="61">
        <v>0</v>
      </c>
      <c r="BQ50" s="61">
        <v>0</v>
      </c>
      <c r="BR50" s="61">
        <v>0</v>
      </c>
      <c r="BS50" s="61">
        <v>0</v>
      </c>
      <c r="BT50" s="61">
        <v>0</v>
      </c>
      <c r="BU50" s="61">
        <v>0</v>
      </c>
      <c r="BV50" s="61">
        <v>0</v>
      </c>
      <c r="BW50" s="61">
        <v>0</v>
      </c>
      <c r="BX50" s="61">
        <v>0</v>
      </c>
      <c r="BY50" s="61">
        <v>0</v>
      </c>
      <c r="BZ50" s="61">
        <v>0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0</v>
      </c>
      <c r="CJ50" s="61">
        <v>0</v>
      </c>
      <c r="CK50" s="61">
        <v>0</v>
      </c>
      <c r="CL50" s="61">
        <v>0</v>
      </c>
    </row>
    <row r="51" spans="1:90" ht="12.75" customHeight="1">
      <c r="A51" s="44" t="s">
        <v>88</v>
      </c>
      <c r="B51" s="59">
        <v>1059</v>
      </c>
      <c r="C51" s="60" t="s">
        <v>373</v>
      </c>
      <c r="D51" s="61">
        <v>0</v>
      </c>
      <c r="E51" s="61">
        <v>0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0</v>
      </c>
      <c r="AT51" s="61">
        <v>0</v>
      </c>
      <c r="AU51" s="61">
        <v>0</v>
      </c>
      <c r="AV51" s="61">
        <v>0</v>
      </c>
      <c r="AW51" s="61">
        <v>0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61">
        <v>0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0</v>
      </c>
      <c r="BT51" s="61">
        <v>0</v>
      </c>
      <c r="BU51" s="61">
        <v>0</v>
      </c>
      <c r="BV51" s="61">
        <v>0</v>
      </c>
      <c r="BW51" s="61">
        <v>0</v>
      </c>
      <c r="BX51" s="61">
        <v>0</v>
      </c>
      <c r="BY51" s="61">
        <v>0</v>
      </c>
      <c r="BZ51" s="61">
        <v>0</v>
      </c>
      <c r="CA51" s="61">
        <v>0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0</v>
      </c>
    </row>
    <row r="52" spans="1:90" ht="12.75" customHeight="1">
      <c r="A52" s="44" t="s">
        <v>90</v>
      </c>
      <c r="B52" s="59">
        <v>1060</v>
      </c>
      <c r="C52" s="60" t="s">
        <v>373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</row>
    <row r="53" spans="1:90" ht="12.75" customHeight="1">
      <c r="A53" s="44" t="s">
        <v>92</v>
      </c>
      <c r="B53" s="59">
        <v>1061</v>
      </c>
      <c r="C53" s="60" t="s">
        <v>373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</row>
    <row r="54" spans="1:90" ht="12.75" customHeight="1">
      <c r="A54" s="44" t="s">
        <v>94</v>
      </c>
      <c r="B54" s="59">
        <v>2001</v>
      </c>
      <c r="C54" s="60" t="s">
        <v>373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</row>
    <row r="55" spans="1:90" ht="12.75" customHeight="1">
      <c r="A55" s="44" t="s">
        <v>96</v>
      </c>
      <c r="B55" s="59">
        <v>2002</v>
      </c>
      <c r="C55" s="60" t="s">
        <v>374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0</v>
      </c>
      <c r="BX55" s="61">
        <v>0</v>
      </c>
      <c r="BY55" s="61">
        <v>0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</row>
    <row r="56" spans="1:90" ht="12.75" customHeight="1">
      <c r="A56" s="44" t="s">
        <v>98</v>
      </c>
      <c r="B56" s="59">
        <v>2005</v>
      </c>
      <c r="C56" s="60" t="s">
        <v>374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0</v>
      </c>
      <c r="BP56" s="61">
        <v>0</v>
      </c>
      <c r="BQ56" s="61">
        <v>0</v>
      </c>
      <c r="BR56" s="61">
        <v>0</v>
      </c>
      <c r="BS56" s="61">
        <v>0</v>
      </c>
      <c r="BT56" s="61">
        <v>0</v>
      </c>
      <c r="BU56" s="61">
        <v>0</v>
      </c>
      <c r="BV56" s="61">
        <v>0</v>
      </c>
      <c r="BW56" s="61">
        <v>0</v>
      </c>
      <c r="BX56" s="61">
        <v>0</v>
      </c>
      <c r="BY56" s="61">
        <v>0</v>
      </c>
      <c r="BZ56" s="61">
        <v>0</v>
      </c>
      <c r="CA56" s="61">
        <v>0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0</v>
      </c>
      <c r="CJ56" s="61">
        <v>0</v>
      </c>
      <c r="CK56" s="61">
        <v>0</v>
      </c>
      <c r="CL56" s="61">
        <v>0</v>
      </c>
    </row>
    <row r="57" spans="1:90" ht="12.75" customHeight="1">
      <c r="A57" s="44" t="s">
        <v>100</v>
      </c>
      <c r="B57" s="59">
        <v>2006</v>
      </c>
      <c r="C57" s="60" t="s">
        <v>375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61">
        <v>0</v>
      </c>
      <c r="BJ57" s="61">
        <v>0</v>
      </c>
      <c r="BK57" s="61">
        <v>0</v>
      </c>
      <c r="BL57" s="61">
        <v>0</v>
      </c>
      <c r="BM57" s="61">
        <v>0</v>
      </c>
      <c r="BN57" s="61">
        <v>0</v>
      </c>
      <c r="BO57" s="61">
        <v>0</v>
      </c>
      <c r="BP57" s="61">
        <v>0</v>
      </c>
      <c r="BQ57" s="61">
        <v>0</v>
      </c>
      <c r="BR57" s="61">
        <v>0</v>
      </c>
      <c r="BS57" s="61">
        <v>0</v>
      </c>
      <c r="BT57" s="61">
        <v>0</v>
      </c>
      <c r="BU57" s="61">
        <v>0</v>
      </c>
      <c r="BV57" s="61">
        <v>0</v>
      </c>
      <c r="BW57" s="61">
        <v>0</v>
      </c>
      <c r="BX57" s="61">
        <v>0</v>
      </c>
      <c r="BY57" s="61">
        <v>0</v>
      </c>
      <c r="BZ57" s="61">
        <v>0</v>
      </c>
      <c r="CA57" s="61">
        <v>0</v>
      </c>
      <c r="CB57" s="61">
        <v>0</v>
      </c>
      <c r="CC57" s="61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</row>
    <row r="58" spans="1:90" ht="12.75" customHeight="1">
      <c r="A58" s="44" t="s">
        <v>102</v>
      </c>
      <c r="B58" s="59">
        <v>2007</v>
      </c>
      <c r="C58" s="60" t="s">
        <v>374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0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</row>
    <row r="59" spans="1:90" ht="12.75" customHeight="1">
      <c r="A59" s="44" t="s">
        <v>104</v>
      </c>
      <c r="B59" s="59">
        <v>2008</v>
      </c>
      <c r="C59" s="60" t="s">
        <v>374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</row>
    <row r="60" spans="1:90" ht="12.75" customHeight="1">
      <c r="A60" s="44" t="s">
        <v>106</v>
      </c>
      <c r="B60" s="59">
        <v>3001</v>
      </c>
      <c r="C60" s="60" t="s">
        <v>375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61">
        <v>0</v>
      </c>
      <c r="CA60" s="61">
        <v>0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0</v>
      </c>
    </row>
    <row r="61" spans="1:90" ht="12.75" customHeight="1">
      <c r="A61" s="44" t="s">
        <v>108</v>
      </c>
      <c r="B61" s="59">
        <v>3002</v>
      </c>
      <c r="C61" s="60" t="s">
        <v>375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0</v>
      </c>
      <c r="BH61" s="61">
        <v>0</v>
      </c>
      <c r="BI61" s="61">
        <v>0</v>
      </c>
      <c r="BJ61" s="61">
        <v>0</v>
      </c>
      <c r="BK61" s="61">
        <v>0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0</v>
      </c>
    </row>
    <row r="62" spans="1:90" ht="12.75" customHeight="1">
      <c r="A62" s="44" t="s">
        <v>110</v>
      </c>
      <c r="B62" s="59">
        <v>3003</v>
      </c>
      <c r="C62" s="60" t="s">
        <v>375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0</v>
      </c>
      <c r="BY62" s="61">
        <v>0</v>
      </c>
      <c r="BZ62" s="61">
        <v>0</v>
      </c>
      <c r="CA62" s="61">
        <v>0</v>
      </c>
      <c r="CB62" s="61">
        <v>0</v>
      </c>
      <c r="CC62" s="61">
        <v>0</v>
      </c>
      <c r="CD62" s="61">
        <v>0</v>
      </c>
      <c r="CE62" s="61">
        <v>0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0</v>
      </c>
    </row>
    <row r="63" spans="1:90" ht="12.75" customHeight="1">
      <c r="A63" s="44" t="s">
        <v>112</v>
      </c>
      <c r="B63" s="59">
        <v>3004</v>
      </c>
      <c r="C63" s="60" t="s">
        <v>375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0</v>
      </c>
      <c r="BF63" s="61">
        <v>0</v>
      </c>
      <c r="BG63" s="61">
        <v>0</v>
      </c>
      <c r="BH63" s="61">
        <v>0</v>
      </c>
      <c r="BI63" s="61">
        <v>0</v>
      </c>
      <c r="BJ63" s="61">
        <v>0</v>
      </c>
      <c r="BK63" s="61">
        <v>0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0</v>
      </c>
      <c r="BY63" s="61">
        <v>0</v>
      </c>
      <c r="BZ63" s="61">
        <v>0</v>
      </c>
      <c r="CA63" s="61">
        <v>0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</row>
    <row r="64" spans="1:90" ht="12.75" customHeight="1">
      <c r="A64" s="44" t="s">
        <v>114</v>
      </c>
      <c r="B64" s="59">
        <v>3005</v>
      </c>
      <c r="C64" s="60" t="s">
        <v>375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</row>
    <row r="65" spans="1:90" ht="12.75" customHeight="1">
      <c r="A65" s="44" t="s">
        <v>115</v>
      </c>
      <c r="B65" s="59">
        <v>3006</v>
      </c>
      <c r="C65" s="60" t="s">
        <v>375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61">
        <v>0</v>
      </c>
      <c r="BE65" s="61">
        <v>0</v>
      </c>
      <c r="BF65" s="61">
        <v>0</v>
      </c>
      <c r="BG65" s="61">
        <v>0</v>
      </c>
      <c r="BH65" s="61">
        <v>0</v>
      </c>
      <c r="BI65" s="61">
        <v>0</v>
      </c>
      <c r="BJ65" s="61">
        <v>0</v>
      </c>
      <c r="BK65" s="61">
        <v>0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0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61">
        <v>0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0</v>
      </c>
      <c r="CJ65" s="61">
        <v>0</v>
      </c>
      <c r="CK65" s="61">
        <v>0</v>
      </c>
      <c r="CL65" s="61">
        <v>0</v>
      </c>
    </row>
    <row r="66" spans="1:90" ht="12.75" customHeight="1">
      <c r="A66" s="44" t="s">
        <v>116</v>
      </c>
      <c r="B66" s="59">
        <v>3007</v>
      </c>
      <c r="C66" s="60" t="s">
        <v>375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0</v>
      </c>
    </row>
    <row r="67" spans="1:90" ht="12.75" customHeight="1">
      <c r="A67" s="44" t="s">
        <v>117</v>
      </c>
      <c r="B67" s="59">
        <v>3008</v>
      </c>
      <c r="C67" s="60" t="s">
        <v>375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0</v>
      </c>
      <c r="BH67" s="61">
        <v>0</v>
      </c>
      <c r="BI67" s="61">
        <v>0</v>
      </c>
      <c r="BJ67" s="61">
        <v>0</v>
      </c>
      <c r="BK67" s="61">
        <v>0</v>
      </c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0</v>
      </c>
      <c r="BW67" s="61">
        <v>0</v>
      </c>
      <c r="BX67" s="61">
        <v>0</v>
      </c>
      <c r="BY67" s="61">
        <v>0</v>
      </c>
      <c r="BZ67" s="61">
        <v>0</v>
      </c>
      <c r="CA67" s="61">
        <v>0</v>
      </c>
      <c r="CB67" s="61">
        <v>0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0</v>
      </c>
    </row>
    <row r="68" spans="1:90" ht="12.75" customHeight="1">
      <c r="A68" s="44" t="s">
        <v>118</v>
      </c>
      <c r="B68" s="59">
        <v>3009</v>
      </c>
      <c r="C68" s="60" t="s">
        <v>375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61">
        <v>0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0</v>
      </c>
      <c r="BR68" s="61">
        <v>0</v>
      </c>
      <c r="BS68" s="61">
        <v>0</v>
      </c>
      <c r="BT68" s="61">
        <v>0</v>
      </c>
      <c r="BU68" s="61">
        <v>0</v>
      </c>
      <c r="BV68" s="61">
        <v>0</v>
      </c>
      <c r="BW68" s="61">
        <v>0</v>
      </c>
      <c r="BX68" s="61">
        <v>0</v>
      </c>
      <c r="BY68" s="61">
        <v>0</v>
      </c>
      <c r="BZ68" s="61">
        <v>0</v>
      </c>
      <c r="CA68" s="61">
        <v>0</v>
      </c>
      <c r="CB68" s="61">
        <v>0</v>
      </c>
      <c r="CC68" s="61">
        <v>0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</row>
    <row r="69" spans="1:90" ht="12.75" customHeight="1">
      <c r="A69" s="44" t="s">
        <v>119</v>
      </c>
      <c r="B69" s="59">
        <v>3011</v>
      </c>
      <c r="C69" s="60" t="s">
        <v>375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61">
        <v>0</v>
      </c>
      <c r="BE69" s="61">
        <v>0</v>
      </c>
      <c r="BF69" s="61">
        <v>0</v>
      </c>
      <c r="BG69" s="61">
        <v>0</v>
      </c>
      <c r="BH69" s="61">
        <v>0</v>
      </c>
      <c r="BI69" s="61">
        <v>0</v>
      </c>
      <c r="BJ69" s="61">
        <v>0</v>
      </c>
      <c r="BK69" s="61">
        <v>0</v>
      </c>
      <c r="BL69" s="61">
        <v>0</v>
      </c>
      <c r="BM69" s="61">
        <v>0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0</v>
      </c>
      <c r="BT69" s="61">
        <v>0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0</v>
      </c>
      <c r="CA69" s="61">
        <v>0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</row>
    <row r="70" spans="1:90" ht="12.75" customHeight="1">
      <c r="A70" s="44" t="s">
        <v>120</v>
      </c>
      <c r="B70" s="59">
        <v>3012</v>
      </c>
      <c r="C70" s="60" t="s">
        <v>375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0</v>
      </c>
      <c r="AT70" s="61">
        <v>0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61">
        <v>0</v>
      </c>
      <c r="BE70" s="61">
        <v>0</v>
      </c>
      <c r="BF70" s="61">
        <v>0</v>
      </c>
      <c r="BG70" s="61">
        <v>0</v>
      </c>
      <c r="BH70" s="61">
        <v>0</v>
      </c>
      <c r="BI70" s="61">
        <v>0</v>
      </c>
      <c r="BJ70" s="61">
        <v>0</v>
      </c>
      <c r="BK70" s="61">
        <v>0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0</v>
      </c>
      <c r="BT70" s="61">
        <v>0</v>
      </c>
      <c r="BU70" s="61">
        <v>0</v>
      </c>
      <c r="BV70" s="61">
        <v>0</v>
      </c>
      <c r="BW70" s="61">
        <v>0</v>
      </c>
      <c r="BX70" s="61">
        <v>0</v>
      </c>
      <c r="BY70" s="61">
        <v>0</v>
      </c>
      <c r="BZ70" s="61">
        <v>0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</row>
    <row r="71" spans="1:90" ht="12.75" customHeight="1">
      <c r="A71" s="44" t="s">
        <v>121</v>
      </c>
      <c r="B71" s="59">
        <v>3016</v>
      </c>
      <c r="C71" s="60" t="s">
        <v>375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61">
        <v>0</v>
      </c>
      <c r="AV71" s="61">
        <v>0</v>
      </c>
      <c r="AW71" s="61">
        <v>0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61">
        <v>0</v>
      </c>
      <c r="BE71" s="61">
        <v>0</v>
      </c>
      <c r="BF71" s="61">
        <v>0</v>
      </c>
      <c r="BG71" s="61">
        <v>0</v>
      </c>
      <c r="BH71" s="61">
        <v>0</v>
      </c>
      <c r="BI71" s="61">
        <v>0</v>
      </c>
      <c r="BJ71" s="61">
        <v>0</v>
      </c>
      <c r="BK71" s="61">
        <v>0</v>
      </c>
      <c r="BL71" s="61">
        <v>0</v>
      </c>
      <c r="BM71" s="61">
        <v>0</v>
      </c>
      <c r="BN71" s="61">
        <v>0</v>
      </c>
      <c r="BO71" s="61">
        <v>0</v>
      </c>
      <c r="BP71" s="61">
        <v>0</v>
      </c>
      <c r="BQ71" s="61">
        <v>0</v>
      </c>
      <c r="BR71" s="61">
        <v>0</v>
      </c>
      <c r="BS71" s="61">
        <v>0</v>
      </c>
      <c r="BT71" s="61">
        <v>0</v>
      </c>
      <c r="BU71" s="61">
        <v>0</v>
      </c>
      <c r="BV71" s="61">
        <v>0</v>
      </c>
      <c r="BW71" s="61">
        <v>0</v>
      </c>
      <c r="BX71" s="61">
        <v>0</v>
      </c>
      <c r="BY71" s="61">
        <v>0</v>
      </c>
      <c r="BZ71" s="61">
        <v>0</v>
      </c>
      <c r="CA71" s="61">
        <v>0</v>
      </c>
      <c r="CB71" s="61">
        <v>0</v>
      </c>
      <c r="CC71" s="61">
        <v>0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</row>
    <row r="72" spans="1:90" ht="12.75" customHeight="1">
      <c r="A72" s="44" t="s">
        <v>122</v>
      </c>
      <c r="B72" s="59">
        <v>3017</v>
      </c>
      <c r="C72" s="60" t="s">
        <v>375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0</v>
      </c>
      <c r="BY72" s="61">
        <v>0</v>
      </c>
      <c r="BZ72" s="61">
        <v>0</v>
      </c>
      <c r="CA72" s="61">
        <v>0</v>
      </c>
      <c r="CB72" s="61">
        <v>0</v>
      </c>
      <c r="CC72" s="61">
        <v>0</v>
      </c>
      <c r="CD72" s="61">
        <v>0</v>
      </c>
      <c r="CE72" s="61">
        <v>0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</row>
    <row r="73" spans="1:90" ht="12.75" customHeight="1">
      <c r="A73" s="44" t="s">
        <v>123</v>
      </c>
      <c r="B73" s="59">
        <v>3018</v>
      </c>
      <c r="C73" s="60" t="s">
        <v>375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61">
        <v>0</v>
      </c>
      <c r="BE73" s="61">
        <v>0</v>
      </c>
      <c r="BF73" s="61">
        <v>0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0</v>
      </c>
      <c r="BY73" s="61">
        <v>0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0</v>
      </c>
    </row>
    <row r="74" spans="1:90" ht="13.5" customHeight="1">
      <c r="A74" s="44" t="s">
        <v>124</v>
      </c>
      <c r="B74" s="59">
        <v>4002</v>
      </c>
      <c r="C74" s="60" t="s">
        <v>376</v>
      </c>
      <c r="D74" s="61">
        <v>5468.99</v>
      </c>
      <c r="E74" s="61">
        <v>0</v>
      </c>
      <c r="F74" s="61">
        <v>0</v>
      </c>
      <c r="G74" s="61">
        <v>0</v>
      </c>
      <c r="H74" s="61">
        <v>0</v>
      </c>
      <c r="I74" s="61">
        <v>5468.99</v>
      </c>
      <c r="J74" s="61">
        <v>5468.99</v>
      </c>
      <c r="K74" s="61">
        <v>-2734.49</v>
      </c>
      <c r="L74" s="61">
        <v>8203.48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0</v>
      </c>
      <c r="AH74" s="61">
        <v>0</v>
      </c>
      <c r="AI74" s="61">
        <v>0</v>
      </c>
      <c r="AJ74" s="61">
        <v>0</v>
      </c>
      <c r="AK74" s="61">
        <v>0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-83.950000000000045</v>
      </c>
      <c r="AT74" s="61">
        <v>0</v>
      </c>
      <c r="AU74" s="61">
        <v>0</v>
      </c>
      <c r="AV74" s="61">
        <v>0</v>
      </c>
      <c r="AW74" s="61">
        <v>1693.47</v>
      </c>
      <c r="AX74" s="61">
        <v>1693.47</v>
      </c>
      <c r="AY74" s="61">
        <v>0</v>
      </c>
      <c r="AZ74" s="61">
        <v>0</v>
      </c>
      <c r="BA74" s="61">
        <v>0</v>
      </c>
      <c r="BB74" s="61">
        <v>0</v>
      </c>
      <c r="BC74" s="61">
        <v>0</v>
      </c>
      <c r="BD74" s="61">
        <v>1693.47</v>
      </c>
      <c r="BE74" s="61">
        <v>0</v>
      </c>
      <c r="BF74" s="61">
        <v>-0.01</v>
      </c>
      <c r="BG74" s="61">
        <v>-0.01</v>
      </c>
      <c r="BH74" s="61">
        <v>0</v>
      </c>
      <c r="BI74" s="61">
        <v>0</v>
      </c>
      <c r="BJ74" s="61">
        <v>0</v>
      </c>
      <c r="BK74" s="61">
        <v>0.01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-1777.42</v>
      </c>
      <c r="BT74" s="61">
        <v>-1777.42</v>
      </c>
      <c r="BU74" s="61">
        <v>0</v>
      </c>
      <c r="BV74" s="61">
        <v>0</v>
      </c>
      <c r="BW74" s="61">
        <v>0</v>
      </c>
      <c r="BX74" s="61">
        <v>0</v>
      </c>
      <c r="BY74" s="61">
        <v>0</v>
      </c>
      <c r="BZ74" s="61">
        <v>0</v>
      </c>
      <c r="CA74" s="61">
        <v>0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5385.04</v>
      </c>
    </row>
    <row r="75" spans="1:90" ht="13.5" customHeight="1">
      <c r="A75" s="46" t="s">
        <v>125</v>
      </c>
      <c r="B75" s="62">
        <v>4003</v>
      </c>
      <c r="C75" s="60" t="s">
        <v>376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</row>
    <row r="76" spans="1:90" ht="12.75" customHeight="1">
      <c r="A76" s="46" t="s">
        <v>126</v>
      </c>
      <c r="B76" s="62">
        <v>4004</v>
      </c>
      <c r="C76" s="60" t="s">
        <v>376</v>
      </c>
      <c r="D76" s="61">
        <v>0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0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0</v>
      </c>
      <c r="BT76" s="61">
        <v>0</v>
      </c>
      <c r="BU76" s="61">
        <v>0</v>
      </c>
      <c r="BV76" s="61">
        <v>0</v>
      </c>
      <c r="BW76" s="61">
        <v>0</v>
      </c>
      <c r="BX76" s="61">
        <v>0</v>
      </c>
      <c r="BY76" s="61">
        <v>0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0</v>
      </c>
    </row>
    <row r="77" spans="1:90" ht="12.75" customHeight="1">
      <c r="A77" s="46" t="s">
        <v>127</v>
      </c>
      <c r="B77" s="62">
        <v>4005</v>
      </c>
      <c r="C77" s="60" t="s">
        <v>376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0</v>
      </c>
      <c r="AT77" s="61">
        <v>0</v>
      </c>
      <c r="AU77" s="61">
        <v>0</v>
      </c>
      <c r="AV77" s="61">
        <v>0</v>
      </c>
      <c r="AW77" s="61">
        <v>0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61">
        <v>0</v>
      </c>
      <c r="BE77" s="61">
        <v>0</v>
      </c>
      <c r="BF77" s="61">
        <v>0</v>
      </c>
      <c r="BG77" s="61">
        <v>0</v>
      </c>
      <c r="BH77" s="61">
        <v>0</v>
      </c>
      <c r="BI77" s="61">
        <v>0</v>
      </c>
      <c r="BJ77" s="61">
        <v>0</v>
      </c>
      <c r="BK77" s="61">
        <v>0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0</v>
      </c>
      <c r="BT77" s="61">
        <v>0</v>
      </c>
      <c r="BU77" s="61">
        <v>0</v>
      </c>
      <c r="BV77" s="61">
        <v>0</v>
      </c>
      <c r="BW77" s="61">
        <v>0</v>
      </c>
      <c r="BX77" s="61">
        <v>0</v>
      </c>
      <c r="BY77" s="61">
        <v>0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0</v>
      </c>
    </row>
    <row r="78" spans="1:90" ht="12.75" customHeight="1">
      <c r="A78" s="47" t="s">
        <v>128</v>
      </c>
      <c r="B78" s="63">
        <v>9000</v>
      </c>
      <c r="C78" s="60" t="s">
        <v>377</v>
      </c>
      <c r="D78" s="64">
        <v>428554503.57248598</v>
      </c>
      <c r="E78" s="64">
        <v>555923712.44000006</v>
      </c>
      <c r="F78" s="64">
        <v>710978513.04999995</v>
      </c>
      <c r="G78" s="64">
        <v>-155054800.61000001</v>
      </c>
      <c r="H78" s="64">
        <v>0</v>
      </c>
      <c r="I78" s="64">
        <v>-319112695.75999999</v>
      </c>
      <c r="J78" s="64">
        <v>-388957865.75999999</v>
      </c>
      <c r="K78" s="64">
        <v>-935543062.04999995</v>
      </c>
      <c r="L78" s="64">
        <v>546585196.29000008</v>
      </c>
      <c r="M78" s="64">
        <v>69845170</v>
      </c>
      <c r="N78" s="64">
        <v>192457161</v>
      </c>
      <c r="O78" s="64">
        <v>-122611991</v>
      </c>
      <c r="P78" s="64">
        <v>0</v>
      </c>
      <c r="Q78" s="64">
        <v>0</v>
      </c>
      <c r="R78" s="64">
        <v>0</v>
      </c>
      <c r="S78" s="64">
        <v>0</v>
      </c>
      <c r="T78" s="64">
        <v>0</v>
      </c>
      <c r="U78" s="64">
        <v>0</v>
      </c>
      <c r="V78" s="64">
        <v>0</v>
      </c>
      <c r="W78" s="64">
        <v>0</v>
      </c>
      <c r="X78" s="64">
        <v>0</v>
      </c>
      <c r="Y78" s="64">
        <v>0</v>
      </c>
      <c r="Z78" s="64">
        <v>191743486.89248595</v>
      </c>
      <c r="AA78" s="64">
        <v>69125430.892485946</v>
      </c>
      <c r="AB78" s="64">
        <v>0</v>
      </c>
      <c r="AC78" s="64">
        <v>81647643</v>
      </c>
      <c r="AD78" s="64">
        <v>40970413</v>
      </c>
      <c r="AE78" s="64">
        <v>0</v>
      </c>
      <c r="AF78" s="64">
        <v>0</v>
      </c>
      <c r="AG78" s="64">
        <v>0</v>
      </c>
      <c r="AH78" s="64">
        <v>0</v>
      </c>
      <c r="AI78" s="64">
        <v>0</v>
      </c>
      <c r="AJ78" s="64">
        <v>0</v>
      </c>
      <c r="AK78" s="64">
        <v>0</v>
      </c>
      <c r="AL78" s="64">
        <v>0</v>
      </c>
      <c r="AM78" s="64">
        <v>0</v>
      </c>
      <c r="AN78" s="64">
        <v>0</v>
      </c>
      <c r="AO78" s="64">
        <v>0</v>
      </c>
      <c r="AP78" s="64">
        <v>0</v>
      </c>
      <c r="AQ78" s="64">
        <v>0</v>
      </c>
      <c r="AR78" s="64">
        <v>0</v>
      </c>
      <c r="AS78" s="64">
        <v>-247805014.49558565</v>
      </c>
      <c r="AT78" s="64">
        <v>-93101336.379999995</v>
      </c>
      <c r="AU78" s="64">
        <v>-94700318.079999998</v>
      </c>
      <c r="AV78" s="64">
        <v>1598981.7</v>
      </c>
      <c r="AW78" s="64">
        <v>-71177704.280000016</v>
      </c>
      <c r="AX78" s="64">
        <v>-121731794.60000001</v>
      </c>
      <c r="AY78" s="64">
        <v>-638202940.74000001</v>
      </c>
      <c r="AZ78" s="64">
        <v>-684199998.63</v>
      </c>
      <c r="BA78" s="64">
        <v>-91574836.159999996</v>
      </c>
      <c r="BB78" s="64">
        <v>0</v>
      </c>
      <c r="BC78" s="64">
        <v>137571894.05000001</v>
      </c>
      <c r="BD78" s="64">
        <v>516471146.13999999</v>
      </c>
      <c r="BE78" s="64">
        <v>50554090.319999993</v>
      </c>
      <c r="BF78" s="64">
        <v>289587290.90999997</v>
      </c>
      <c r="BG78" s="64">
        <v>315849905.75999999</v>
      </c>
      <c r="BH78" s="64">
        <v>25562719.149999999</v>
      </c>
      <c r="BI78" s="64">
        <v>0</v>
      </c>
      <c r="BJ78" s="64">
        <v>-51825334</v>
      </c>
      <c r="BK78" s="64">
        <v>-239033200.59</v>
      </c>
      <c r="BL78" s="64">
        <v>0</v>
      </c>
      <c r="BM78" s="64">
        <v>0</v>
      </c>
      <c r="BN78" s="64">
        <v>0</v>
      </c>
      <c r="BO78" s="64">
        <v>0</v>
      </c>
      <c r="BP78" s="64">
        <v>0</v>
      </c>
      <c r="BQ78" s="64">
        <v>0</v>
      </c>
      <c r="BR78" s="64">
        <v>0</v>
      </c>
      <c r="BS78" s="64">
        <v>-83525003.005585626</v>
      </c>
      <c r="BT78" s="64">
        <v>-46007724.829999998</v>
      </c>
      <c r="BU78" s="64">
        <v>-28454457.373788506</v>
      </c>
      <c r="BV78" s="64">
        <v>-3158062.5090631763</v>
      </c>
      <c r="BW78" s="64">
        <v>0</v>
      </c>
      <c r="BX78" s="64">
        <v>-1037171.0458514801</v>
      </c>
      <c r="BY78" s="64">
        <v>-845497.55005183676</v>
      </c>
      <c r="BZ78" s="64">
        <v>0</v>
      </c>
      <c r="CA78" s="64">
        <v>-4022089.6968306247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-970.83</v>
      </c>
      <c r="CJ78" s="64">
        <v>-970.83</v>
      </c>
      <c r="CK78" s="64">
        <v>0</v>
      </c>
      <c r="CL78" s="64">
        <v>180749489.0769003</v>
      </c>
    </row>
    <row r="79" spans="1:90" ht="12.75" customHeight="1">
      <c r="A79" s="47" t="s">
        <v>129</v>
      </c>
      <c r="B79" s="63">
        <v>9001</v>
      </c>
      <c r="C79" s="60" t="s">
        <v>378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</v>
      </c>
      <c r="BI79" s="64">
        <v>0</v>
      </c>
      <c r="BJ79" s="64">
        <v>0</v>
      </c>
      <c r="BK79" s="64">
        <v>0</v>
      </c>
      <c r="BL79" s="64">
        <v>0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0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</row>
    <row r="80" spans="1:90" ht="12.75" customHeight="1">
      <c r="A80" s="47" t="s">
        <v>131</v>
      </c>
      <c r="B80" s="63">
        <v>9002</v>
      </c>
      <c r="C80" s="60" t="s">
        <v>379</v>
      </c>
      <c r="D80" s="64">
        <v>5468.99</v>
      </c>
      <c r="E80" s="64">
        <v>0</v>
      </c>
      <c r="F80" s="64">
        <v>0</v>
      </c>
      <c r="G80" s="64">
        <v>0</v>
      </c>
      <c r="H80" s="64">
        <v>0</v>
      </c>
      <c r="I80" s="64">
        <v>5468.99</v>
      </c>
      <c r="J80" s="64">
        <v>5468.99</v>
      </c>
      <c r="K80" s="64">
        <v>-2734.49</v>
      </c>
      <c r="L80" s="64">
        <v>8203.48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-83.950000000000045</v>
      </c>
      <c r="AT80" s="64">
        <v>0</v>
      </c>
      <c r="AU80" s="64">
        <v>0</v>
      </c>
      <c r="AV80" s="64">
        <v>0</v>
      </c>
      <c r="AW80" s="64">
        <v>1693.47</v>
      </c>
      <c r="AX80" s="64">
        <v>1693.47</v>
      </c>
      <c r="AY80" s="64">
        <v>0</v>
      </c>
      <c r="AZ80" s="64">
        <v>0</v>
      </c>
      <c r="BA80" s="64">
        <v>0</v>
      </c>
      <c r="BB80" s="64">
        <v>0</v>
      </c>
      <c r="BC80" s="64">
        <v>0</v>
      </c>
      <c r="BD80" s="64">
        <v>1693.47</v>
      </c>
      <c r="BE80" s="64">
        <v>0</v>
      </c>
      <c r="BF80" s="64">
        <v>-0.01</v>
      </c>
      <c r="BG80" s="64">
        <v>-0.01</v>
      </c>
      <c r="BH80" s="64">
        <v>0</v>
      </c>
      <c r="BI80" s="64">
        <v>0</v>
      </c>
      <c r="BJ80" s="64">
        <v>0</v>
      </c>
      <c r="BK80" s="64">
        <v>0.01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-1777.42</v>
      </c>
      <c r="BT80" s="64">
        <v>-1777.42</v>
      </c>
      <c r="BU80" s="64">
        <v>0</v>
      </c>
      <c r="BV80" s="64">
        <v>0</v>
      </c>
      <c r="BW80" s="64">
        <v>0</v>
      </c>
      <c r="BX80" s="64">
        <v>0</v>
      </c>
      <c r="BY80" s="64">
        <v>0</v>
      </c>
      <c r="BZ80" s="64">
        <v>0</v>
      </c>
      <c r="CA80" s="64">
        <v>0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5385.04</v>
      </c>
    </row>
    <row r="81" spans="1:90">
      <c r="A81" s="47" t="s">
        <v>133</v>
      </c>
      <c r="B81" s="63">
        <v>9003</v>
      </c>
      <c r="C81" s="60" t="s">
        <v>380</v>
      </c>
      <c r="D81" s="64">
        <v>428554503.57248598</v>
      </c>
      <c r="E81" s="64">
        <v>555923712.44000006</v>
      </c>
      <c r="F81" s="64">
        <v>710978513.04999995</v>
      </c>
      <c r="G81" s="64">
        <v>-155054800.61000001</v>
      </c>
      <c r="H81" s="64">
        <v>0</v>
      </c>
      <c r="I81" s="64">
        <v>-319112695.75999999</v>
      </c>
      <c r="J81" s="64">
        <v>-388957865.75999999</v>
      </c>
      <c r="K81" s="64">
        <v>-935543062.04999995</v>
      </c>
      <c r="L81" s="64">
        <v>546585196.29000008</v>
      </c>
      <c r="M81" s="64">
        <v>69845170</v>
      </c>
      <c r="N81" s="64">
        <v>192457161</v>
      </c>
      <c r="O81" s="64">
        <v>-122611991</v>
      </c>
      <c r="P81" s="64">
        <v>0</v>
      </c>
      <c r="Q81" s="64">
        <v>0</v>
      </c>
      <c r="R81" s="64">
        <v>0</v>
      </c>
      <c r="S81" s="64">
        <v>0</v>
      </c>
      <c r="T81" s="64">
        <v>0</v>
      </c>
      <c r="U81" s="64">
        <v>0</v>
      </c>
      <c r="V81" s="64">
        <v>0</v>
      </c>
      <c r="W81" s="64">
        <v>0</v>
      </c>
      <c r="X81" s="64">
        <v>0</v>
      </c>
      <c r="Y81" s="64">
        <v>0</v>
      </c>
      <c r="Z81" s="64">
        <v>191743486.89248595</v>
      </c>
      <c r="AA81" s="64">
        <v>69125430.892485946</v>
      </c>
      <c r="AB81" s="64">
        <v>0</v>
      </c>
      <c r="AC81" s="64">
        <v>81647643</v>
      </c>
      <c r="AD81" s="64">
        <v>40970413</v>
      </c>
      <c r="AE81" s="64">
        <v>0</v>
      </c>
      <c r="AF81" s="64">
        <v>0</v>
      </c>
      <c r="AG81" s="64">
        <v>0</v>
      </c>
      <c r="AH81" s="64">
        <v>0</v>
      </c>
      <c r="AI81" s="64">
        <v>0</v>
      </c>
      <c r="AJ81" s="64">
        <v>0</v>
      </c>
      <c r="AK81" s="64">
        <v>0</v>
      </c>
      <c r="AL81" s="64">
        <v>0</v>
      </c>
      <c r="AM81" s="64">
        <v>0</v>
      </c>
      <c r="AN81" s="64">
        <v>0</v>
      </c>
      <c r="AO81" s="64">
        <v>0</v>
      </c>
      <c r="AP81" s="64">
        <v>0</v>
      </c>
      <c r="AQ81" s="64">
        <v>0</v>
      </c>
      <c r="AR81" s="64">
        <v>0</v>
      </c>
      <c r="AS81" s="64">
        <v>-247805014.49558565</v>
      </c>
      <c r="AT81" s="64">
        <v>-93101336.379999995</v>
      </c>
      <c r="AU81" s="64">
        <v>-94700318.079999998</v>
      </c>
      <c r="AV81" s="64">
        <v>1598981.7</v>
      </c>
      <c r="AW81" s="64">
        <v>-71177704.280000016</v>
      </c>
      <c r="AX81" s="64">
        <v>-121731794.60000001</v>
      </c>
      <c r="AY81" s="64">
        <v>-638202940.74000001</v>
      </c>
      <c r="AZ81" s="64">
        <v>-684199998.63</v>
      </c>
      <c r="BA81" s="64">
        <v>-91574836.159999996</v>
      </c>
      <c r="BB81" s="64">
        <v>0</v>
      </c>
      <c r="BC81" s="64">
        <v>137571894.05000001</v>
      </c>
      <c r="BD81" s="64">
        <v>516471146.13999999</v>
      </c>
      <c r="BE81" s="64">
        <v>50554090.319999993</v>
      </c>
      <c r="BF81" s="64">
        <v>289587290.90999997</v>
      </c>
      <c r="BG81" s="64">
        <v>315849905.75999999</v>
      </c>
      <c r="BH81" s="64">
        <v>25562719.149999999</v>
      </c>
      <c r="BI81" s="64">
        <v>0</v>
      </c>
      <c r="BJ81" s="64">
        <v>-51825334</v>
      </c>
      <c r="BK81" s="64">
        <v>-239033200.59</v>
      </c>
      <c r="BL81" s="64">
        <v>0</v>
      </c>
      <c r="BM81" s="64">
        <v>0</v>
      </c>
      <c r="BN81" s="64">
        <v>0</v>
      </c>
      <c r="BO81" s="64">
        <v>0</v>
      </c>
      <c r="BP81" s="64">
        <v>0</v>
      </c>
      <c r="BQ81" s="64">
        <v>0</v>
      </c>
      <c r="BR81" s="64">
        <v>0</v>
      </c>
      <c r="BS81" s="64">
        <v>-83525003.005585626</v>
      </c>
      <c r="BT81" s="64">
        <v>-46007724.829999998</v>
      </c>
      <c r="BU81" s="64">
        <v>-28454457.373788506</v>
      </c>
      <c r="BV81" s="64">
        <v>-3158062.5090631763</v>
      </c>
      <c r="BW81" s="64">
        <v>0</v>
      </c>
      <c r="BX81" s="64">
        <v>-1037171.0458514801</v>
      </c>
      <c r="BY81" s="64">
        <v>-845497.55005183676</v>
      </c>
      <c r="BZ81" s="64">
        <v>0</v>
      </c>
      <c r="CA81" s="64">
        <v>-4022089.6968306247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-970.83</v>
      </c>
      <c r="CJ81" s="64">
        <v>-970.83</v>
      </c>
      <c r="CK81" s="64">
        <v>0</v>
      </c>
      <c r="CL81" s="64">
        <v>180749489.0769003</v>
      </c>
    </row>
    <row r="82" spans="1:90" ht="12.75" customHeight="1">
      <c r="A82" s="48" t="s">
        <v>135</v>
      </c>
      <c r="B82" s="65"/>
      <c r="C82" s="60" t="s">
        <v>381</v>
      </c>
      <c r="D82" s="64">
        <v>428559972.56248599</v>
      </c>
      <c r="E82" s="64">
        <v>555923712.44000006</v>
      </c>
      <c r="F82" s="64">
        <v>710978513.04999995</v>
      </c>
      <c r="G82" s="64">
        <v>-155054800.61000001</v>
      </c>
      <c r="H82" s="64">
        <v>0</v>
      </c>
      <c r="I82" s="64">
        <v>-319107226.76999998</v>
      </c>
      <c r="J82" s="64">
        <v>-388952396.76999998</v>
      </c>
      <c r="K82" s="64">
        <v>-935545796.53999996</v>
      </c>
      <c r="L82" s="64">
        <v>546593399.7700001</v>
      </c>
      <c r="M82" s="64">
        <v>69845170</v>
      </c>
      <c r="N82" s="64">
        <v>192457161</v>
      </c>
      <c r="O82" s="64">
        <v>-122611991</v>
      </c>
      <c r="P82" s="64">
        <v>0</v>
      </c>
      <c r="Q82" s="64">
        <v>0</v>
      </c>
      <c r="R82" s="64">
        <v>0</v>
      </c>
      <c r="S82" s="64">
        <v>0</v>
      </c>
      <c r="T82" s="64">
        <v>0</v>
      </c>
      <c r="U82" s="64">
        <v>0</v>
      </c>
      <c r="V82" s="64">
        <v>0</v>
      </c>
      <c r="W82" s="64">
        <v>0</v>
      </c>
      <c r="X82" s="64">
        <v>0</v>
      </c>
      <c r="Y82" s="64">
        <v>0</v>
      </c>
      <c r="Z82" s="64">
        <v>191743486.89248595</v>
      </c>
      <c r="AA82" s="64">
        <v>69125430.892485946</v>
      </c>
      <c r="AB82" s="64">
        <v>0</v>
      </c>
      <c r="AC82" s="64">
        <v>81647643</v>
      </c>
      <c r="AD82" s="64">
        <v>40970413</v>
      </c>
      <c r="AE82" s="64">
        <v>0</v>
      </c>
      <c r="AF82" s="64">
        <v>0</v>
      </c>
      <c r="AG82" s="64">
        <v>0</v>
      </c>
      <c r="AH82" s="64">
        <v>0</v>
      </c>
      <c r="AI82" s="64">
        <v>0</v>
      </c>
      <c r="AJ82" s="64">
        <v>0</v>
      </c>
      <c r="AK82" s="64">
        <v>0</v>
      </c>
      <c r="AL82" s="64">
        <v>0</v>
      </c>
      <c r="AM82" s="64">
        <v>0</v>
      </c>
      <c r="AN82" s="64">
        <v>0</v>
      </c>
      <c r="AO82" s="64">
        <v>0</v>
      </c>
      <c r="AP82" s="64">
        <v>0</v>
      </c>
      <c r="AQ82" s="64">
        <v>0</v>
      </c>
      <c r="AR82" s="64">
        <v>0</v>
      </c>
      <c r="AS82" s="64">
        <v>-247805098.44558564</v>
      </c>
      <c r="AT82" s="64">
        <v>-93101336.379999995</v>
      </c>
      <c r="AU82" s="64">
        <v>-94700318.079999998</v>
      </c>
      <c r="AV82" s="64">
        <v>1598981.7</v>
      </c>
      <c r="AW82" s="64">
        <v>-71176010.810000017</v>
      </c>
      <c r="AX82" s="64">
        <v>-121730101.13000001</v>
      </c>
      <c r="AY82" s="64">
        <v>-638202940.74000001</v>
      </c>
      <c r="AZ82" s="64">
        <v>-684199998.63</v>
      </c>
      <c r="BA82" s="64">
        <v>-91574836.159999996</v>
      </c>
      <c r="BB82" s="64">
        <v>0</v>
      </c>
      <c r="BC82" s="64">
        <v>137571894.05000001</v>
      </c>
      <c r="BD82" s="64">
        <v>516472839.61000001</v>
      </c>
      <c r="BE82" s="64">
        <v>50554090.319999993</v>
      </c>
      <c r="BF82" s="64">
        <v>289587290.89999998</v>
      </c>
      <c r="BG82" s="64">
        <v>315849905.75</v>
      </c>
      <c r="BH82" s="64">
        <v>25562719.149999999</v>
      </c>
      <c r="BI82" s="64">
        <v>0</v>
      </c>
      <c r="BJ82" s="64">
        <v>-51825334</v>
      </c>
      <c r="BK82" s="64">
        <v>-239033200.58000001</v>
      </c>
      <c r="BL82" s="64">
        <v>0</v>
      </c>
      <c r="BM82" s="64">
        <v>0</v>
      </c>
      <c r="BN82" s="64">
        <v>0</v>
      </c>
      <c r="BO82" s="64">
        <v>0</v>
      </c>
      <c r="BP82" s="64">
        <v>0</v>
      </c>
      <c r="BQ82" s="64">
        <v>0</v>
      </c>
      <c r="BR82" s="64">
        <v>0</v>
      </c>
      <c r="BS82" s="64">
        <v>-83526780.425585628</v>
      </c>
      <c r="BT82" s="64">
        <v>-46009502.25</v>
      </c>
      <c r="BU82" s="64">
        <v>-28454457.373788506</v>
      </c>
      <c r="BV82" s="64">
        <v>-3158062.5090631763</v>
      </c>
      <c r="BW82" s="64">
        <v>0</v>
      </c>
      <c r="BX82" s="64">
        <v>-1037171.0458514801</v>
      </c>
      <c r="BY82" s="64">
        <v>-845497.55005183676</v>
      </c>
      <c r="BZ82" s="64">
        <v>0</v>
      </c>
      <c r="CA82" s="64">
        <v>-4022089.6968306247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-970.83</v>
      </c>
      <c r="CJ82" s="64">
        <v>-970.83</v>
      </c>
      <c r="CK82" s="64">
        <v>0</v>
      </c>
      <c r="CL82" s="64">
        <v>180754874.1169003</v>
      </c>
    </row>
    <row r="83" spans="1:90" ht="12.75" customHeight="1"/>
  </sheetData>
  <pageMargins left="0.75" right="0.75" top="1" bottom="1" header="0.5" footer="0.5"/>
  <pageSetup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DD17D-3284-4096-8E2D-D7FCAC6E8C3D}">
  <sheetPr>
    <tabColor rgb="FFFF0000"/>
  </sheetPr>
  <dimension ref="A1:CL83"/>
  <sheetViews>
    <sheetView showGridLines="0" zoomScale="80" zoomScaleNormal="80" workbookViewId="0">
      <pane xSplit="3" ySplit="6" topLeftCell="D7" activePane="bottomRight" state="frozen"/>
      <selection activeCell="D7" sqref="D7"/>
      <selection pane="topRight" activeCell="D7" sqref="D7"/>
      <selection pane="bottomLeft" activeCell="D7" sqref="D7"/>
      <selection pane="bottomRight" activeCell="D7" sqref="D7"/>
    </sheetView>
  </sheetViews>
  <sheetFormatPr defaultColWidth="9.140625" defaultRowHeight="12.75"/>
  <cols>
    <col min="1" max="1" width="58.7109375" style="5" customWidth="1"/>
    <col min="2" max="90" width="15.7109375" style="5" customWidth="1"/>
    <col min="91" max="16384" width="9.140625" style="5"/>
  </cols>
  <sheetData>
    <row r="1" spans="1:90" s="78" customFormat="1" ht="15" customHeight="1">
      <c r="A1" s="49" t="s">
        <v>284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</row>
    <row r="2" spans="1:90" s="78" customFormat="1" ht="15" customHeight="1">
      <c r="A2" s="49" t="s">
        <v>259</v>
      </c>
      <c r="B2" s="76">
        <v>719</v>
      </c>
      <c r="C2" s="76">
        <v>720</v>
      </c>
      <c r="D2" s="76">
        <v>721</v>
      </c>
      <c r="E2" s="76">
        <v>722</v>
      </c>
      <c r="F2" s="76">
        <v>725</v>
      </c>
      <c r="G2" s="76">
        <v>726</v>
      </c>
      <c r="H2" s="76">
        <v>730</v>
      </c>
      <c r="I2" s="76">
        <v>731</v>
      </c>
      <c r="J2" s="76">
        <v>732</v>
      </c>
      <c r="K2" s="76">
        <v>733</v>
      </c>
      <c r="L2" s="76">
        <v>734</v>
      </c>
      <c r="M2" s="76">
        <v>769</v>
      </c>
      <c r="N2" s="76">
        <v>770</v>
      </c>
      <c r="O2" s="76">
        <v>771</v>
      </c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</row>
    <row r="3" spans="1:90" s="78" customFormat="1" ht="15" customHeight="1">
      <c r="A3" s="49" t="s">
        <v>528</v>
      </c>
      <c r="B3" s="76" t="s">
        <v>285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</row>
    <row r="4" spans="1:90" ht="15" customHeight="1"/>
    <row r="5" spans="1:90" ht="22.5" customHeight="1">
      <c r="D5" s="1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1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1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79" t="s">
        <v>251</v>
      </c>
    </row>
    <row r="6" spans="1:90" ht="80.099999999999994" customHeight="1">
      <c r="A6" s="57" t="s">
        <v>287</v>
      </c>
      <c r="B6" s="57" t="s">
        <v>288</v>
      </c>
      <c r="C6" s="57" t="s">
        <v>289</v>
      </c>
      <c r="D6" s="1" t="s">
        <v>290</v>
      </c>
      <c r="E6" s="53" t="s">
        <v>291</v>
      </c>
      <c r="F6" s="54" t="s">
        <v>292</v>
      </c>
      <c r="G6" s="54" t="s">
        <v>293</v>
      </c>
      <c r="H6" s="54" t="s">
        <v>294</v>
      </c>
      <c r="I6" s="53" t="s">
        <v>295</v>
      </c>
      <c r="J6" s="54" t="s">
        <v>296</v>
      </c>
      <c r="K6" s="55" t="s">
        <v>297</v>
      </c>
      <c r="L6" s="55" t="s">
        <v>298</v>
      </c>
      <c r="M6" s="54" t="s">
        <v>299</v>
      </c>
      <c r="N6" s="55" t="s">
        <v>300</v>
      </c>
      <c r="O6" s="55" t="s">
        <v>301</v>
      </c>
      <c r="P6" s="54" t="s">
        <v>302</v>
      </c>
      <c r="Q6" s="55" t="s">
        <v>303</v>
      </c>
      <c r="R6" s="55" t="s">
        <v>304</v>
      </c>
      <c r="S6" s="53" t="s">
        <v>305</v>
      </c>
      <c r="T6" s="54" t="s">
        <v>306</v>
      </c>
      <c r="U6" s="55" t="s">
        <v>307</v>
      </c>
      <c r="V6" s="55" t="s">
        <v>308</v>
      </c>
      <c r="W6" s="54" t="s">
        <v>309</v>
      </c>
      <c r="X6" s="55" t="s">
        <v>310</v>
      </c>
      <c r="Y6" s="55" t="s">
        <v>311</v>
      </c>
      <c r="Z6" s="53" t="s">
        <v>312</v>
      </c>
      <c r="AA6" s="54" t="s">
        <v>313</v>
      </c>
      <c r="AB6" s="54" t="s">
        <v>314</v>
      </c>
      <c r="AC6" s="54" t="s">
        <v>315</v>
      </c>
      <c r="AD6" s="54" t="s">
        <v>316</v>
      </c>
      <c r="AE6" s="54" t="s">
        <v>317</v>
      </c>
      <c r="AF6" s="54" t="s">
        <v>318</v>
      </c>
      <c r="AG6" s="54" t="s">
        <v>319</v>
      </c>
      <c r="AH6" s="54" t="s">
        <v>320</v>
      </c>
      <c r="AI6" s="54" t="s">
        <v>321</v>
      </c>
      <c r="AJ6" s="53" t="s">
        <v>322</v>
      </c>
      <c r="AK6" s="54" t="s">
        <v>323</v>
      </c>
      <c r="AL6" s="54" t="s">
        <v>324</v>
      </c>
      <c r="AM6" s="53" t="s">
        <v>325</v>
      </c>
      <c r="AN6" s="54" t="s">
        <v>326</v>
      </c>
      <c r="AO6" s="54" t="s">
        <v>327</v>
      </c>
      <c r="AP6" s="54" t="s">
        <v>328</v>
      </c>
      <c r="AQ6" s="54" t="s">
        <v>329</v>
      </c>
      <c r="AR6" s="54" t="s">
        <v>330</v>
      </c>
      <c r="AS6" s="1" t="s">
        <v>331</v>
      </c>
      <c r="AT6" s="53" t="s">
        <v>332</v>
      </c>
      <c r="AU6" s="54" t="s">
        <v>333</v>
      </c>
      <c r="AV6" s="54" t="s">
        <v>334</v>
      </c>
      <c r="AW6" s="53" t="s">
        <v>335</v>
      </c>
      <c r="AX6" s="54" t="s">
        <v>336</v>
      </c>
      <c r="AY6" s="55" t="s">
        <v>337</v>
      </c>
      <c r="AZ6" s="56" t="s">
        <v>338</v>
      </c>
      <c r="BA6" s="56" t="s">
        <v>339</v>
      </c>
      <c r="BB6" s="56" t="s">
        <v>340</v>
      </c>
      <c r="BC6" s="56" t="s">
        <v>341</v>
      </c>
      <c r="BD6" s="55" t="s">
        <v>342</v>
      </c>
      <c r="BE6" s="54" t="s">
        <v>343</v>
      </c>
      <c r="BF6" s="55" t="s">
        <v>344</v>
      </c>
      <c r="BG6" s="56" t="s">
        <v>338</v>
      </c>
      <c r="BH6" s="56" t="s">
        <v>339</v>
      </c>
      <c r="BI6" s="56" t="s">
        <v>340</v>
      </c>
      <c r="BJ6" s="56" t="s">
        <v>345</v>
      </c>
      <c r="BK6" s="55" t="s">
        <v>346</v>
      </c>
      <c r="BL6" s="53" t="s">
        <v>347</v>
      </c>
      <c r="BM6" s="54" t="s">
        <v>348</v>
      </c>
      <c r="BN6" s="54" t="s">
        <v>349</v>
      </c>
      <c r="BO6" s="53" t="s">
        <v>350</v>
      </c>
      <c r="BP6" s="54" t="s">
        <v>351</v>
      </c>
      <c r="BQ6" s="54" t="s">
        <v>352</v>
      </c>
      <c r="BR6" s="54" t="s">
        <v>353</v>
      </c>
      <c r="BS6" s="53" t="s">
        <v>354</v>
      </c>
      <c r="BT6" s="54" t="s">
        <v>355</v>
      </c>
      <c r="BU6" s="54" t="s">
        <v>356</v>
      </c>
      <c r="BV6" s="54" t="s">
        <v>357</v>
      </c>
      <c r="BW6" s="54" t="s">
        <v>358</v>
      </c>
      <c r="BX6" s="54" t="s">
        <v>359</v>
      </c>
      <c r="BY6" s="54" t="s">
        <v>360</v>
      </c>
      <c r="BZ6" s="54" t="s">
        <v>361</v>
      </c>
      <c r="CA6" s="54" t="s">
        <v>362</v>
      </c>
      <c r="CB6" s="53" t="s">
        <v>363</v>
      </c>
      <c r="CC6" s="54" t="s">
        <v>364</v>
      </c>
      <c r="CD6" s="55" t="s">
        <v>365</v>
      </c>
      <c r="CE6" s="55" t="s">
        <v>366</v>
      </c>
      <c r="CF6" s="54" t="s">
        <v>367</v>
      </c>
      <c r="CG6" s="1" t="s">
        <v>368</v>
      </c>
      <c r="CH6" s="55" t="s">
        <v>369</v>
      </c>
      <c r="CI6" s="53" t="s">
        <v>370</v>
      </c>
      <c r="CJ6" s="54" t="s">
        <v>371</v>
      </c>
      <c r="CK6" s="54" t="s">
        <v>372</v>
      </c>
      <c r="CL6" s="57" t="s">
        <v>250</v>
      </c>
    </row>
    <row r="7" spans="1:90" ht="12.75" customHeight="1">
      <c r="A7" s="44" t="s">
        <v>2</v>
      </c>
      <c r="B7" s="59">
        <v>1001</v>
      </c>
      <c r="C7" s="60" t="s">
        <v>373</v>
      </c>
      <c r="D7" s="61">
        <v>100408606.50983003</v>
      </c>
      <c r="E7" s="61">
        <v>167562176.98999998</v>
      </c>
      <c r="F7" s="61">
        <v>363340414.27999997</v>
      </c>
      <c r="G7" s="61">
        <v>-195778237.28999999</v>
      </c>
      <c r="H7" s="61">
        <v>0</v>
      </c>
      <c r="I7" s="61">
        <v>-85896128.439999849</v>
      </c>
      <c r="J7" s="61">
        <v>-152679803.5999999</v>
      </c>
      <c r="K7" s="61">
        <v>-509193447.17999995</v>
      </c>
      <c r="L7" s="61">
        <v>356513643.58000004</v>
      </c>
      <c r="M7" s="61">
        <v>66783675.160000056</v>
      </c>
      <c r="N7" s="61">
        <v>276914260.07000005</v>
      </c>
      <c r="O7" s="61">
        <v>-210130584.91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18742557.959829889</v>
      </c>
      <c r="AA7" s="61">
        <v>0</v>
      </c>
      <c r="AB7" s="61">
        <v>0</v>
      </c>
      <c r="AC7" s="61">
        <v>0</v>
      </c>
      <c r="AD7" s="61">
        <v>21306120.519165382</v>
      </c>
      <c r="AE7" s="61">
        <v>0</v>
      </c>
      <c r="AF7" s="61">
        <v>0</v>
      </c>
      <c r="AG7" s="61">
        <v>0</v>
      </c>
      <c r="AH7" s="61">
        <v>0</v>
      </c>
      <c r="AI7" s="61">
        <v>-2563562.5593354907</v>
      </c>
      <c r="AJ7" s="61">
        <v>0</v>
      </c>
      <c r="AK7" s="61">
        <v>0</v>
      </c>
      <c r="AL7" s="61">
        <v>0</v>
      </c>
      <c r="AM7" s="61">
        <v>0</v>
      </c>
      <c r="AN7" s="61">
        <v>58455751.82</v>
      </c>
      <c r="AO7" s="61">
        <v>0</v>
      </c>
      <c r="AP7" s="61">
        <v>0</v>
      </c>
      <c r="AQ7" s="61">
        <v>0</v>
      </c>
      <c r="AR7" s="61">
        <v>-58455751.82</v>
      </c>
      <c r="AS7" s="61">
        <v>-138514080.87823391</v>
      </c>
      <c r="AT7" s="61">
        <v>9671866.5499999523</v>
      </c>
      <c r="AU7" s="61">
        <v>-251996818.03999999</v>
      </c>
      <c r="AV7" s="61">
        <v>261668684.58999994</v>
      </c>
      <c r="AW7" s="61">
        <v>-85609530.399999738</v>
      </c>
      <c r="AX7" s="61">
        <v>-1174777.2099997997</v>
      </c>
      <c r="AY7" s="61">
        <v>-560651351.99999988</v>
      </c>
      <c r="AZ7" s="61">
        <v>-515772659.63999999</v>
      </c>
      <c r="BA7" s="61">
        <v>-484488222.69</v>
      </c>
      <c r="BB7" s="61">
        <v>0</v>
      </c>
      <c r="BC7" s="61">
        <v>439609530.33000004</v>
      </c>
      <c r="BD7" s="61">
        <v>559476574.79000008</v>
      </c>
      <c r="BE7" s="61">
        <v>-84434753.189999938</v>
      </c>
      <c r="BF7" s="61">
        <v>249909709.13</v>
      </c>
      <c r="BG7" s="61">
        <v>271378695.48000002</v>
      </c>
      <c r="BH7" s="61">
        <v>174486467.01000002</v>
      </c>
      <c r="BI7" s="61">
        <v>0</v>
      </c>
      <c r="BJ7" s="61">
        <v>-195955453.36000001</v>
      </c>
      <c r="BK7" s="61">
        <v>-334344462.31999993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-62576417.028234109</v>
      </c>
      <c r="BT7" s="61">
        <v>-31004718.019999988</v>
      </c>
      <c r="BU7" s="61">
        <v>-23747665.567086529</v>
      </c>
      <c r="BV7" s="61">
        <v>-4940309.2980835615</v>
      </c>
      <c r="BW7" s="61">
        <v>0</v>
      </c>
      <c r="BX7" s="61">
        <v>-318804.82155955676</v>
      </c>
      <c r="BY7" s="61">
        <v>-11903447.301504493</v>
      </c>
      <c r="BZ7" s="61">
        <v>9338527.9800000004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-38105474.368403882</v>
      </c>
    </row>
    <row r="8" spans="1:90" ht="12.75" customHeight="1">
      <c r="A8" s="44" t="s">
        <v>3</v>
      </c>
      <c r="B8" s="59">
        <v>1003</v>
      </c>
      <c r="C8" s="60" t="s">
        <v>373</v>
      </c>
      <c r="D8" s="61">
        <v>54718805.609999985</v>
      </c>
      <c r="E8" s="61">
        <v>52324148.170000017</v>
      </c>
      <c r="F8" s="61">
        <v>351424517.45000005</v>
      </c>
      <c r="G8" s="61">
        <v>-299100369.28000003</v>
      </c>
      <c r="H8" s="61">
        <v>0</v>
      </c>
      <c r="I8" s="61">
        <v>-11672802.220000029</v>
      </c>
      <c r="J8" s="61">
        <v>-77111599.439999998</v>
      </c>
      <c r="K8" s="61">
        <v>-549377682.58000004</v>
      </c>
      <c r="L8" s="61">
        <v>472266083.14000005</v>
      </c>
      <c r="M8" s="61">
        <v>65438797.219999969</v>
      </c>
      <c r="N8" s="61">
        <v>457605406.94</v>
      </c>
      <c r="O8" s="61">
        <v>-392166609.72000003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14090306.27</v>
      </c>
      <c r="AA8" s="61">
        <v>6717085.1299999999</v>
      </c>
      <c r="AB8" s="61">
        <v>247600.40999999997</v>
      </c>
      <c r="AC8" s="61">
        <v>6180440.21</v>
      </c>
      <c r="AD8" s="61">
        <v>945180.52000000014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-22846.609999999171</v>
      </c>
      <c r="AN8" s="61">
        <v>1159085.6099999999</v>
      </c>
      <c r="AO8" s="61">
        <v>-1182329.68</v>
      </c>
      <c r="AP8" s="61">
        <v>0</v>
      </c>
      <c r="AQ8" s="61">
        <v>0</v>
      </c>
      <c r="AR8" s="61">
        <v>397.46000000089407</v>
      </c>
      <c r="AS8" s="61">
        <v>-84877430.229997247</v>
      </c>
      <c r="AT8" s="61">
        <v>-22475713.970000014</v>
      </c>
      <c r="AU8" s="61">
        <v>-115863157.31999999</v>
      </c>
      <c r="AV8" s="61">
        <v>93387443.349999979</v>
      </c>
      <c r="AW8" s="61">
        <v>-46814172.399997234</v>
      </c>
      <c r="AX8" s="61">
        <v>-539621093.89999938</v>
      </c>
      <c r="AY8" s="61">
        <v>-2611977566.6099997</v>
      </c>
      <c r="AZ8" s="61">
        <v>-5426226183.3499994</v>
      </c>
      <c r="BA8" s="61">
        <v>-2848597551.1800003</v>
      </c>
      <c r="BB8" s="61">
        <v>0</v>
      </c>
      <c r="BC8" s="61">
        <v>5662846167.9200001</v>
      </c>
      <c r="BD8" s="61">
        <v>2072356472.7100003</v>
      </c>
      <c r="BE8" s="61">
        <v>492806921.50000215</v>
      </c>
      <c r="BF8" s="61">
        <v>2255671398.3200016</v>
      </c>
      <c r="BG8" s="61">
        <v>4761186711.2000008</v>
      </c>
      <c r="BH8" s="61">
        <v>2452065605.0500007</v>
      </c>
      <c r="BI8" s="61">
        <v>0</v>
      </c>
      <c r="BJ8" s="61">
        <v>-4957580917.9300003</v>
      </c>
      <c r="BK8" s="61">
        <v>-1762864476.8199995</v>
      </c>
      <c r="BL8" s="61">
        <v>0</v>
      </c>
      <c r="BM8" s="61">
        <v>0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-15587543.860000003</v>
      </c>
      <c r="BT8" s="61">
        <v>-22968849.170000002</v>
      </c>
      <c r="BU8" s="61">
        <v>-25016055.93</v>
      </c>
      <c r="BV8" s="61">
        <v>-4990346.1499999994</v>
      </c>
      <c r="BW8" s="61">
        <v>0</v>
      </c>
      <c r="BX8" s="61">
        <v>0</v>
      </c>
      <c r="BY8" s="61">
        <v>0</v>
      </c>
      <c r="BZ8" s="61">
        <v>39179498.729999997</v>
      </c>
      <c r="CA8" s="61">
        <v>-1791791.34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-30158624.619997263</v>
      </c>
    </row>
    <row r="9" spans="1:90" ht="12.75" customHeight="1">
      <c r="A9" s="44" t="s">
        <v>4</v>
      </c>
      <c r="B9" s="59">
        <v>1004</v>
      </c>
      <c r="C9" s="60" t="s">
        <v>373</v>
      </c>
      <c r="D9" s="61">
        <v>192263000.83000007</v>
      </c>
      <c r="E9" s="61">
        <v>177847507.21000001</v>
      </c>
      <c r="F9" s="61">
        <v>314001801.44</v>
      </c>
      <c r="G9" s="61">
        <v>-136154294.22999999</v>
      </c>
      <c r="H9" s="61">
        <v>0</v>
      </c>
      <c r="I9" s="61">
        <v>-43113556.779999942</v>
      </c>
      <c r="J9" s="61">
        <v>-101618796.55999994</v>
      </c>
      <c r="K9" s="61">
        <v>-489370605.30999994</v>
      </c>
      <c r="L9" s="61">
        <v>387751808.75</v>
      </c>
      <c r="M9" s="61">
        <v>58505239.780000001</v>
      </c>
      <c r="N9" s="61">
        <v>169425003.88999999</v>
      </c>
      <c r="O9" s="61">
        <v>-110919764.10999998</v>
      </c>
      <c r="P9" s="61">
        <v>0</v>
      </c>
      <c r="Q9" s="61">
        <v>0</v>
      </c>
      <c r="R9" s="61">
        <v>0</v>
      </c>
      <c r="S9" s="61">
        <v>8008883.8600000069</v>
      </c>
      <c r="T9" s="61">
        <v>3334969.450000003</v>
      </c>
      <c r="U9" s="61">
        <v>-93562510.010000005</v>
      </c>
      <c r="V9" s="61">
        <v>96897479.460000008</v>
      </c>
      <c r="W9" s="61">
        <v>4673914.4100000039</v>
      </c>
      <c r="X9" s="61">
        <v>32392277.860000003</v>
      </c>
      <c r="Y9" s="61">
        <v>-27718363.449999999</v>
      </c>
      <c r="Z9" s="61">
        <v>48623547.829999998</v>
      </c>
      <c r="AA9" s="61">
        <v>46072992.810000002</v>
      </c>
      <c r="AB9" s="61">
        <v>0</v>
      </c>
      <c r="AC9" s="61">
        <v>-1196764.8800000001</v>
      </c>
      <c r="AD9" s="61">
        <v>1368825.2999999998</v>
      </c>
      <c r="AE9" s="61">
        <v>0</v>
      </c>
      <c r="AF9" s="61">
        <v>2621231.35</v>
      </c>
      <c r="AG9" s="61">
        <v>-242736.75000000003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896618.71</v>
      </c>
      <c r="AN9" s="61">
        <v>1044272</v>
      </c>
      <c r="AO9" s="61">
        <v>-147653.29</v>
      </c>
      <c r="AP9" s="61">
        <v>0</v>
      </c>
      <c r="AQ9" s="61">
        <v>0</v>
      </c>
      <c r="AR9" s="61">
        <v>0</v>
      </c>
      <c r="AS9" s="61">
        <v>-167493835.7700021</v>
      </c>
      <c r="AT9" s="61">
        <v>-27487526.450000003</v>
      </c>
      <c r="AU9" s="61">
        <v>-38065279.090000004</v>
      </c>
      <c r="AV9" s="61">
        <v>10577752.639999999</v>
      </c>
      <c r="AW9" s="61">
        <v>-83538526.300002098</v>
      </c>
      <c r="AX9" s="61">
        <v>-98650355.480001926</v>
      </c>
      <c r="AY9" s="61">
        <v>-1993441106.2700014</v>
      </c>
      <c r="AZ9" s="61">
        <v>-1423908632.4300001</v>
      </c>
      <c r="BA9" s="61">
        <v>-2939343533.4100008</v>
      </c>
      <c r="BB9" s="61">
        <v>0</v>
      </c>
      <c r="BC9" s="61">
        <v>2369811059.5699997</v>
      </c>
      <c r="BD9" s="61">
        <v>1894790750.7899995</v>
      </c>
      <c r="BE9" s="61">
        <v>15111829.179999828</v>
      </c>
      <c r="BF9" s="61">
        <v>659704257.48999989</v>
      </c>
      <c r="BG9" s="61">
        <v>762492119.23000002</v>
      </c>
      <c r="BH9" s="61">
        <v>681471297.71000004</v>
      </c>
      <c r="BI9" s="61">
        <v>0</v>
      </c>
      <c r="BJ9" s="61">
        <v>-784259159.45000017</v>
      </c>
      <c r="BK9" s="61">
        <v>-644592428.31000006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-56278933.489999987</v>
      </c>
      <c r="BT9" s="61">
        <v>-29867668.350000005</v>
      </c>
      <c r="BU9" s="61">
        <v>-27963497.099999994</v>
      </c>
      <c r="BV9" s="61">
        <v>-9137664.6600000001</v>
      </c>
      <c r="BW9" s="61">
        <v>0</v>
      </c>
      <c r="BX9" s="61">
        <v>-2500546.8600000003</v>
      </c>
      <c r="BY9" s="61">
        <v>-1834239.8499999999</v>
      </c>
      <c r="BZ9" s="61">
        <v>15741490.809999999</v>
      </c>
      <c r="CA9" s="61">
        <v>-716807.48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-188849.53000000003</v>
      </c>
      <c r="CJ9" s="61">
        <v>-188849.53000000003</v>
      </c>
      <c r="CK9" s="61">
        <v>0</v>
      </c>
      <c r="CL9" s="61">
        <v>24769165.059997976</v>
      </c>
    </row>
    <row r="10" spans="1:90" ht="12.75" customHeight="1">
      <c r="A10" s="44" t="s">
        <v>6</v>
      </c>
      <c r="B10" s="59">
        <v>1005</v>
      </c>
      <c r="C10" s="60" t="s">
        <v>373</v>
      </c>
      <c r="D10" s="61">
        <v>944701764.64000046</v>
      </c>
      <c r="E10" s="61">
        <v>714162234.20000005</v>
      </c>
      <c r="F10" s="61">
        <v>900071533.18000007</v>
      </c>
      <c r="G10" s="61">
        <v>-185909298.97999999</v>
      </c>
      <c r="H10" s="61">
        <v>0</v>
      </c>
      <c r="I10" s="61">
        <v>-151536358.24999958</v>
      </c>
      <c r="J10" s="61">
        <v>-172936443.42999959</v>
      </c>
      <c r="K10" s="61">
        <v>-1437161558.6699996</v>
      </c>
      <c r="L10" s="61">
        <v>1264225115.24</v>
      </c>
      <c r="M10" s="61">
        <v>21400085.180000007</v>
      </c>
      <c r="N10" s="61">
        <v>291069550.18000001</v>
      </c>
      <c r="O10" s="61">
        <v>-269669465</v>
      </c>
      <c r="P10" s="61">
        <v>0</v>
      </c>
      <c r="Q10" s="61">
        <v>0</v>
      </c>
      <c r="R10" s="61">
        <v>0</v>
      </c>
      <c r="S10" s="61">
        <v>29718753.569999985</v>
      </c>
      <c r="T10" s="61">
        <v>39291052.719999984</v>
      </c>
      <c r="U10" s="61">
        <v>-96787687.980000004</v>
      </c>
      <c r="V10" s="61">
        <v>136078740.69999999</v>
      </c>
      <c r="W10" s="61">
        <v>-9572299.1500000004</v>
      </c>
      <c r="X10" s="61">
        <v>15887655.58</v>
      </c>
      <c r="Y10" s="61">
        <v>-25459954.73</v>
      </c>
      <c r="Z10" s="61">
        <v>348665889.74000001</v>
      </c>
      <c r="AA10" s="61">
        <v>107530563.95999998</v>
      </c>
      <c r="AB10" s="61">
        <v>34661183.120000005</v>
      </c>
      <c r="AC10" s="61">
        <v>154877112.02000001</v>
      </c>
      <c r="AD10" s="61">
        <v>18194607.309999999</v>
      </c>
      <c r="AE10" s="61">
        <v>32138389.049999997</v>
      </c>
      <c r="AF10" s="61">
        <v>0</v>
      </c>
      <c r="AG10" s="61">
        <v>0</v>
      </c>
      <c r="AH10" s="61">
        <v>1264034.2799999998</v>
      </c>
      <c r="AI10" s="61">
        <v>0</v>
      </c>
      <c r="AJ10" s="61">
        <v>2052517.9700000002</v>
      </c>
      <c r="AK10" s="61">
        <v>2052517.9700000002</v>
      </c>
      <c r="AL10" s="61">
        <v>0</v>
      </c>
      <c r="AM10" s="61">
        <v>1638727.41</v>
      </c>
      <c r="AN10" s="61">
        <v>1944790.71</v>
      </c>
      <c r="AO10" s="61">
        <v>-306063.30000000005</v>
      </c>
      <c r="AP10" s="61">
        <v>0</v>
      </c>
      <c r="AQ10" s="61">
        <v>0</v>
      </c>
      <c r="AR10" s="61">
        <v>0</v>
      </c>
      <c r="AS10" s="61">
        <v>-1000290712.8799998</v>
      </c>
      <c r="AT10" s="61">
        <v>-213367571.61000001</v>
      </c>
      <c r="AU10" s="61">
        <v>-771179165.76999998</v>
      </c>
      <c r="AV10" s="61">
        <v>557811594.15999997</v>
      </c>
      <c r="AW10" s="61">
        <v>-598283413.93999982</v>
      </c>
      <c r="AX10" s="61">
        <v>-368486706.34000015</v>
      </c>
      <c r="AY10" s="61">
        <v>-7264808186.5300007</v>
      </c>
      <c r="AZ10" s="61">
        <v>-6528889252.0699997</v>
      </c>
      <c r="BA10" s="61">
        <v>-9422828706.1700001</v>
      </c>
      <c r="BB10" s="61">
        <v>0</v>
      </c>
      <c r="BC10" s="61">
        <v>8686909771.7099991</v>
      </c>
      <c r="BD10" s="61">
        <v>6896321480.1900005</v>
      </c>
      <c r="BE10" s="61">
        <v>-229796707.59999967</v>
      </c>
      <c r="BF10" s="61">
        <v>1847982778.0000005</v>
      </c>
      <c r="BG10" s="61">
        <v>2520627977.9700003</v>
      </c>
      <c r="BH10" s="61">
        <v>1482100888.2300003</v>
      </c>
      <c r="BI10" s="61">
        <v>0</v>
      </c>
      <c r="BJ10" s="61">
        <v>-2154746088.2000003</v>
      </c>
      <c r="BK10" s="61">
        <v>-2077779485.6000001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-171532547.65000001</v>
      </c>
      <c r="BT10" s="61">
        <v>-91502963.420000002</v>
      </c>
      <c r="BU10" s="61">
        <v>-32201256.319999993</v>
      </c>
      <c r="BV10" s="61">
        <v>-9092352.6499999985</v>
      </c>
      <c r="BW10" s="61">
        <v>0</v>
      </c>
      <c r="BX10" s="61">
        <v>-1146375.5900000001</v>
      </c>
      <c r="BY10" s="61">
        <v>-1067133.8000000003</v>
      </c>
      <c r="BZ10" s="61">
        <v>-36522465.869999997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-17107179.679999996</v>
      </c>
      <c r="CJ10" s="61">
        <v>-17107179.679999996</v>
      </c>
      <c r="CK10" s="61">
        <v>0</v>
      </c>
      <c r="CL10" s="61">
        <v>-55588948.239999294</v>
      </c>
    </row>
    <row r="11" spans="1:90" ht="12.75" customHeight="1">
      <c r="A11" s="44" t="s">
        <v>8</v>
      </c>
      <c r="B11" s="59">
        <v>1006</v>
      </c>
      <c r="C11" s="60" t="s">
        <v>373</v>
      </c>
      <c r="D11" s="61">
        <v>-19640458.969999991</v>
      </c>
      <c r="E11" s="61">
        <v>11674003.75</v>
      </c>
      <c r="F11" s="61">
        <v>11674003.75</v>
      </c>
      <c r="G11" s="61">
        <v>0</v>
      </c>
      <c r="H11" s="61">
        <v>0</v>
      </c>
      <c r="I11" s="61">
        <v>-7462205.8399999999</v>
      </c>
      <c r="J11" s="61">
        <v>-7163140.9699999997</v>
      </c>
      <c r="K11" s="61">
        <v>-13692468.84</v>
      </c>
      <c r="L11" s="61">
        <v>6529327.8700000001</v>
      </c>
      <c r="M11" s="61">
        <v>-299064.86999999994</v>
      </c>
      <c r="N11" s="61">
        <v>289618.08</v>
      </c>
      <c r="O11" s="61">
        <v>-588682.94999999995</v>
      </c>
      <c r="P11" s="61">
        <v>0</v>
      </c>
      <c r="Q11" s="61">
        <v>0</v>
      </c>
      <c r="R11" s="61">
        <v>0</v>
      </c>
      <c r="S11" s="61">
        <v>-25928156.109999992</v>
      </c>
      <c r="T11" s="61">
        <v>-25315947.479999993</v>
      </c>
      <c r="U11" s="61">
        <v>-41949133.379999995</v>
      </c>
      <c r="V11" s="61">
        <v>16633185.900000002</v>
      </c>
      <c r="W11" s="61">
        <v>-612208.63000000012</v>
      </c>
      <c r="X11" s="61">
        <v>887436.22</v>
      </c>
      <c r="Y11" s="61">
        <v>-1499644.85</v>
      </c>
      <c r="Z11" s="61">
        <v>2027363.6199999999</v>
      </c>
      <c r="AA11" s="61">
        <v>809023.14999999991</v>
      </c>
      <c r="AB11" s="61">
        <v>0</v>
      </c>
      <c r="AC11" s="61">
        <v>202706.03000000003</v>
      </c>
      <c r="AD11" s="61">
        <v>870761.49</v>
      </c>
      <c r="AE11" s="61">
        <v>0</v>
      </c>
      <c r="AF11" s="61">
        <v>0</v>
      </c>
      <c r="AG11" s="61">
        <v>2683.44</v>
      </c>
      <c r="AH11" s="61">
        <v>142189.51</v>
      </c>
      <c r="AI11" s="61">
        <v>0</v>
      </c>
      <c r="AJ11" s="61">
        <v>0</v>
      </c>
      <c r="AK11" s="61">
        <v>0</v>
      </c>
      <c r="AL11" s="61">
        <v>0</v>
      </c>
      <c r="AM11" s="61">
        <v>48535.61</v>
      </c>
      <c r="AN11" s="61">
        <v>53956.05</v>
      </c>
      <c r="AO11" s="61">
        <v>-5420.44</v>
      </c>
      <c r="AP11" s="61">
        <v>0</v>
      </c>
      <c r="AQ11" s="61">
        <v>0</v>
      </c>
      <c r="AR11" s="61">
        <v>0</v>
      </c>
      <c r="AS11" s="61">
        <v>-19710009.780000046</v>
      </c>
      <c r="AT11" s="61">
        <v>-3184652.96</v>
      </c>
      <c r="AU11" s="61">
        <v>-3180537.38</v>
      </c>
      <c r="AV11" s="61">
        <v>-4115.58</v>
      </c>
      <c r="AW11" s="61">
        <v>-12197098.410000045</v>
      </c>
      <c r="AX11" s="61">
        <v>-4393807.8300000429</v>
      </c>
      <c r="AY11" s="61">
        <v>-149040465.20000005</v>
      </c>
      <c r="AZ11" s="61">
        <v>-181890462.41999999</v>
      </c>
      <c r="BA11" s="61">
        <v>-167975302.04000002</v>
      </c>
      <c r="BB11" s="61">
        <v>0</v>
      </c>
      <c r="BC11" s="61">
        <v>200825299.25999999</v>
      </c>
      <c r="BD11" s="61">
        <v>144646657.37</v>
      </c>
      <c r="BE11" s="61">
        <v>-7803290.580000001</v>
      </c>
      <c r="BF11" s="61">
        <v>3072182.4599999981</v>
      </c>
      <c r="BG11" s="61">
        <v>11156490.219999999</v>
      </c>
      <c r="BH11" s="61">
        <v>-586130.37000000011</v>
      </c>
      <c r="BI11" s="61">
        <v>0</v>
      </c>
      <c r="BJ11" s="61">
        <v>-7498177.3899999997</v>
      </c>
      <c r="BK11" s="61">
        <v>-10875473.039999999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-1865317.0699999998</v>
      </c>
      <c r="BT11" s="61">
        <v>-503708.26</v>
      </c>
      <c r="BU11" s="61">
        <v>-831889.24999999988</v>
      </c>
      <c r="BV11" s="61">
        <v>-442764.00999999995</v>
      </c>
      <c r="BW11" s="61">
        <v>-3986.8199999999997</v>
      </c>
      <c r="BX11" s="61">
        <v>-14296.819999999996</v>
      </c>
      <c r="BY11" s="61">
        <v>-84916.28</v>
      </c>
      <c r="BZ11" s="61">
        <v>16244.37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-2462941.34</v>
      </c>
      <c r="CJ11" s="61">
        <v>-2462941.34</v>
      </c>
      <c r="CK11" s="61">
        <v>0</v>
      </c>
      <c r="CL11" s="61">
        <v>-39350468.750000037</v>
      </c>
    </row>
    <row r="12" spans="1:90" ht="12.75" customHeight="1">
      <c r="A12" s="44" t="s">
        <v>10</v>
      </c>
      <c r="B12" s="59">
        <v>1007</v>
      </c>
      <c r="C12" s="60" t="s">
        <v>373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</row>
    <row r="13" spans="1:90" ht="12.75" customHeight="1">
      <c r="A13" s="44" t="s">
        <v>12</v>
      </c>
      <c r="B13" s="59">
        <v>1008</v>
      </c>
      <c r="C13" s="60" t="s">
        <v>373</v>
      </c>
      <c r="D13" s="61">
        <v>304499415.25880003</v>
      </c>
      <c r="E13" s="61">
        <v>244050247.23000002</v>
      </c>
      <c r="F13" s="61">
        <v>295246456.04000002</v>
      </c>
      <c r="G13" s="61">
        <v>-51196208.810000002</v>
      </c>
      <c r="H13" s="61">
        <v>0</v>
      </c>
      <c r="I13" s="61">
        <v>-180351414.61999997</v>
      </c>
      <c r="J13" s="61">
        <v>-183458797.09999996</v>
      </c>
      <c r="K13" s="61">
        <v>-387526378.03999996</v>
      </c>
      <c r="L13" s="61">
        <v>204067580.94</v>
      </c>
      <c r="M13" s="61">
        <v>3107382.4799999893</v>
      </c>
      <c r="N13" s="61">
        <v>95406603.219999999</v>
      </c>
      <c r="O13" s="61">
        <v>-92299220.74000001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240929469.41879997</v>
      </c>
      <c r="AA13" s="61">
        <v>148872368.86110678</v>
      </c>
      <c r="AB13" s="61">
        <v>10111746.620291073</v>
      </c>
      <c r="AC13" s="61">
        <v>28007848.954355624</v>
      </c>
      <c r="AD13" s="61">
        <v>237441.7126397134</v>
      </c>
      <c r="AE13" s="61">
        <v>0</v>
      </c>
      <c r="AF13" s="61">
        <v>705421.11808224698</v>
      </c>
      <c r="AG13" s="61">
        <v>52994642.15232449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-128886.76999999955</v>
      </c>
      <c r="AN13" s="61">
        <v>2449970.0700000003</v>
      </c>
      <c r="AO13" s="61">
        <v>0</v>
      </c>
      <c r="AP13" s="61">
        <v>0</v>
      </c>
      <c r="AQ13" s="61">
        <v>0</v>
      </c>
      <c r="AR13" s="61">
        <v>-2578856.84</v>
      </c>
      <c r="AS13" s="61">
        <v>-122595175.84725714</v>
      </c>
      <c r="AT13" s="61">
        <v>-12272249.949999999</v>
      </c>
      <c r="AU13" s="61">
        <v>-34104084.950000003</v>
      </c>
      <c r="AV13" s="61">
        <v>21831835.000000004</v>
      </c>
      <c r="AW13" s="61">
        <v>-80466738.200000077</v>
      </c>
      <c r="AX13" s="61">
        <v>-90892226.420000076</v>
      </c>
      <c r="AY13" s="61">
        <v>-380770207.85000008</v>
      </c>
      <c r="AZ13" s="61">
        <v>-361001470.52999997</v>
      </c>
      <c r="BA13" s="61">
        <v>-307518731.42000002</v>
      </c>
      <c r="BB13" s="61">
        <v>0</v>
      </c>
      <c r="BC13" s="61">
        <v>287749994.09999996</v>
      </c>
      <c r="BD13" s="61">
        <v>289877981.43000001</v>
      </c>
      <c r="BE13" s="61">
        <v>10425488.220000006</v>
      </c>
      <c r="BF13" s="61">
        <v>56194902.840000004</v>
      </c>
      <c r="BG13" s="61">
        <v>58130293.650000006</v>
      </c>
      <c r="BH13" s="61">
        <v>40531384.689999998</v>
      </c>
      <c r="BI13" s="61">
        <v>0</v>
      </c>
      <c r="BJ13" s="61">
        <v>-42466775.5</v>
      </c>
      <c r="BK13" s="61">
        <v>-45769414.619999997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-29790654.297257055</v>
      </c>
      <c r="BT13" s="61">
        <v>-18994863.210000008</v>
      </c>
      <c r="BU13" s="61">
        <v>-6059005.4164605504</v>
      </c>
      <c r="BV13" s="61">
        <v>-4810343.9762699623</v>
      </c>
      <c r="BW13" s="61">
        <v>0</v>
      </c>
      <c r="BX13" s="61">
        <v>-773429.44818310684</v>
      </c>
      <c r="BY13" s="61">
        <v>-758868.16169634869</v>
      </c>
      <c r="BZ13" s="61">
        <v>7942894.0199999996</v>
      </c>
      <c r="CA13" s="61">
        <v>-6337038.1046470776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-65533.4</v>
      </c>
      <c r="CJ13" s="61">
        <v>-65533.4</v>
      </c>
      <c r="CK13" s="61">
        <v>0</v>
      </c>
      <c r="CL13" s="61">
        <v>181904239.41154289</v>
      </c>
    </row>
    <row r="14" spans="1:90" ht="12.75" customHeight="1">
      <c r="A14" s="44" t="s">
        <v>14</v>
      </c>
      <c r="B14" s="59">
        <v>1009</v>
      </c>
      <c r="C14" s="60" t="s">
        <v>373</v>
      </c>
      <c r="D14" s="61">
        <v>495241031.84830779</v>
      </c>
      <c r="E14" s="61">
        <v>372121502.90999997</v>
      </c>
      <c r="F14" s="61">
        <v>769067633.41999996</v>
      </c>
      <c r="G14" s="61">
        <v>-396946130.50999999</v>
      </c>
      <c r="H14" s="61">
        <v>0</v>
      </c>
      <c r="I14" s="61">
        <v>4664056.8099998236</v>
      </c>
      <c r="J14" s="61">
        <v>-56254721.840000153</v>
      </c>
      <c r="K14" s="61">
        <v>-1479384936.04</v>
      </c>
      <c r="L14" s="61">
        <v>1423130214.1999998</v>
      </c>
      <c r="M14" s="61">
        <v>60918778.649999976</v>
      </c>
      <c r="N14" s="61">
        <v>565846905.90999997</v>
      </c>
      <c r="O14" s="61">
        <v>-504928127.25999999</v>
      </c>
      <c r="P14" s="61">
        <v>0</v>
      </c>
      <c r="Q14" s="61">
        <v>0</v>
      </c>
      <c r="R14" s="61">
        <v>0</v>
      </c>
      <c r="S14" s="61">
        <v>428052.50000000012</v>
      </c>
      <c r="T14" s="61">
        <v>864931.12000000011</v>
      </c>
      <c r="U14" s="61">
        <v>-1385397.77</v>
      </c>
      <c r="V14" s="61">
        <v>2250328.89</v>
      </c>
      <c r="W14" s="61">
        <v>-436878.62</v>
      </c>
      <c r="X14" s="61">
        <v>584455.66</v>
      </c>
      <c r="Y14" s="61">
        <v>-1021334.28</v>
      </c>
      <c r="Z14" s="61">
        <v>116389105.828308</v>
      </c>
      <c r="AA14" s="61">
        <v>102305936.78666399</v>
      </c>
      <c r="AB14" s="61">
        <v>-1136101.2257340001</v>
      </c>
      <c r="AC14" s="61">
        <v>3616914.2547420003</v>
      </c>
      <c r="AD14" s="61">
        <v>11235651.441509999</v>
      </c>
      <c r="AE14" s="61">
        <v>28302.393599999999</v>
      </c>
      <c r="AF14" s="61">
        <v>177872.94877199997</v>
      </c>
      <c r="AG14" s="61">
        <v>115542.79585200002</v>
      </c>
      <c r="AH14" s="61">
        <v>0</v>
      </c>
      <c r="AI14" s="61">
        <v>44986.432902000015</v>
      </c>
      <c r="AJ14" s="61">
        <v>-97782.02</v>
      </c>
      <c r="AK14" s="61">
        <v>-97782.02</v>
      </c>
      <c r="AL14" s="61">
        <v>0</v>
      </c>
      <c r="AM14" s="61">
        <v>1736095.8199999998</v>
      </c>
      <c r="AN14" s="61">
        <v>3508769.25</v>
      </c>
      <c r="AO14" s="61">
        <v>-1913769.8900000001</v>
      </c>
      <c r="AP14" s="61">
        <v>0</v>
      </c>
      <c r="AQ14" s="61">
        <v>0</v>
      </c>
      <c r="AR14" s="61">
        <v>141096.46000000002</v>
      </c>
      <c r="AS14" s="61">
        <v>-430147539.42999929</v>
      </c>
      <c r="AT14" s="61">
        <v>-126139675.85999998</v>
      </c>
      <c r="AU14" s="61">
        <v>-197516027.35999998</v>
      </c>
      <c r="AV14" s="61">
        <v>71376351.5</v>
      </c>
      <c r="AW14" s="61">
        <v>-199184360.61999929</v>
      </c>
      <c r="AX14" s="61">
        <v>-258304360.58999968</v>
      </c>
      <c r="AY14" s="61">
        <v>-4220397017.6100001</v>
      </c>
      <c r="AZ14" s="61">
        <v>-4621732545.46</v>
      </c>
      <c r="BA14" s="61">
        <v>-2788040089.9200001</v>
      </c>
      <c r="BB14" s="61">
        <v>0</v>
      </c>
      <c r="BC14" s="61">
        <v>3189375617.77</v>
      </c>
      <c r="BD14" s="61">
        <v>3962092657.0200005</v>
      </c>
      <c r="BE14" s="61">
        <v>59119999.970000386</v>
      </c>
      <c r="BF14" s="61">
        <v>1066655211.1300004</v>
      </c>
      <c r="BG14" s="61">
        <v>1463074607.9100003</v>
      </c>
      <c r="BH14" s="61">
        <v>409657403.42000002</v>
      </c>
      <c r="BI14" s="61">
        <v>0</v>
      </c>
      <c r="BJ14" s="61">
        <v>-806076800.20000005</v>
      </c>
      <c r="BK14" s="61">
        <v>-1007535211.16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-104588416.70999999</v>
      </c>
      <c r="BT14" s="61">
        <v>-101667789.09999998</v>
      </c>
      <c r="BU14" s="61">
        <v>-29540806.340000004</v>
      </c>
      <c r="BV14" s="61">
        <v>-11790779.85</v>
      </c>
      <c r="BW14" s="61">
        <v>0</v>
      </c>
      <c r="BX14" s="61">
        <v>-1992930.1500000001</v>
      </c>
      <c r="BY14" s="61">
        <v>-3584.8099999999995</v>
      </c>
      <c r="BZ14" s="61">
        <v>42457609.200000003</v>
      </c>
      <c r="CA14" s="61">
        <v>-2050135.6600000001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-235086.24000000002</v>
      </c>
      <c r="CJ14" s="61">
        <v>-235086.24000000002</v>
      </c>
      <c r="CK14" s="61">
        <v>0</v>
      </c>
      <c r="CL14" s="61">
        <v>65093492.418308496</v>
      </c>
    </row>
    <row r="15" spans="1:90" ht="12.75" customHeight="1">
      <c r="A15" s="44" t="s">
        <v>16</v>
      </c>
      <c r="B15" s="59">
        <v>1010</v>
      </c>
      <c r="C15" s="60" t="s">
        <v>373</v>
      </c>
      <c r="D15" s="61">
        <v>3384356.9599999986</v>
      </c>
      <c r="E15" s="61">
        <v>2193161.5299999998</v>
      </c>
      <c r="F15" s="61">
        <v>2193161.5299999998</v>
      </c>
      <c r="G15" s="61">
        <v>0</v>
      </c>
      <c r="H15" s="61">
        <v>0</v>
      </c>
      <c r="I15" s="61">
        <v>-672046.32000000123</v>
      </c>
      <c r="J15" s="61">
        <v>-672046.32000000123</v>
      </c>
      <c r="K15" s="61">
        <v>-4094721.7800000012</v>
      </c>
      <c r="L15" s="61">
        <v>3422675.46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1331559.5</v>
      </c>
      <c r="T15" s="61">
        <v>1331559.5</v>
      </c>
      <c r="U15" s="61">
        <v>-3559809.8899999997</v>
      </c>
      <c r="V15" s="61">
        <v>4891369.3899999997</v>
      </c>
      <c r="W15" s="61">
        <v>0</v>
      </c>
      <c r="X15" s="61">
        <v>0</v>
      </c>
      <c r="Y15" s="61">
        <v>0</v>
      </c>
      <c r="Z15" s="61">
        <v>531682.25</v>
      </c>
      <c r="AA15" s="61">
        <v>76665.490000000005</v>
      </c>
      <c r="AB15" s="61">
        <v>275879.45</v>
      </c>
      <c r="AC15" s="61">
        <v>165515.38</v>
      </c>
      <c r="AD15" s="61">
        <v>13621.93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-2078764.1799999957</v>
      </c>
      <c r="AT15" s="61">
        <v>-44896.97000000003</v>
      </c>
      <c r="AU15" s="61">
        <v>-44896.97000000003</v>
      </c>
      <c r="AV15" s="61">
        <v>0</v>
      </c>
      <c r="AW15" s="61">
        <v>-567753.82999999635</v>
      </c>
      <c r="AX15" s="61">
        <v>-567753.82999999635</v>
      </c>
      <c r="AY15" s="61">
        <v>-12075304.549999999</v>
      </c>
      <c r="AZ15" s="61">
        <v>-21116881.399999999</v>
      </c>
      <c r="BA15" s="61">
        <v>0</v>
      </c>
      <c r="BB15" s="61">
        <v>0</v>
      </c>
      <c r="BC15" s="61">
        <v>9041576.8499999996</v>
      </c>
      <c r="BD15" s="61">
        <v>11507550.720000003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-1466113.3799999994</v>
      </c>
      <c r="BT15" s="61">
        <v>-497984.50999999931</v>
      </c>
      <c r="BU15" s="61">
        <v>-652490.68999999983</v>
      </c>
      <c r="BV15" s="61">
        <v>-90524.580000000016</v>
      </c>
      <c r="BW15" s="61">
        <v>0</v>
      </c>
      <c r="BX15" s="61">
        <v>-8488.8399999999983</v>
      </c>
      <c r="BY15" s="61">
        <v>-216624.76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1305592.7800000028</v>
      </c>
    </row>
    <row r="16" spans="1:90" ht="12.75" customHeight="1">
      <c r="A16" s="44" t="s">
        <v>18</v>
      </c>
      <c r="B16" s="59">
        <v>1011</v>
      </c>
      <c r="C16" s="60" t="s">
        <v>373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</row>
    <row r="17" spans="1:90" ht="12.75" customHeight="1">
      <c r="A17" s="44" t="s">
        <v>20</v>
      </c>
      <c r="B17" s="59">
        <v>1012</v>
      </c>
      <c r="C17" s="60" t="s">
        <v>373</v>
      </c>
      <c r="D17" s="61">
        <v>81779800.352200061</v>
      </c>
      <c r="E17" s="61">
        <v>59431799.849999994</v>
      </c>
      <c r="F17" s="61">
        <v>93930048.209999993</v>
      </c>
      <c r="G17" s="61">
        <v>-34498248.359999999</v>
      </c>
      <c r="H17" s="61">
        <v>0</v>
      </c>
      <c r="I17" s="61">
        <v>-4592130.1499999389</v>
      </c>
      <c r="J17" s="61">
        <v>-2116775.0699999332</v>
      </c>
      <c r="K17" s="61">
        <v>-197204959.42999998</v>
      </c>
      <c r="L17" s="61">
        <v>195088184.36000004</v>
      </c>
      <c r="M17" s="61">
        <v>-2475355.0800000057</v>
      </c>
      <c r="N17" s="61">
        <v>56250862.569999993</v>
      </c>
      <c r="O17" s="61">
        <v>-58726217.649999999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22647092.152200002</v>
      </c>
      <c r="AA17" s="61">
        <v>10256918.596800003</v>
      </c>
      <c r="AB17" s="61">
        <v>183303.09920000003</v>
      </c>
      <c r="AC17" s="61">
        <v>12206870.4562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750000</v>
      </c>
      <c r="AK17" s="61">
        <v>750000</v>
      </c>
      <c r="AL17" s="61">
        <v>0</v>
      </c>
      <c r="AM17" s="61">
        <v>3543038.5</v>
      </c>
      <c r="AN17" s="61">
        <v>3543038.5</v>
      </c>
      <c r="AO17" s="61">
        <v>0</v>
      </c>
      <c r="AP17" s="61">
        <v>0</v>
      </c>
      <c r="AQ17" s="61">
        <v>0</v>
      </c>
      <c r="AR17" s="61">
        <v>0</v>
      </c>
      <c r="AS17" s="61">
        <v>-214326532.62051994</v>
      </c>
      <c r="AT17" s="61">
        <v>-32141929.470000003</v>
      </c>
      <c r="AU17" s="61">
        <v>-42954212.100000001</v>
      </c>
      <c r="AV17" s="61">
        <v>10812282.629999999</v>
      </c>
      <c r="AW17" s="61">
        <v>-161616104.91999996</v>
      </c>
      <c r="AX17" s="61">
        <v>-255256813.76999998</v>
      </c>
      <c r="AY17" s="61">
        <v>-664058481.35000002</v>
      </c>
      <c r="AZ17" s="61">
        <v>-712779443.61000013</v>
      </c>
      <c r="BA17" s="61">
        <v>-450936432.37</v>
      </c>
      <c r="BB17" s="61">
        <v>0</v>
      </c>
      <c r="BC17" s="61">
        <v>499657394.63</v>
      </c>
      <c r="BD17" s="61">
        <v>408801667.58000004</v>
      </c>
      <c r="BE17" s="61">
        <v>93640708.850000009</v>
      </c>
      <c r="BF17" s="61">
        <v>226264287.49000001</v>
      </c>
      <c r="BG17" s="61">
        <v>230942385.94999999</v>
      </c>
      <c r="BH17" s="61">
        <v>106665853.74000001</v>
      </c>
      <c r="BI17" s="61">
        <v>0</v>
      </c>
      <c r="BJ17" s="61">
        <v>-111343952.2</v>
      </c>
      <c r="BK17" s="61">
        <v>-132623578.64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-20568498.230519988</v>
      </c>
      <c r="BT17" s="61">
        <v>-18389194.109999985</v>
      </c>
      <c r="BU17" s="61">
        <v>-3178484.4297599997</v>
      </c>
      <c r="BV17" s="61">
        <v>-3004611.5887200003</v>
      </c>
      <c r="BW17" s="61">
        <v>0</v>
      </c>
      <c r="BX17" s="61">
        <v>-53990.891639999994</v>
      </c>
      <c r="BY17" s="61">
        <v>-997562.39040000003</v>
      </c>
      <c r="BZ17" s="61">
        <v>5995451.0399999991</v>
      </c>
      <c r="CA17" s="61">
        <v>-940105.85999999987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-132546732.26831988</v>
      </c>
    </row>
    <row r="18" spans="1:90" ht="12.75" customHeight="1">
      <c r="A18" s="44" t="s">
        <v>22</v>
      </c>
      <c r="B18" s="59">
        <v>1013</v>
      </c>
      <c r="C18" s="60" t="s">
        <v>373</v>
      </c>
      <c r="D18" s="61">
        <v>25685985.290000025</v>
      </c>
      <c r="E18" s="61">
        <v>17625703.900000006</v>
      </c>
      <c r="F18" s="61">
        <v>140299111.22</v>
      </c>
      <c r="G18" s="61">
        <v>-122673407.31999999</v>
      </c>
      <c r="H18" s="61">
        <v>0</v>
      </c>
      <c r="I18" s="61">
        <v>4269316.5400000215</v>
      </c>
      <c r="J18" s="61">
        <v>-30091100.439999998</v>
      </c>
      <c r="K18" s="61">
        <v>-262495277.31</v>
      </c>
      <c r="L18" s="61">
        <v>232404176.87</v>
      </c>
      <c r="M18" s="61">
        <v>34360416.980000019</v>
      </c>
      <c r="N18" s="61">
        <v>215024165.54000002</v>
      </c>
      <c r="O18" s="61">
        <v>-180663748.56</v>
      </c>
      <c r="P18" s="61">
        <v>0</v>
      </c>
      <c r="Q18" s="61">
        <v>0</v>
      </c>
      <c r="R18" s="61">
        <v>0</v>
      </c>
      <c r="S18" s="61">
        <v>-4108323.6099999994</v>
      </c>
      <c r="T18" s="61">
        <v>-15118170.080000002</v>
      </c>
      <c r="U18" s="61">
        <v>-42318521.770000003</v>
      </c>
      <c r="V18" s="61">
        <v>27200351.690000001</v>
      </c>
      <c r="W18" s="61">
        <v>11009846.470000003</v>
      </c>
      <c r="X18" s="61">
        <v>31571934.340000004</v>
      </c>
      <c r="Y18" s="61">
        <v>-20562087.870000001</v>
      </c>
      <c r="Z18" s="61">
        <v>7630213.1899999995</v>
      </c>
      <c r="AA18" s="61">
        <v>4974332.92</v>
      </c>
      <c r="AB18" s="61">
        <v>0</v>
      </c>
      <c r="AC18" s="61">
        <v>-37561.700000000004</v>
      </c>
      <c r="AD18" s="61">
        <v>2693441.9699999997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-3857.1000000000004</v>
      </c>
      <c r="AK18" s="61">
        <v>-9419.9</v>
      </c>
      <c r="AL18" s="61">
        <v>5562.7999999999993</v>
      </c>
      <c r="AM18" s="61">
        <v>272932.37000000011</v>
      </c>
      <c r="AN18" s="61">
        <v>1708276.5</v>
      </c>
      <c r="AO18" s="61">
        <v>-1435344.13</v>
      </c>
      <c r="AP18" s="61">
        <v>0</v>
      </c>
      <c r="AQ18" s="61">
        <v>0</v>
      </c>
      <c r="AR18" s="61">
        <v>0</v>
      </c>
      <c r="AS18" s="61">
        <v>-47221751.039999992</v>
      </c>
      <c r="AT18" s="61">
        <v>-12215402.839999996</v>
      </c>
      <c r="AU18" s="61">
        <v>-59041837.219999999</v>
      </c>
      <c r="AV18" s="61">
        <v>46826434.380000003</v>
      </c>
      <c r="AW18" s="61">
        <v>-18022180.25999999</v>
      </c>
      <c r="AX18" s="61">
        <v>-67028760.360000253</v>
      </c>
      <c r="AY18" s="61">
        <v>-934939364.42000031</v>
      </c>
      <c r="AZ18" s="61">
        <v>-652578194.65999997</v>
      </c>
      <c r="BA18" s="61">
        <v>-988899627.41000009</v>
      </c>
      <c r="BB18" s="61">
        <v>0</v>
      </c>
      <c r="BC18" s="61">
        <v>706538457.64999986</v>
      </c>
      <c r="BD18" s="61">
        <v>867910604.06000006</v>
      </c>
      <c r="BE18" s="61">
        <v>49006580.100000262</v>
      </c>
      <c r="BF18" s="61">
        <v>745189626.07000005</v>
      </c>
      <c r="BG18" s="61">
        <v>505297486.63</v>
      </c>
      <c r="BH18" s="61">
        <v>803035746.35000002</v>
      </c>
      <c r="BI18" s="61">
        <v>0</v>
      </c>
      <c r="BJ18" s="61">
        <v>-563143606.90999997</v>
      </c>
      <c r="BK18" s="61">
        <v>-696183045.96999979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-16984167.940000005</v>
      </c>
      <c r="BT18" s="61">
        <v>-22886159.240000002</v>
      </c>
      <c r="BU18" s="61">
        <v>-13065819.660000002</v>
      </c>
      <c r="BV18" s="61">
        <v>-3045005.96</v>
      </c>
      <c r="BW18" s="61">
        <v>0</v>
      </c>
      <c r="BX18" s="61">
        <v>-326109.12</v>
      </c>
      <c r="BY18" s="61">
        <v>-4232486.93</v>
      </c>
      <c r="BZ18" s="61">
        <v>26882097.489999998</v>
      </c>
      <c r="CA18" s="61">
        <v>-310684.52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-21535765.749999966</v>
      </c>
    </row>
    <row r="19" spans="1:90" ht="12.75" customHeight="1">
      <c r="A19" s="44" t="s">
        <v>24</v>
      </c>
      <c r="B19" s="59">
        <v>1016</v>
      </c>
      <c r="C19" s="60" t="s">
        <v>373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</row>
    <row r="20" spans="1:90" ht="12.75" customHeight="1">
      <c r="A20" s="44" t="s">
        <v>26</v>
      </c>
      <c r="B20" s="59">
        <v>1017</v>
      </c>
      <c r="C20" s="60" t="s">
        <v>373</v>
      </c>
      <c r="D20" s="61">
        <v>110734534.27999997</v>
      </c>
      <c r="E20" s="61">
        <v>69167318.200000018</v>
      </c>
      <c r="F20" s="61">
        <v>114446146.79000001</v>
      </c>
      <c r="G20" s="61">
        <v>-45278828.589999996</v>
      </c>
      <c r="H20" s="61">
        <v>0</v>
      </c>
      <c r="I20" s="61">
        <v>-8169585.5400000513</v>
      </c>
      <c r="J20" s="61">
        <v>31500678.399999976</v>
      </c>
      <c r="K20" s="61">
        <v>-320382668.37</v>
      </c>
      <c r="L20" s="61">
        <v>351883346.76999998</v>
      </c>
      <c r="M20" s="61">
        <v>-39670263.940000027</v>
      </c>
      <c r="N20" s="61">
        <v>177460339.81999996</v>
      </c>
      <c r="O20" s="61">
        <v>-217130603.75999999</v>
      </c>
      <c r="P20" s="61">
        <v>0</v>
      </c>
      <c r="Q20" s="61">
        <v>0</v>
      </c>
      <c r="R20" s="61">
        <v>0</v>
      </c>
      <c r="S20" s="61">
        <v>26040731</v>
      </c>
      <c r="T20" s="61">
        <v>74853799</v>
      </c>
      <c r="U20" s="61">
        <v>-41555874</v>
      </c>
      <c r="V20" s="61">
        <v>116409673</v>
      </c>
      <c r="W20" s="61">
        <v>-48813068</v>
      </c>
      <c r="X20" s="61">
        <v>23017847</v>
      </c>
      <c r="Y20" s="61">
        <v>-71830915</v>
      </c>
      <c r="Z20" s="61">
        <v>24008008.619999997</v>
      </c>
      <c r="AA20" s="61">
        <v>12360274.120000001</v>
      </c>
      <c r="AB20" s="61">
        <v>0</v>
      </c>
      <c r="AC20" s="61">
        <v>11647734.499999998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-311938</v>
      </c>
      <c r="AN20" s="61">
        <v>-203107</v>
      </c>
      <c r="AO20" s="61">
        <v>-36565</v>
      </c>
      <c r="AP20" s="61">
        <v>0</v>
      </c>
      <c r="AQ20" s="61">
        <v>0</v>
      </c>
      <c r="AR20" s="61">
        <v>-72266</v>
      </c>
      <c r="AS20" s="61">
        <v>-83397463.979999244</v>
      </c>
      <c r="AT20" s="61">
        <v>-12923127.570000015</v>
      </c>
      <c r="AU20" s="61">
        <v>-72224823.24000001</v>
      </c>
      <c r="AV20" s="61">
        <v>59301695.669999994</v>
      </c>
      <c r="AW20" s="61">
        <v>-41625843.799999237</v>
      </c>
      <c r="AX20" s="61">
        <v>-186268587.05999923</v>
      </c>
      <c r="AY20" s="61">
        <v>-2217444579.5599995</v>
      </c>
      <c r="AZ20" s="61">
        <v>-1761403561.2800002</v>
      </c>
      <c r="BA20" s="61">
        <v>-2567672302.6999998</v>
      </c>
      <c r="BB20" s="61">
        <v>0</v>
      </c>
      <c r="BC20" s="61">
        <v>2111631284.4200001</v>
      </c>
      <c r="BD20" s="61">
        <v>2031175992.5000002</v>
      </c>
      <c r="BE20" s="61">
        <v>144642743.25999999</v>
      </c>
      <c r="BF20" s="61">
        <v>1724090122.8300002</v>
      </c>
      <c r="BG20" s="61">
        <v>1342461473.74</v>
      </c>
      <c r="BH20" s="61">
        <v>2032032289.97</v>
      </c>
      <c r="BI20" s="61">
        <v>0</v>
      </c>
      <c r="BJ20" s="61">
        <v>-1650403640.8799999</v>
      </c>
      <c r="BK20" s="61">
        <v>-1579447379.5700002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-28753895.200000003</v>
      </c>
      <c r="BT20" s="61">
        <v>-27392199.630000003</v>
      </c>
      <c r="BU20" s="61">
        <v>-6289318.0799999982</v>
      </c>
      <c r="BV20" s="61">
        <v>-660553.03000000014</v>
      </c>
      <c r="BW20" s="61">
        <v>-3919</v>
      </c>
      <c r="BX20" s="61">
        <v>-484124.35000000003</v>
      </c>
      <c r="BY20" s="61">
        <v>-1677978.1099999999</v>
      </c>
      <c r="BZ20" s="61">
        <v>7757563.7899999991</v>
      </c>
      <c r="CA20" s="61">
        <v>-3366.7899999999995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-94597.41</v>
      </c>
      <c r="CJ20" s="61">
        <v>-94597.41</v>
      </c>
      <c r="CK20" s="61">
        <v>0</v>
      </c>
      <c r="CL20" s="61">
        <v>27337070.300000727</v>
      </c>
    </row>
    <row r="21" spans="1:90" ht="12.75" customHeight="1">
      <c r="A21" s="44" t="s">
        <v>28</v>
      </c>
      <c r="B21" s="59">
        <v>1018</v>
      </c>
      <c r="C21" s="60" t="s">
        <v>373</v>
      </c>
      <c r="D21" s="61">
        <v>-14645023.219999991</v>
      </c>
      <c r="E21" s="61">
        <v>19154355.040000007</v>
      </c>
      <c r="F21" s="61">
        <v>51592400.810000002</v>
      </c>
      <c r="G21" s="61">
        <v>-32438045.769999996</v>
      </c>
      <c r="H21" s="61">
        <v>0</v>
      </c>
      <c r="I21" s="61">
        <v>-5847356.4299999997</v>
      </c>
      <c r="J21" s="61">
        <v>-31036442.970000003</v>
      </c>
      <c r="K21" s="61">
        <v>-56519224.550000004</v>
      </c>
      <c r="L21" s="61">
        <v>25482781.580000002</v>
      </c>
      <c r="M21" s="61">
        <v>25189086.540000003</v>
      </c>
      <c r="N21" s="61">
        <v>26490604.840000004</v>
      </c>
      <c r="O21" s="61">
        <v>-1301518.2999999998</v>
      </c>
      <c r="P21" s="61">
        <v>0</v>
      </c>
      <c r="Q21" s="61">
        <v>0</v>
      </c>
      <c r="R21" s="61">
        <v>0</v>
      </c>
      <c r="S21" s="61">
        <v>-34788366.109999999</v>
      </c>
      <c r="T21" s="61">
        <v>-66621245.600000001</v>
      </c>
      <c r="U21" s="61">
        <v>-67017533.109999999</v>
      </c>
      <c r="V21" s="61">
        <v>396287.51</v>
      </c>
      <c r="W21" s="61">
        <v>31832879.490000002</v>
      </c>
      <c r="X21" s="61">
        <v>31852902.700000003</v>
      </c>
      <c r="Y21" s="61">
        <v>-20023.21</v>
      </c>
      <c r="Z21" s="61">
        <v>6836344.2800000003</v>
      </c>
      <c r="AA21" s="61">
        <v>4535601.22</v>
      </c>
      <c r="AB21" s="61">
        <v>0</v>
      </c>
      <c r="AC21" s="61">
        <v>2204382.2400000002</v>
      </c>
      <c r="AD21" s="61">
        <v>96360.82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-52760228.949999951</v>
      </c>
      <c r="AT21" s="61">
        <v>-4313442.0699999994</v>
      </c>
      <c r="AU21" s="61">
        <v>-4573904.5199999996</v>
      </c>
      <c r="AV21" s="61">
        <v>260462.44999999998</v>
      </c>
      <c r="AW21" s="61">
        <v>-44597938.619999953</v>
      </c>
      <c r="AX21" s="61">
        <v>-61023297.699999988</v>
      </c>
      <c r="AY21" s="61">
        <v>-272899505.88999999</v>
      </c>
      <c r="AZ21" s="61">
        <v>-318004855.13</v>
      </c>
      <c r="BA21" s="61">
        <v>-133587305.20999999</v>
      </c>
      <c r="BB21" s="61">
        <v>0</v>
      </c>
      <c r="BC21" s="61">
        <v>178692654.45000002</v>
      </c>
      <c r="BD21" s="61">
        <v>211876208.19</v>
      </c>
      <c r="BE21" s="61">
        <v>16425359.080000035</v>
      </c>
      <c r="BF21" s="61">
        <v>77395962.820000023</v>
      </c>
      <c r="BG21" s="61">
        <v>94293311.580000013</v>
      </c>
      <c r="BH21" s="61">
        <v>49349152.899999999</v>
      </c>
      <c r="BI21" s="61">
        <v>0</v>
      </c>
      <c r="BJ21" s="61">
        <v>-66246501.660000004</v>
      </c>
      <c r="BK21" s="61">
        <v>-60970603.739999987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-3779013.1900000004</v>
      </c>
      <c r="BT21" s="61">
        <v>-3007634.04</v>
      </c>
      <c r="BU21" s="61">
        <v>-1268869.1800000002</v>
      </c>
      <c r="BV21" s="61">
        <v>-427506.36</v>
      </c>
      <c r="BW21" s="61">
        <v>0</v>
      </c>
      <c r="BX21" s="61">
        <v>-19588.080000000002</v>
      </c>
      <c r="BY21" s="61">
        <v>12255.489999999998</v>
      </c>
      <c r="BZ21" s="61">
        <v>932328.98000000021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-69835.070000000007</v>
      </c>
      <c r="CJ21" s="61">
        <v>-69835.070000000007</v>
      </c>
      <c r="CK21" s="61">
        <v>0</v>
      </c>
      <c r="CL21" s="61">
        <v>-67405252.169999942</v>
      </c>
    </row>
    <row r="22" spans="1:90" ht="12.75" customHeight="1">
      <c r="A22" s="44" t="s">
        <v>30</v>
      </c>
      <c r="B22" s="59">
        <v>1020</v>
      </c>
      <c r="C22" s="60" t="s">
        <v>373</v>
      </c>
      <c r="D22" s="61">
        <v>121437312.13614373</v>
      </c>
      <c r="E22" s="61">
        <v>111474685.93999982</v>
      </c>
      <c r="F22" s="61">
        <v>1058030397.86</v>
      </c>
      <c r="G22" s="61">
        <v>-946555711.9200002</v>
      </c>
      <c r="H22" s="61">
        <v>0</v>
      </c>
      <c r="I22" s="61">
        <v>-8308089.5</v>
      </c>
      <c r="J22" s="61">
        <v>-229066317.15999985</v>
      </c>
      <c r="K22" s="61">
        <v>-1869955300.8</v>
      </c>
      <c r="L22" s="61">
        <v>1640888983.6400001</v>
      </c>
      <c r="M22" s="61">
        <v>220758227.65999985</v>
      </c>
      <c r="N22" s="61">
        <v>1639620962.2499998</v>
      </c>
      <c r="O22" s="61">
        <v>-1418862734.5899999</v>
      </c>
      <c r="P22" s="61">
        <v>0</v>
      </c>
      <c r="Q22" s="61">
        <v>0</v>
      </c>
      <c r="R22" s="61">
        <v>0</v>
      </c>
      <c r="S22" s="61">
        <v>-20479397.419999987</v>
      </c>
      <c r="T22" s="61">
        <v>-70712029.979999989</v>
      </c>
      <c r="U22" s="61">
        <v>-172411364.97999999</v>
      </c>
      <c r="V22" s="61">
        <v>101699335</v>
      </c>
      <c r="W22" s="61">
        <v>50232632.560000002</v>
      </c>
      <c r="X22" s="61">
        <v>125801963.56</v>
      </c>
      <c r="Y22" s="61">
        <v>-75569331</v>
      </c>
      <c r="Z22" s="61">
        <v>38666126.786143899</v>
      </c>
      <c r="AA22" s="61">
        <v>40028724.170452774</v>
      </c>
      <c r="AB22" s="61">
        <v>0</v>
      </c>
      <c r="AC22" s="61">
        <v>-2272480.567338482</v>
      </c>
      <c r="AD22" s="61">
        <v>894195.56324599334</v>
      </c>
      <c r="AE22" s="61">
        <v>0</v>
      </c>
      <c r="AF22" s="61">
        <v>0</v>
      </c>
      <c r="AG22" s="61">
        <v>13735.892467765385</v>
      </c>
      <c r="AH22" s="61">
        <v>0</v>
      </c>
      <c r="AI22" s="61">
        <v>1951.7273158407806</v>
      </c>
      <c r="AJ22" s="61">
        <v>0</v>
      </c>
      <c r="AK22" s="61">
        <v>0</v>
      </c>
      <c r="AL22" s="61">
        <v>0</v>
      </c>
      <c r="AM22" s="61">
        <v>83986.33</v>
      </c>
      <c r="AN22" s="61">
        <v>0</v>
      </c>
      <c r="AO22" s="61">
        <v>0</v>
      </c>
      <c r="AP22" s="61">
        <v>0</v>
      </c>
      <c r="AQ22" s="61">
        <v>0</v>
      </c>
      <c r="AR22" s="61">
        <v>83986.33</v>
      </c>
      <c r="AS22" s="61">
        <v>-128005174.11576062</v>
      </c>
      <c r="AT22" s="61">
        <v>-15235991.049999982</v>
      </c>
      <c r="AU22" s="61">
        <v>-183925726.98999998</v>
      </c>
      <c r="AV22" s="61">
        <v>168689735.94</v>
      </c>
      <c r="AW22" s="61">
        <v>-112303390.57000446</v>
      </c>
      <c r="AX22" s="61">
        <v>-655705694.31000328</v>
      </c>
      <c r="AY22" s="61">
        <v>-6189425196.9600029</v>
      </c>
      <c r="AZ22" s="61">
        <v>-4705221613.3400002</v>
      </c>
      <c r="BA22" s="61">
        <v>-13581973269.42</v>
      </c>
      <c r="BB22" s="61">
        <v>0</v>
      </c>
      <c r="BC22" s="61">
        <v>12097769685.799999</v>
      </c>
      <c r="BD22" s="61">
        <v>5533719502.6499996</v>
      </c>
      <c r="BE22" s="61">
        <v>543402303.73999882</v>
      </c>
      <c r="BF22" s="61">
        <v>5448097965.3700008</v>
      </c>
      <c r="BG22" s="61">
        <v>4214914601.5300002</v>
      </c>
      <c r="BH22" s="61">
        <v>11899702932.73</v>
      </c>
      <c r="BI22" s="61">
        <v>0</v>
      </c>
      <c r="BJ22" s="61">
        <v>-10666519568.889999</v>
      </c>
      <c r="BK22" s="61">
        <v>-4904695661.630002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-465792.49575618468</v>
      </c>
      <c r="BT22" s="61">
        <v>-67014640.430000015</v>
      </c>
      <c r="BU22" s="61">
        <v>-54636458.562661074</v>
      </c>
      <c r="BV22" s="61">
        <v>-1969857.1210846407</v>
      </c>
      <c r="BW22" s="61">
        <v>0</v>
      </c>
      <c r="BX22" s="61">
        <v>-3695770.8683244367</v>
      </c>
      <c r="BY22" s="61">
        <v>-4692531.0136859994</v>
      </c>
      <c r="BZ22" s="61">
        <v>133918442.98999999</v>
      </c>
      <c r="CA22" s="61">
        <v>-2374977.4900000002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-6567861.9796168953</v>
      </c>
    </row>
    <row r="23" spans="1:90" ht="12.75" customHeight="1">
      <c r="A23" s="44" t="s">
        <v>32</v>
      </c>
      <c r="B23" s="59">
        <v>1022</v>
      </c>
      <c r="C23" s="60" t="s">
        <v>373</v>
      </c>
      <c r="D23" s="61">
        <v>75806847.090000108</v>
      </c>
      <c r="E23" s="61">
        <v>102694901.90000004</v>
      </c>
      <c r="F23" s="61">
        <v>240553305.97999999</v>
      </c>
      <c r="G23" s="61">
        <v>-137858404.07999995</v>
      </c>
      <c r="H23" s="61">
        <v>0</v>
      </c>
      <c r="I23" s="61">
        <v>-9256234.2299998999</v>
      </c>
      <c r="J23" s="61">
        <v>-84477619.459999919</v>
      </c>
      <c r="K23" s="61">
        <v>-345600659.74999994</v>
      </c>
      <c r="L23" s="61">
        <v>261123040.29000002</v>
      </c>
      <c r="M23" s="61">
        <v>75221385.230000019</v>
      </c>
      <c r="N23" s="61">
        <v>129782163.07000001</v>
      </c>
      <c r="O23" s="61">
        <v>-54560777.839999996</v>
      </c>
      <c r="P23" s="61">
        <v>0</v>
      </c>
      <c r="Q23" s="61">
        <v>0</v>
      </c>
      <c r="R23" s="61">
        <v>0</v>
      </c>
      <c r="S23" s="61">
        <v>-65137388.840000018</v>
      </c>
      <c r="T23" s="61">
        <v>-146129078.80000004</v>
      </c>
      <c r="U23" s="61">
        <v>-305843499.58000004</v>
      </c>
      <c r="V23" s="61">
        <v>159714420.78</v>
      </c>
      <c r="W23" s="61">
        <v>80991689.960000023</v>
      </c>
      <c r="X23" s="61">
        <v>113658233.73000002</v>
      </c>
      <c r="Y23" s="61">
        <v>-32666543.77</v>
      </c>
      <c r="Z23" s="61">
        <v>47601475.229999989</v>
      </c>
      <c r="AA23" s="61">
        <v>36552465.659999996</v>
      </c>
      <c r="AB23" s="61">
        <v>3960359.7600000002</v>
      </c>
      <c r="AC23" s="61">
        <v>4098787.62</v>
      </c>
      <c r="AD23" s="61">
        <v>2850605.3000000003</v>
      </c>
      <c r="AE23" s="61">
        <v>63724.130000000005</v>
      </c>
      <c r="AF23" s="61">
        <v>0</v>
      </c>
      <c r="AG23" s="61">
        <v>75532.760000000009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-95906.97</v>
      </c>
      <c r="AN23" s="61">
        <v>-95906.97</v>
      </c>
      <c r="AO23" s="61">
        <v>0</v>
      </c>
      <c r="AP23" s="61">
        <v>0</v>
      </c>
      <c r="AQ23" s="61">
        <v>0</v>
      </c>
      <c r="AR23" s="61">
        <v>0</v>
      </c>
      <c r="AS23" s="61">
        <v>-197805770.14000225</v>
      </c>
      <c r="AT23" s="61">
        <v>-38277084.919999979</v>
      </c>
      <c r="AU23" s="61">
        <v>-77082239.420000002</v>
      </c>
      <c r="AV23" s="61">
        <v>38805154.500000022</v>
      </c>
      <c r="AW23" s="61">
        <v>-124731702.17000222</v>
      </c>
      <c r="AX23" s="61">
        <v>-264235330.48000145</v>
      </c>
      <c r="AY23" s="61">
        <v>-4508079045.0600014</v>
      </c>
      <c r="AZ23" s="61">
        <v>-2451687086.5800004</v>
      </c>
      <c r="BA23" s="61">
        <v>-5428318992.9700003</v>
      </c>
      <c r="BB23" s="61">
        <v>0</v>
      </c>
      <c r="BC23" s="61">
        <v>3371927034.4899993</v>
      </c>
      <c r="BD23" s="61">
        <v>4243843714.5799999</v>
      </c>
      <c r="BE23" s="61">
        <v>139503628.30999923</v>
      </c>
      <c r="BF23" s="61">
        <v>1966520547.2199988</v>
      </c>
      <c r="BG23" s="61">
        <v>1706306187.5799997</v>
      </c>
      <c r="BH23" s="61">
        <v>1732485698.8999994</v>
      </c>
      <c r="BI23" s="61">
        <v>0</v>
      </c>
      <c r="BJ23" s="61">
        <v>-1472271339.2600002</v>
      </c>
      <c r="BK23" s="61">
        <v>-1827016918.9099996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-34555341.690000013</v>
      </c>
      <c r="BT23" s="61">
        <v>-25297977.540000014</v>
      </c>
      <c r="BU23" s="61">
        <v>-13472011.879999999</v>
      </c>
      <c r="BV23" s="61">
        <v>-246253.91000000003</v>
      </c>
      <c r="BW23" s="61">
        <v>0</v>
      </c>
      <c r="BX23" s="61">
        <v>-1290187.9000000001</v>
      </c>
      <c r="BY23" s="61">
        <v>-3326501.3600000003</v>
      </c>
      <c r="BZ23" s="61">
        <v>9325329.1199999992</v>
      </c>
      <c r="CA23" s="61">
        <v>-247738.22000000006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-241641.36</v>
      </c>
      <c r="CJ23" s="61">
        <v>-241641.36</v>
      </c>
      <c r="CK23" s="61">
        <v>0</v>
      </c>
      <c r="CL23" s="61">
        <v>-121998923.05000214</v>
      </c>
    </row>
    <row r="24" spans="1:90" ht="12.75" customHeight="1">
      <c r="A24" s="44" t="s">
        <v>34</v>
      </c>
      <c r="B24" s="59">
        <v>1025</v>
      </c>
      <c r="C24" s="60" t="s">
        <v>373</v>
      </c>
      <c r="D24" s="61">
        <v>13278875.539999986</v>
      </c>
      <c r="E24" s="61">
        <v>5727255.4299999997</v>
      </c>
      <c r="F24" s="61">
        <v>15513546.009999998</v>
      </c>
      <c r="G24" s="61">
        <v>-9786290.5799999982</v>
      </c>
      <c r="H24" s="61">
        <v>0</v>
      </c>
      <c r="I24" s="61">
        <v>6468796.4399999864</v>
      </c>
      <c r="J24" s="61">
        <v>14241952.659999989</v>
      </c>
      <c r="K24" s="61">
        <v>-55273204.740000002</v>
      </c>
      <c r="L24" s="61">
        <v>69515157.399999991</v>
      </c>
      <c r="M24" s="61">
        <v>-7773156.2200000025</v>
      </c>
      <c r="N24" s="61">
        <v>27440540.279999997</v>
      </c>
      <c r="O24" s="61">
        <v>-35213696.5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1082823.67</v>
      </c>
      <c r="AA24" s="61">
        <v>775598.3899999999</v>
      </c>
      <c r="AB24" s="61">
        <v>0</v>
      </c>
      <c r="AC24" s="61">
        <v>307225.28000000003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0</v>
      </c>
      <c r="AN24" s="61">
        <v>22257.13</v>
      </c>
      <c r="AO24" s="61">
        <v>-22257.13</v>
      </c>
      <c r="AP24" s="61">
        <v>0</v>
      </c>
      <c r="AQ24" s="61">
        <v>0</v>
      </c>
      <c r="AR24" s="61">
        <v>0</v>
      </c>
      <c r="AS24" s="61">
        <v>-22741684.180000048</v>
      </c>
      <c r="AT24" s="61">
        <v>-4454939.9800000004</v>
      </c>
      <c r="AU24" s="61">
        <v>-8685101.0800000001</v>
      </c>
      <c r="AV24" s="61">
        <v>4230161.0999999996</v>
      </c>
      <c r="AW24" s="61">
        <v>-5799099.2300000489</v>
      </c>
      <c r="AX24" s="61">
        <v>-8756754.5300000459</v>
      </c>
      <c r="AY24" s="61">
        <v>-135280586.06000003</v>
      </c>
      <c r="AZ24" s="61">
        <v>-137500208.19000003</v>
      </c>
      <c r="BA24" s="61">
        <v>-105268315.69999999</v>
      </c>
      <c r="BB24" s="61">
        <v>0</v>
      </c>
      <c r="BC24" s="61">
        <v>107487937.82999998</v>
      </c>
      <c r="BD24" s="61">
        <v>126523831.52999999</v>
      </c>
      <c r="BE24" s="61">
        <v>2957655.299999997</v>
      </c>
      <c r="BF24" s="61">
        <v>66911004.169999994</v>
      </c>
      <c r="BG24" s="61">
        <v>67507766.019999996</v>
      </c>
      <c r="BH24" s="61">
        <v>61785008.200000003</v>
      </c>
      <c r="BI24" s="61">
        <v>0</v>
      </c>
      <c r="BJ24" s="61">
        <v>-62381770.050000004</v>
      </c>
      <c r="BK24" s="61">
        <v>-63953348.869999997</v>
      </c>
      <c r="BL24" s="61">
        <v>0</v>
      </c>
      <c r="BM24" s="61">
        <v>0</v>
      </c>
      <c r="BN24" s="61">
        <v>0</v>
      </c>
      <c r="BO24" s="61">
        <v>0</v>
      </c>
      <c r="BP24" s="61">
        <v>0</v>
      </c>
      <c r="BQ24" s="61">
        <v>0</v>
      </c>
      <c r="BR24" s="61">
        <v>0</v>
      </c>
      <c r="BS24" s="61">
        <v>-12487644.969999999</v>
      </c>
      <c r="BT24" s="61">
        <v>-9650166.2400000002</v>
      </c>
      <c r="BU24" s="61">
        <v>-2166207.5299999998</v>
      </c>
      <c r="BV24" s="61">
        <v>-509488.06000000006</v>
      </c>
      <c r="BW24" s="61">
        <v>0</v>
      </c>
      <c r="BX24" s="61">
        <v>-326915.49</v>
      </c>
      <c r="BY24" s="61">
        <v>-505988.02</v>
      </c>
      <c r="BZ24" s="61">
        <v>1213581.6200000001</v>
      </c>
      <c r="CA24" s="61">
        <v>-542461.25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-9462808.6400000621</v>
      </c>
    </row>
    <row r="25" spans="1:90" ht="12.75" customHeight="1">
      <c r="A25" s="44" t="s">
        <v>36</v>
      </c>
      <c r="B25" s="59">
        <v>1027</v>
      </c>
      <c r="C25" s="60" t="s">
        <v>373</v>
      </c>
      <c r="D25" s="61">
        <v>23853495.578613125</v>
      </c>
      <c r="E25" s="61">
        <v>3603463.3300000038</v>
      </c>
      <c r="F25" s="61">
        <v>13464249.220000001</v>
      </c>
      <c r="G25" s="61">
        <v>-9860785.8899999969</v>
      </c>
      <c r="H25" s="61">
        <v>0</v>
      </c>
      <c r="I25" s="61">
        <v>540772.60999999568</v>
      </c>
      <c r="J25" s="61">
        <v>-892244.69000000879</v>
      </c>
      <c r="K25" s="61">
        <v>-26320433.970000006</v>
      </c>
      <c r="L25" s="61">
        <v>25428189.279999997</v>
      </c>
      <c r="M25" s="61">
        <v>1433017.3000000045</v>
      </c>
      <c r="N25" s="61">
        <v>16833031.960000005</v>
      </c>
      <c r="O25" s="61">
        <v>-15400014.66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19709259.638613123</v>
      </c>
      <c r="AA25" s="61">
        <v>18008748.921963852</v>
      </c>
      <c r="AB25" s="61">
        <v>0</v>
      </c>
      <c r="AC25" s="61">
        <v>104191.87941747234</v>
      </c>
      <c r="AD25" s="61">
        <v>1253501.1271659792</v>
      </c>
      <c r="AE25" s="61">
        <v>0</v>
      </c>
      <c r="AF25" s="61">
        <v>342817.71006582025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1.4551915228366852E-11</v>
      </c>
      <c r="AN25" s="61">
        <v>1.4551915228366852E-11</v>
      </c>
      <c r="AO25" s="61">
        <v>0</v>
      </c>
      <c r="AP25" s="61">
        <v>0</v>
      </c>
      <c r="AQ25" s="61">
        <v>0</v>
      </c>
      <c r="AR25" s="61">
        <v>0</v>
      </c>
      <c r="AS25" s="61">
        <v>993311.73830679827</v>
      </c>
      <c r="AT25" s="61">
        <v>-1750945.5205000015</v>
      </c>
      <c r="AU25" s="61">
        <v>-4281471.8200000012</v>
      </c>
      <c r="AV25" s="61">
        <v>2530526.2994999997</v>
      </c>
      <c r="AW25" s="61">
        <v>6928223.5639199615</v>
      </c>
      <c r="AX25" s="61">
        <v>11684252.81979996</v>
      </c>
      <c r="AY25" s="61">
        <v>-67973286.270200044</v>
      </c>
      <c r="AZ25" s="61">
        <v>-90588467.860200047</v>
      </c>
      <c r="BA25" s="61">
        <v>-27648499.509999998</v>
      </c>
      <c r="BB25" s="61">
        <v>0</v>
      </c>
      <c r="BC25" s="61">
        <v>50263681.100000001</v>
      </c>
      <c r="BD25" s="61">
        <v>79657539.090000004</v>
      </c>
      <c r="BE25" s="61">
        <v>-4756029.2558799982</v>
      </c>
      <c r="BF25" s="61">
        <v>45171605.044119999</v>
      </c>
      <c r="BG25" s="61">
        <v>40930226.904119998</v>
      </c>
      <c r="BH25" s="61">
        <v>37644076.090000004</v>
      </c>
      <c r="BI25" s="61">
        <v>0</v>
      </c>
      <c r="BJ25" s="61">
        <v>-33402697.950000003</v>
      </c>
      <c r="BK25" s="61">
        <v>-49927634.299999997</v>
      </c>
      <c r="BL25" s="61">
        <v>0</v>
      </c>
      <c r="BM25" s="61">
        <v>0</v>
      </c>
      <c r="BN25" s="61">
        <v>0</v>
      </c>
      <c r="BO25" s="61">
        <v>0</v>
      </c>
      <c r="BP25" s="61">
        <v>0</v>
      </c>
      <c r="BQ25" s="61">
        <v>0</v>
      </c>
      <c r="BR25" s="61">
        <v>0</v>
      </c>
      <c r="BS25" s="61">
        <v>-4074430.8551131617</v>
      </c>
      <c r="BT25" s="61">
        <v>-2229043.7400000007</v>
      </c>
      <c r="BU25" s="61">
        <v>-1731912.4844880824</v>
      </c>
      <c r="BV25" s="61">
        <v>-764314.87083740905</v>
      </c>
      <c r="BW25" s="61">
        <v>0</v>
      </c>
      <c r="BX25" s="61">
        <v>-1724344.6321270622</v>
      </c>
      <c r="BY25" s="61">
        <v>-136703.05766060771</v>
      </c>
      <c r="BZ25" s="61">
        <v>2525627.6400000006</v>
      </c>
      <c r="CA25" s="61">
        <v>-13739.710000000001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-109535.45</v>
      </c>
      <c r="CJ25" s="61">
        <v>-109535.45</v>
      </c>
      <c r="CK25" s="61">
        <v>0</v>
      </c>
      <c r="CL25" s="61">
        <v>24846807.316919923</v>
      </c>
    </row>
    <row r="26" spans="1:90" ht="12.75" customHeight="1">
      <c r="A26" s="44" t="s">
        <v>38</v>
      </c>
      <c r="B26" s="59">
        <v>1028</v>
      </c>
      <c r="C26" s="60" t="s">
        <v>373</v>
      </c>
      <c r="D26" s="61">
        <v>75837502.509999976</v>
      </c>
      <c r="E26" s="61">
        <v>57867647.36999999</v>
      </c>
      <c r="F26" s="61">
        <v>108213463.78999999</v>
      </c>
      <c r="G26" s="61">
        <v>-50345816.420000002</v>
      </c>
      <c r="H26" s="61">
        <v>0</v>
      </c>
      <c r="I26" s="61">
        <v>2745085.5899999812</v>
      </c>
      <c r="J26" s="61">
        <v>-16799067.74000001</v>
      </c>
      <c r="K26" s="61">
        <v>-179932859.28</v>
      </c>
      <c r="L26" s="61">
        <v>163133791.53999999</v>
      </c>
      <c r="M26" s="61">
        <v>19544153.329999991</v>
      </c>
      <c r="N26" s="61">
        <v>67685062.129999995</v>
      </c>
      <c r="O26" s="61">
        <v>-48140908.800000004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14898537.110000003</v>
      </c>
      <c r="AA26" s="61">
        <v>17070712.720000003</v>
      </c>
      <c r="AB26" s="61">
        <v>0</v>
      </c>
      <c r="AC26" s="61">
        <v>-2252395.59</v>
      </c>
      <c r="AD26" s="61">
        <v>0</v>
      </c>
      <c r="AE26" s="61">
        <v>0</v>
      </c>
      <c r="AF26" s="61">
        <v>0</v>
      </c>
      <c r="AG26" s="61">
        <v>80219.98000000001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326232.43999999994</v>
      </c>
      <c r="AN26" s="61">
        <v>1073969.74</v>
      </c>
      <c r="AO26" s="61">
        <v>-747737.3</v>
      </c>
      <c r="AP26" s="61">
        <v>0</v>
      </c>
      <c r="AQ26" s="61">
        <v>0</v>
      </c>
      <c r="AR26" s="61">
        <v>0</v>
      </c>
      <c r="AS26" s="61">
        <v>-70661627.099999607</v>
      </c>
      <c r="AT26" s="61">
        <v>-29666213.310000002</v>
      </c>
      <c r="AU26" s="61">
        <v>-53922595.300000004</v>
      </c>
      <c r="AV26" s="61">
        <v>24256381.990000002</v>
      </c>
      <c r="AW26" s="61">
        <v>-28417204.289999604</v>
      </c>
      <c r="AX26" s="61">
        <v>-34184065.069999695</v>
      </c>
      <c r="AY26" s="61">
        <v>-1760540278.1900001</v>
      </c>
      <c r="AZ26" s="61">
        <v>-2266860387.5300002</v>
      </c>
      <c r="BA26" s="61">
        <v>-888858246.46000004</v>
      </c>
      <c r="BB26" s="61">
        <v>0</v>
      </c>
      <c r="BC26" s="61">
        <v>1395178355.8000002</v>
      </c>
      <c r="BD26" s="61">
        <v>1726356213.1200004</v>
      </c>
      <c r="BE26" s="61">
        <v>5766860.7800000906</v>
      </c>
      <c r="BF26" s="61">
        <v>715518292.43000007</v>
      </c>
      <c r="BG26" s="61">
        <v>1194271633.1900001</v>
      </c>
      <c r="BH26" s="61">
        <v>135039891.61999997</v>
      </c>
      <c r="BI26" s="61">
        <v>0</v>
      </c>
      <c r="BJ26" s="61">
        <v>-613793232.37999988</v>
      </c>
      <c r="BK26" s="61">
        <v>-709751431.64999998</v>
      </c>
      <c r="BL26" s="61">
        <v>0</v>
      </c>
      <c r="BM26" s="61">
        <v>0</v>
      </c>
      <c r="BN26" s="61">
        <v>0</v>
      </c>
      <c r="BO26" s="61">
        <v>0</v>
      </c>
      <c r="BP26" s="61">
        <v>0</v>
      </c>
      <c r="BQ26" s="61">
        <v>0</v>
      </c>
      <c r="BR26" s="61">
        <v>0</v>
      </c>
      <c r="BS26" s="61">
        <v>-12512274.129999995</v>
      </c>
      <c r="BT26" s="61">
        <v>-12361623.369999999</v>
      </c>
      <c r="BU26" s="61">
        <v>-3670486.97</v>
      </c>
      <c r="BV26" s="61">
        <v>-668098.35</v>
      </c>
      <c r="BW26" s="61">
        <v>0</v>
      </c>
      <c r="BX26" s="61">
        <v>-299948.03000000003</v>
      </c>
      <c r="BY26" s="61">
        <v>-626755.30999999994</v>
      </c>
      <c r="BZ26" s="61">
        <v>5221094.3800000018</v>
      </c>
      <c r="CA26" s="61">
        <v>-106456.48000000001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-65935.37</v>
      </c>
      <c r="CJ26" s="61">
        <v>-65935.37</v>
      </c>
      <c r="CK26" s="61">
        <v>0</v>
      </c>
      <c r="CL26" s="61">
        <v>5175875.410000369</v>
      </c>
    </row>
    <row r="27" spans="1:90" ht="12.75" customHeight="1">
      <c r="A27" s="44" t="s">
        <v>40</v>
      </c>
      <c r="B27" s="59">
        <v>1030</v>
      </c>
      <c r="C27" s="60" t="s">
        <v>373</v>
      </c>
      <c r="D27" s="61">
        <v>357781939.33999991</v>
      </c>
      <c r="E27" s="61">
        <v>252378523.55000001</v>
      </c>
      <c r="F27" s="61">
        <v>333817246.64000005</v>
      </c>
      <c r="G27" s="61">
        <v>-81438723.090000018</v>
      </c>
      <c r="H27" s="61">
        <v>0</v>
      </c>
      <c r="I27" s="61">
        <v>-55879520.880000085</v>
      </c>
      <c r="J27" s="61">
        <v>-59492962.660000086</v>
      </c>
      <c r="K27" s="61">
        <v>-431087273.29000008</v>
      </c>
      <c r="L27" s="61">
        <v>371594310.63</v>
      </c>
      <c r="M27" s="61">
        <v>3613441.7800000012</v>
      </c>
      <c r="N27" s="61">
        <v>79170740.25</v>
      </c>
      <c r="O27" s="61">
        <v>-75557298.469999999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160553564.14000002</v>
      </c>
      <c r="AA27" s="61">
        <v>36048436.07</v>
      </c>
      <c r="AB27" s="61">
        <v>28312210.310000002</v>
      </c>
      <c r="AC27" s="61">
        <v>96192917.76000002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723856.89</v>
      </c>
      <c r="AK27" s="61">
        <v>723856.89</v>
      </c>
      <c r="AL27" s="61">
        <v>0</v>
      </c>
      <c r="AM27" s="61">
        <v>5515.64</v>
      </c>
      <c r="AN27" s="61">
        <v>11031.28</v>
      </c>
      <c r="AO27" s="61">
        <v>-5515.64</v>
      </c>
      <c r="AP27" s="61">
        <v>0</v>
      </c>
      <c r="AQ27" s="61">
        <v>0</v>
      </c>
      <c r="AR27" s="61">
        <v>0</v>
      </c>
      <c r="AS27" s="61">
        <v>-169605870.22</v>
      </c>
      <c r="AT27" s="61">
        <v>-14780157.929999998</v>
      </c>
      <c r="AU27" s="61">
        <v>-23841083.189999998</v>
      </c>
      <c r="AV27" s="61">
        <v>9060925.2599999998</v>
      </c>
      <c r="AW27" s="61">
        <v>-69430537.430000007</v>
      </c>
      <c r="AX27" s="61">
        <v>-107059454.77999997</v>
      </c>
      <c r="AY27" s="61">
        <v>-658906113.28999996</v>
      </c>
      <c r="AZ27" s="61">
        <v>-381443221.24000001</v>
      </c>
      <c r="BA27" s="61">
        <v>-1267705806.0999999</v>
      </c>
      <c r="BB27" s="61">
        <v>0</v>
      </c>
      <c r="BC27" s="61">
        <v>990242914.04999995</v>
      </c>
      <c r="BD27" s="61">
        <v>551846658.50999999</v>
      </c>
      <c r="BE27" s="61">
        <v>37628917.349999964</v>
      </c>
      <c r="BF27" s="61">
        <v>288049595.06999999</v>
      </c>
      <c r="BG27" s="61">
        <v>148851604.63</v>
      </c>
      <c r="BH27" s="61">
        <v>572095890.60000002</v>
      </c>
      <c r="BI27" s="61">
        <v>0</v>
      </c>
      <c r="BJ27" s="61">
        <v>-432897900.16000003</v>
      </c>
      <c r="BK27" s="61">
        <v>-250420677.72000003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-82422755.200000003</v>
      </c>
      <c r="BT27" s="61">
        <v>-70124536.859999999</v>
      </c>
      <c r="BU27" s="61">
        <v>-8703242.75</v>
      </c>
      <c r="BV27" s="61">
        <v>-1662910.1</v>
      </c>
      <c r="BW27" s="61">
        <v>0</v>
      </c>
      <c r="BX27" s="61">
        <v>-1770658.4499999997</v>
      </c>
      <c r="BY27" s="61">
        <v>-1013933.7800000001</v>
      </c>
      <c r="BZ27" s="61">
        <v>852526.74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-2972419.66</v>
      </c>
      <c r="CJ27" s="61">
        <v>-2972419.66</v>
      </c>
      <c r="CK27" s="61">
        <v>0</v>
      </c>
      <c r="CL27" s="61">
        <v>188176069.11999992</v>
      </c>
    </row>
    <row r="28" spans="1:90" ht="12.75" customHeight="1">
      <c r="A28" s="44" t="s">
        <v>42</v>
      </c>
      <c r="B28" s="59">
        <v>1031</v>
      </c>
      <c r="C28" s="60" t="s">
        <v>373</v>
      </c>
      <c r="D28" s="61">
        <v>2009210.5100000007</v>
      </c>
      <c r="E28" s="61">
        <v>1835262.4100000001</v>
      </c>
      <c r="F28" s="61">
        <v>24529639.130000003</v>
      </c>
      <c r="G28" s="61">
        <v>-22694376.720000003</v>
      </c>
      <c r="H28" s="61">
        <v>0</v>
      </c>
      <c r="I28" s="61">
        <v>-539908.43999999948</v>
      </c>
      <c r="J28" s="61">
        <v>-12126338.649999999</v>
      </c>
      <c r="K28" s="61">
        <v>-22672989.629999999</v>
      </c>
      <c r="L28" s="61">
        <v>10546650.98</v>
      </c>
      <c r="M28" s="61">
        <v>11586430.209999999</v>
      </c>
      <c r="N28" s="61">
        <v>20505116.829999998</v>
      </c>
      <c r="O28" s="61">
        <v>-8918686.6199999992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713856.54</v>
      </c>
      <c r="AA28" s="61">
        <v>201711.32</v>
      </c>
      <c r="AB28" s="61">
        <v>0</v>
      </c>
      <c r="AC28" s="61">
        <v>0</v>
      </c>
      <c r="AD28" s="61">
        <v>512145.22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0</v>
      </c>
      <c r="AN28" s="61">
        <v>0</v>
      </c>
      <c r="AO28" s="61">
        <v>0</v>
      </c>
      <c r="AP28" s="61">
        <v>0</v>
      </c>
      <c r="AQ28" s="61">
        <v>0</v>
      </c>
      <c r="AR28" s="61">
        <v>0</v>
      </c>
      <c r="AS28" s="61">
        <v>-16390104.749999996</v>
      </c>
      <c r="AT28" s="61">
        <v>-889994.2</v>
      </c>
      <c r="AU28" s="61">
        <v>-2416352.65</v>
      </c>
      <c r="AV28" s="61">
        <v>1526358.45</v>
      </c>
      <c r="AW28" s="61">
        <v>-11718415.619999997</v>
      </c>
      <c r="AX28" s="61">
        <v>-17494688.489999995</v>
      </c>
      <c r="AY28" s="61">
        <v>-95647386.310000002</v>
      </c>
      <c r="AZ28" s="61">
        <v>-106382904.30999999</v>
      </c>
      <c r="BA28" s="61">
        <v>-83142208</v>
      </c>
      <c r="BB28" s="61">
        <v>0</v>
      </c>
      <c r="BC28" s="61">
        <v>93877726</v>
      </c>
      <c r="BD28" s="61">
        <v>78152697.820000008</v>
      </c>
      <c r="BE28" s="61">
        <v>5776272.8699999973</v>
      </c>
      <c r="BF28" s="61">
        <v>44570114.969999999</v>
      </c>
      <c r="BG28" s="61">
        <v>51874691.970000006</v>
      </c>
      <c r="BH28" s="61">
        <v>45637350</v>
      </c>
      <c r="BI28" s="61">
        <v>0</v>
      </c>
      <c r="BJ28" s="61">
        <v>-52941927</v>
      </c>
      <c r="BK28" s="61">
        <v>-38793842.100000001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-3781694.9299999997</v>
      </c>
      <c r="BT28" s="61">
        <v>-846664.56</v>
      </c>
      <c r="BU28" s="61">
        <v>-2810032.0199999996</v>
      </c>
      <c r="BV28" s="61">
        <v>-973033.47999999986</v>
      </c>
      <c r="BW28" s="61">
        <v>0</v>
      </c>
      <c r="BX28" s="61">
        <v>-13586.490000000002</v>
      </c>
      <c r="BY28" s="61">
        <v>-671029.20000000007</v>
      </c>
      <c r="BZ28" s="61">
        <v>1532650.82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0</v>
      </c>
      <c r="CJ28" s="61">
        <v>0</v>
      </c>
      <c r="CK28" s="61">
        <v>0</v>
      </c>
      <c r="CL28" s="61">
        <v>-14380894.239999995</v>
      </c>
    </row>
    <row r="29" spans="1:90" ht="12.75" customHeight="1">
      <c r="A29" s="44" t="s">
        <v>44</v>
      </c>
      <c r="B29" s="59">
        <v>1032</v>
      </c>
      <c r="C29" s="60" t="s">
        <v>373</v>
      </c>
      <c r="D29" s="61">
        <v>98272609.214269832</v>
      </c>
      <c r="E29" s="61">
        <v>42839207.960000038</v>
      </c>
      <c r="F29" s="61">
        <v>310305315.52999997</v>
      </c>
      <c r="G29" s="61">
        <v>-267466107.56999993</v>
      </c>
      <c r="H29" s="61">
        <v>0</v>
      </c>
      <c r="I29" s="61">
        <v>8982104.2500002384</v>
      </c>
      <c r="J29" s="61">
        <v>-5029549.6399999857</v>
      </c>
      <c r="K29" s="61">
        <v>-802118443.42000008</v>
      </c>
      <c r="L29" s="61">
        <v>797088893.78000009</v>
      </c>
      <c r="M29" s="61">
        <v>14011653.890000224</v>
      </c>
      <c r="N29" s="61">
        <v>672555911.15000021</v>
      </c>
      <c r="O29" s="61">
        <v>-658544257.25999999</v>
      </c>
      <c r="P29" s="61">
        <v>0</v>
      </c>
      <c r="Q29" s="61">
        <v>0</v>
      </c>
      <c r="R29" s="61">
        <v>0</v>
      </c>
      <c r="S29" s="61">
        <v>12215947.670000002</v>
      </c>
      <c r="T29" s="61">
        <v>70662528.969999999</v>
      </c>
      <c r="U29" s="61">
        <v>0</v>
      </c>
      <c r="V29" s="61">
        <v>70662528.969999999</v>
      </c>
      <c r="W29" s="61">
        <v>-58446581.299999997</v>
      </c>
      <c r="X29" s="61">
        <v>0</v>
      </c>
      <c r="Y29" s="61">
        <v>-58446581.299999997</v>
      </c>
      <c r="Z29" s="61">
        <v>34199165.184269555</v>
      </c>
      <c r="AA29" s="61">
        <v>34199165.184269555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14720.880000000019</v>
      </c>
      <c r="AK29" s="61">
        <v>14720.880000000019</v>
      </c>
      <c r="AL29" s="61">
        <v>0</v>
      </c>
      <c r="AM29" s="61">
        <v>21463.269999999909</v>
      </c>
      <c r="AN29" s="61">
        <v>50693.880000000019</v>
      </c>
      <c r="AO29" s="61">
        <v>-25738.640000000109</v>
      </c>
      <c r="AP29" s="61">
        <v>0</v>
      </c>
      <c r="AQ29" s="61">
        <v>0</v>
      </c>
      <c r="AR29" s="61">
        <v>-3491.9699999999993</v>
      </c>
      <c r="AS29" s="61">
        <v>-31777263.902648546</v>
      </c>
      <c r="AT29" s="61">
        <v>-9626440.119999975</v>
      </c>
      <c r="AU29" s="61">
        <v>-238591657.33000001</v>
      </c>
      <c r="AV29" s="61">
        <v>228965217.21000004</v>
      </c>
      <c r="AW29" s="61">
        <v>-8276122.7200014591</v>
      </c>
      <c r="AX29" s="61">
        <v>17439166.410000324</v>
      </c>
      <c r="AY29" s="61">
        <v>-1715391394.3299999</v>
      </c>
      <c r="AZ29" s="61">
        <v>-1268450341.0300007</v>
      </c>
      <c r="BA29" s="61">
        <v>-3548186391.7899995</v>
      </c>
      <c r="BB29" s="61">
        <v>0</v>
      </c>
      <c r="BC29" s="61">
        <v>3101245338.4899998</v>
      </c>
      <c r="BD29" s="61">
        <v>1732830560.7400002</v>
      </c>
      <c r="BE29" s="61">
        <v>-25715289.130001783</v>
      </c>
      <c r="BF29" s="61">
        <v>1461691461.7899985</v>
      </c>
      <c r="BG29" s="61">
        <v>1045387783.0399995</v>
      </c>
      <c r="BH29" s="61">
        <v>3058886501.0299997</v>
      </c>
      <c r="BI29" s="61">
        <v>0</v>
      </c>
      <c r="BJ29" s="61">
        <v>-2642582822.2800007</v>
      </c>
      <c r="BK29" s="61">
        <v>-1487406750.9200003</v>
      </c>
      <c r="BL29" s="61">
        <v>0</v>
      </c>
      <c r="BM29" s="61">
        <v>0</v>
      </c>
      <c r="BN29" s="61">
        <v>0</v>
      </c>
      <c r="BO29" s="61">
        <v>0</v>
      </c>
      <c r="BP29" s="61">
        <v>0</v>
      </c>
      <c r="BQ29" s="61">
        <v>0</v>
      </c>
      <c r="BR29" s="61">
        <v>0</v>
      </c>
      <c r="BS29" s="61">
        <v>-13713592.772647114</v>
      </c>
      <c r="BT29" s="61">
        <v>-32207956.669999987</v>
      </c>
      <c r="BU29" s="61">
        <v>-9369334.4140915349</v>
      </c>
      <c r="BV29" s="61">
        <v>-1175000.6308857659</v>
      </c>
      <c r="BW29" s="61">
        <v>0</v>
      </c>
      <c r="BX29" s="61">
        <v>-1454279.6169800232</v>
      </c>
      <c r="BY29" s="61">
        <v>-2344086.9647717988</v>
      </c>
      <c r="BZ29" s="61">
        <v>32765067.76000002</v>
      </c>
      <c r="CA29" s="61">
        <v>71997.764081975343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-161108.29</v>
      </c>
      <c r="CJ29" s="61">
        <v>-161108.29</v>
      </c>
      <c r="CK29" s="61">
        <v>0</v>
      </c>
      <c r="CL29" s="61">
        <v>66495345.311621286</v>
      </c>
    </row>
    <row r="30" spans="1:90" ht="12.75" customHeight="1">
      <c r="A30" s="44" t="s">
        <v>46</v>
      </c>
      <c r="B30" s="59">
        <v>1034</v>
      </c>
      <c r="C30" s="60" t="s">
        <v>373</v>
      </c>
      <c r="D30" s="61">
        <v>8579340.8218610752</v>
      </c>
      <c r="E30" s="61">
        <v>6299703</v>
      </c>
      <c r="F30" s="61">
        <v>12481753.09</v>
      </c>
      <c r="G30" s="61">
        <v>-6182050.0899999999</v>
      </c>
      <c r="H30" s="61">
        <v>0</v>
      </c>
      <c r="I30" s="61">
        <v>1294661.8499999968</v>
      </c>
      <c r="J30" s="61">
        <v>-1394362.700000003</v>
      </c>
      <c r="K30" s="61">
        <v>-24267221.900000002</v>
      </c>
      <c r="L30" s="61">
        <v>22872859.199999999</v>
      </c>
      <c r="M30" s="61">
        <v>2689024.55</v>
      </c>
      <c r="N30" s="61">
        <v>9472979.0999999996</v>
      </c>
      <c r="O30" s="61">
        <v>-6783954.5499999998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984975.9718610791</v>
      </c>
      <c r="AA30" s="61">
        <v>538904.0071931103</v>
      </c>
      <c r="AB30" s="61">
        <v>446071.96466796874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-6258990.6566005163</v>
      </c>
      <c r="AT30" s="61">
        <v>-274332.98</v>
      </c>
      <c r="AU30" s="61">
        <v>-299396.82</v>
      </c>
      <c r="AV30" s="61">
        <v>25063.839999999997</v>
      </c>
      <c r="AW30" s="61">
        <v>-2404848.6399999857</v>
      </c>
      <c r="AX30" s="61">
        <v>-2179885.0599999875</v>
      </c>
      <c r="AY30" s="61">
        <v>-62351124.609999985</v>
      </c>
      <c r="AZ30" s="61">
        <v>-80768963.049999982</v>
      </c>
      <c r="BA30" s="61">
        <v>-44638348.130000003</v>
      </c>
      <c r="BB30" s="61">
        <v>0</v>
      </c>
      <c r="BC30" s="61">
        <v>63056186.569999993</v>
      </c>
      <c r="BD30" s="61">
        <v>60171239.549999997</v>
      </c>
      <c r="BE30" s="61">
        <v>-224963.57999999821</v>
      </c>
      <c r="BF30" s="61">
        <v>38857488.460000001</v>
      </c>
      <c r="BG30" s="61">
        <v>44139881.080000006</v>
      </c>
      <c r="BH30" s="61">
        <v>34014493.450000003</v>
      </c>
      <c r="BI30" s="61">
        <v>0</v>
      </c>
      <c r="BJ30" s="61">
        <v>-39296886.07</v>
      </c>
      <c r="BK30" s="61">
        <v>-39082452.039999999</v>
      </c>
      <c r="BL30" s="61">
        <v>0</v>
      </c>
      <c r="BM30" s="61">
        <v>0</v>
      </c>
      <c r="BN30" s="61">
        <v>0</v>
      </c>
      <c r="BO30" s="61">
        <v>0</v>
      </c>
      <c r="BP30" s="61">
        <v>0</v>
      </c>
      <c r="BQ30" s="61">
        <v>0</v>
      </c>
      <c r="BR30" s="61">
        <v>0</v>
      </c>
      <c r="BS30" s="61">
        <v>-3579809.0366005311</v>
      </c>
      <c r="BT30" s="61">
        <v>-3838015.72</v>
      </c>
      <c r="BU30" s="61">
        <v>-183547.77514209156</v>
      </c>
      <c r="BV30" s="61">
        <v>-84661.085011429546</v>
      </c>
      <c r="BW30" s="61">
        <v>0</v>
      </c>
      <c r="BX30" s="61">
        <v>-16405.475233578079</v>
      </c>
      <c r="BY30" s="61">
        <v>-9812.0912134316059</v>
      </c>
      <c r="BZ30" s="61">
        <v>616632.82000000007</v>
      </c>
      <c r="CA30" s="61">
        <v>-63999.71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2320350.1652605589</v>
      </c>
    </row>
    <row r="31" spans="1:90" ht="12.75" customHeight="1">
      <c r="A31" s="44" t="s">
        <v>48</v>
      </c>
      <c r="B31" s="59">
        <v>1035</v>
      </c>
      <c r="C31" s="60" t="s">
        <v>373</v>
      </c>
      <c r="D31" s="61">
        <v>55117425.503235497</v>
      </c>
      <c r="E31" s="61">
        <v>46318770.759999976</v>
      </c>
      <c r="F31" s="61">
        <v>161605675.47999999</v>
      </c>
      <c r="G31" s="61">
        <v>-115286904.72000001</v>
      </c>
      <c r="H31" s="61">
        <v>0</v>
      </c>
      <c r="I31" s="61">
        <v>-186121.80000007153</v>
      </c>
      <c r="J31" s="61">
        <v>1684534.8099999428</v>
      </c>
      <c r="K31" s="61">
        <v>-347858462.34000003</v>
      </c>
      <c r="L31" s="61">
        <v>349542997.14999998</v>
      </c>
      <c r="M31" s="61">
        <v>-1870656.6100000143</v>
      </c>
      <c r="N31" s="61">
        <v>252460828.37</v>
      </c>
      <c r="O31" s="61">
        <v>-254331484.98000002</v>
      </c>
      <c r="P31" s="61">
        <v>0</v>
      </c>
      <c r="Q31" s="61">
        <v>0</v>
      </c>
      <c r="R31" s="61">
        <v>0</v>
      </c>
      <c r="S31" s="61">
        <v>-18634660.979999974</v>
      </c>
      <c r="T31" s="61">
        <v>-67319119.999999985</v>
      </c>
      <c r="U31" s="61">
        <v>-160563375.01999998</v>
      </c>
      <c r="V31" s="61">
        <v>93244255.019999996</v>
      </c>
      <c r="W31" s="61">
        <v>48684459.020000011</v>
      </c>
      <c r="X31" s="61">
        <v>116530046.01000001</v>
      </c>
      <c r="Y31" s="61">
        <v>-67845586.989999995</v>
      </c>
      <c r="Z31" s="61">
        <v>27581165.303235568</v>
      </c>
      <c r="AA31" s="61">
        <v>27581165.303235568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38272.22000000003</v>
      </c>
      <c r="AN31" s="61">
        <v>-91171.51</v>
      </c>
      <c r="AO31" s="61">
        <v>-64984.01</v>
      </c>
      <c r="AP31" s="61">
        <v>0</v>
      </c>
      <c r="AQ31" s="61">
        <v>0</v>
      </c>
      <c r="AR31" s="61">
        <v>194427.74000000002</v>
      </c>
      <c r="AS31" s="61">
        <v>-98179427.059810147</v>
      </c>
      <c r="AT31" s="61">
        <v>-16351181.159999996</v>
      </c>
      <c r="AU31" s="61">
        <v>-64080711.329999998</v>
      </c>
      <c r="AV31" s="61">
        <v>47729530.170000002</v>
      </c>
      <c r="AW31" s="61">
        <v>-67885431.150000572</v>
      </c>
      <c r="AX31" s="61">
        <v>-218180535.0400002</v>
      </c>
      <c r="AY31" s="61">
        <v>-1807353060.0200002</v>
      </c>
      <c r="AZ31" s="61">
        <v>-984479185.74000013</v>
      </c>
      <c r="BA31" s="61">
        <v>-2136338304.3</v>
      </c>
      <c r="BB31" s="61">
        <v>0</v>
      </c>
      <c r="BC31" s="61">
        <v>1313464430.0199997</v>
      </c>
      <c r="BD31" s="61">
        <v>1589172524.98</v>
      </c>
      <c r="BE31" s="61">
        <v>150295103.88999963</v>
      </c>
      <c r="BF31" s="61">
        <v>1416642955.3199997</v>
      </c>
      <c r="BG31" s="61">
        <v>809191487.73999977</v>
      </c>
      <c r="BH31" s="61">
        <v>1636969567.29</v>
      </c>
      <c r="BI31" s="61">
        <v>0</v>
      </c>
      <c r="BJ31" s="61">
        <v>-1029518099.71</v>
      </c>
      <c r="BK31" s="61">
        <v>-1266347851.4300001</v>
      </c>
      <c r="BL31" s="61">
        <v>0</v>
      </c>
      <c r="BM31" s="61">
        <v>0</v>
      </c>
      <c r="BN31" s="61">
        <v>0</v>
      </c>
      <c r="BO31" s="61">
        <v>0</v>
      </c>
      <c r="BP31" s="61">
        <v>0</v>
      </c>
      <c r="BQ31" s="61">
        <v>0</v>
      </c>
      <c r="BR31" s="61">
        <v>0</v>
      </c>
      <c r="BS31" s="61">
        <v>-13294757.859809576</v>
      </c>
      <c r="BT31" s="61">
        <v>-30500412.140000001</v>
      </c>
      <c r="BU31" s="61">
        <v>-5660404.4892430678</v>
      </c>
      <c r="BV31" s="61">
        <v>-2666128.2407877794</v>
      </c>
      <c r="BW31" s="61">
        <v>0</v>
      </c>
      <c r="BX31" s="61">
        <v>-723892.94977873005</v>
      </c>
      <c r="BY31" s="61">
        <v>0</v>
      </c>
      <c r="BZ31" s="61">
        <v>26325020.520000003</v>
      </c>
      <c r="CA31" s="61">
        <v>-68940.56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-648056.89</v>
      </c>
      <c r="CJ31" s="61">
        <v>-648056.89</v>
      </c>
      <c r="CK31" s="61">
        <v>0</v>
      </c>
      <c r="CL31" s="61">
        <v>-43062001.55657465</v>
      </c>
    </row>
    <row r="32" spans="1:90" ht="12.75" customHeight="1">
      <c r="A32" s="44" t="s">
        <v>50</v>
      </c>
      <c r="B32" s="59">
        <v>1036</v>
      </c>
      <c r="C32" s="60" t="s">
        <v>373</v>
      </c>
      <c r="D32" s="61">
        <v>14404096.961570499</v>
      </c>
      <c r="E32" s="61">
        <v>11430129.079999983</v>
      </c>
      <c r="F32" s="61">
        <v>158287363.34</v>
      </c>
      <c r="G32" s="61">
        <v>-146857234.26000002</v>
      </c>
      <c r="H32" s="61">
        <v>0</v>
      </c>
      <c r="I32" s="61">
        <v>-1223308.8899999857</v>
      </c>
      <c r="J32" s="61">
        <v>-51239220.110000014</v>
      </c>
      <c r="K32" s="61">
        <v>-224214920.98000002</v>
      </c>
      <c r="L32" s="61">
        <v>172975700.87</v>
      </c>
      <c r="M32" s="61">
        <v>50015911.220000029</v>
      </c>
      <c r="N32" s="61">
        <v>203303457.94</v>
      </c>
      <c r="O32" s="61">
        <v>-153287546.71999997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4130227.2015705016</v>
      </c>
      <c r="AA32" s="61">
        <v>2108314.9736177474</v>
      </c>
      <c r="AB32" s="61">
        <v>0</v>
      </c>
      <c r="AC32" s="61">
        <v>-157293.79438184467</v>
      </c>
      <c r="AD32" s="61">
        <v>2159333.5406262777</v>
      </c>
      <c r="AE32" s="61">
        <v>19872.481708320738</v>
      </c>
      <c r="AF32" s="61">
        <v>0</v>
      </c>
      <c r="AG32" s="61">
        <v>0</v>
      </c>
      <c r="AH32" s="61">
        <v>0</v>
      </c>
      <c r="AI32" s="61">
        <v>0</v>
      </c>
      <c r="AJ32" s="61">
        <v>2425.9</v>
      </c>
      <c r="AK32" s="61">
        <v>2425.9</v>
      </c>
      <c r="AL32" s="61">
        <v>0</v>
      </c>
      <c r="AM32" s="61">
        <v>64623.67</v>
      </c>
      <c r="AN32" s="61">
        <v>30627.75</v>
      </c>
      <c r="AO32" s="61">
        <v>33995.919999999998</v>
      </c>
      <c r="AP32" s="61">
        <v>0</v>
      </c>
      <c r="AQ32" s="61">
        <v>0</v>
      </c>
      <c r="AR32" s="61">
        <v>0</v>
      </c>
      <c r="AS32" s="61">
        <v>17904233.516430371</v>
      </c>
      <c r="AT32" s="61">
        <v>-7672397.1900000013</v>
      </c>
      <c r="AU32" s="61">
        <v>-20120763.330000002</v>
      </c>
      <c r="AV32" s="61">
        <v>12448366.140000001</v>
      </c>
      <c r="AW32" s="61">
        <v>27946570.630000055</v>
      </c>
      <c r="AX32" s="61">
        <v>-31083675.519999981</v>
      </c>
      <c r="AY32" s="61">
        <v>-422098695.87</v>
      </c>
      <c r="AZ32" s="61">
        <v>-285871543.99000001</v>
      </c>
      <c r="BA32" s="61">
        <v>-694178050.04999995</v>
      </c>
      <c r="BB32" s="61">
        <v>0</v>
      </c>
      <c r="BC32" s="61">
        <v>557950898.16999996</v>
      </c>
      <c r="BD32" s="61">
        <v>391015020.35000002</v>
      </c>
      <c r="BE32" s="61">
        <v>59030246.150000036</v>
      </c>
      <c r="BF32" s="61">
        <v>345481373.96999997</v>
      </c>
      <c r="BG32" s="61">
        <v>218020452.73999998</v>
      </c>
      <c r="BH32" s="61">
        <v>584135260.91999996</v>
      </c>
      <c r="BI32" s="61">
        <v>0</v>
      </c>
      <c r="BJ32" s="61">
        <v>-456674339.69</v>
      </c>
      <c r="BK32" s="61">
        <v>-286451127.81999993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-2369939.9235696825</v>
      </c>
      <c r="BT32" s="61">
        <v>-6634553.8499999987</v>
      </c>
      <c r="BU32" s="61">
        <v>-1918931.1200289328</v>
      </c>
      <c r="BV32" s="61">
        <v>-1637207.0949066123</v>
      </c>
      <c r="BW32" s="61">
        <v>0</v>
      </c>
      <c r="BX32" s="61">
        <v>-196151.82060160322</v>
      </c>
      <c r="BY32" s="61">
        <v>-287689.66803253564</v>
      </c>
      <c r="BZ32" s="61">
        <v>8510558.1899999995</v>
      </c>
      <c r="CA32" s="61">
        <v>-205964.56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0</v>
      </c>
      <c r="CJ32" s="61">
        <v>0</v>
      </c>
      <c r="CK32" s="61">
        <v>0</v>
      </c>
      <c r="CL32" s="61">
        <v>32308330.478000872</v>
      </c>
    </row>
    <row r="33" spans="1:90" ht="12.75" customHeight="1">
      <c r="A33" s="44" t="s">
        <v>52</v>
      </c>
      <c r="B33" s="59">
        <v>1037</v>
      </c>
      <c r="C33" s="60" t="s">
        <v>373</v>
      </c>
      <c r="D33" s="61">
        <v>78943018.971460775</v>
      </c>
      <c r="E33" s="61">
        <v>32728468.390000001</v>
      </c>
      <c r="F33" s="61">
        <v>35107208.850000001</v>
      </c>
      <c r="G33" s="61">
        <v>-2378740.46</v>
      </c>
      <c r="H33" s="61">
        <v>0</v>
      </c>
      <c r="I33" s="61">
        <v>-13925076.720000001</v>
      </c>
      <c r="J33" s="61">
        <v>-11772547.670000002</v>
      </c>
      <c r="K33" s="61">
        <v>-71417174.370000005</v>
      </c>
      <c r="L33" s="61">
        <v>59644626.700000003</v>
      </c>
      <c r="M33" s="61">
        <v>-2152529.0499999989</v>
      </c>
      <c r="N33" s="61">
        <v>5222586.2300000004</v>
      </c>
      <c r="O33" s="61">
        <v>-7375115.2799999993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60099867.601460762</v>
      </c>
      <c r="AA33" s="61">
        <v>60099867.601460762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0</v>
      </c>
      <c r="AK33" s="61">
        <v>0</v>
      </c>
      <c r="AL33" s="61">
        <v>0</v>
      </c>
      <c r="AM33" s="61">
        <v>39759.700000000012</v>
      </c>
      <c r="AN33" s="61">
        <v>39759.700000000012</v>
      </c>
      <c r="AO33" s="61">
        <v>0</v>
      </c>
      <c r="AP33" s="61">
        <v>0</v>
      </c>
      <c r="AQ33" s="61">
        <v>0</v>
      </c>
      <c r="AR33" s="61">
        <v>0</v>
      </c>
      <c r="AS33" s="61">
        <v>-10519942.7315847</v>
      </c>
      <c r="AT33" s="61">
        <v>-371772.13000000035</v>
      </c>
      <c r="AU33" s="61">
        <v>-1677208.0800000003</v>
      </c>
      <c r="AV33" s="61">
        <v>1305435.95</v>
      </c>
      <c r="AW33" s="61">
        <v>-2135148.7399999946</v>
      </c>
      <c r="AX33" s="61">
        <v>-29852899.189999998</v>
      </c>
      <c r="AY33" s="61">
        <v>-120444263</v>
      </c>
      <c r="AZ33" s="61">
        <v>-101012802.39999999</v>
      </c>
      <c r="BA33" s="61">
        <v>-89522691.959999993</v>
      </c>
      <c r="BB33" s="61">
        <v>0</v>
      </c>
      <c r="BC33" s="61">
        <v>70091231.359999985</v>
      </c>
      <c r="BD33" s="61">
        <v>90591363.810000002</v>
      </c>
      <c r="BE33" s="61">
        <v>27717750.450000003</v>
      </c>
      <c r="BF33" s="61">
        <v>113399942.03</v>
      </c>
      <c r="BG33" s="61">
        <v>61422665.539999999</v>
      </c>
      <c r="BH33" s="61">
        <v>119648236.42</v>
      </c>
      <c r="BI33" s="61">
        <v>0</v>
      </c>
      <c r="BJ33" s="61">
        <v>-67670959.930000007</v>
      </c>
      <c r="BK33" s="61">
        <v>-85682191.579999998</v>
      </c>
      <c r="BL33" s="61">
        <v>0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0</v>
      </c>
      <c r="BS33" s="61">
        <v>-7889895.7615847047</v>
      </c>
      <c r="BT33" s="61">
        <v>-4077858.9300000006</v>
      </c>
      <c r="BU33" s="61">
        <v>-3198510.9902573726</v>
      </c>
      <c r="BV33" s="61">
        <v>-1166907.8651974408</v>
      </c>
      <c r="BW33" s="61">
        <v>0</v>
      </c>
      <c r="BX33" s="61">
        <v>-133565.97213881806</v>
      </c>
      <c r="BY33" s="61">
        <v>-226098.00399107311</v>
      </c>
      <c r="BZ33" s="61">
        <v>913045.99999999988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-123126.09999999999</v>
      </c>
      <c r="CJ33" s="61">
        <v>-123126.09999999999</v>
      </c>
      <c r="CK33" s="61">
        <v>0</v>
      </c>
      <c r="CL33" s="61">
        <v>68423076.239876077</v>
      </c>
    </row>
    <row r="34" spans="1:90" ht="12.75" customHeight="1">
      <c r="A34" s="44" t="s">
        <v>54</v>
      </c>
      <c r="B34" s="59">
        <v>1038</v>
      </c>
      <c r="C34" s="60" t="s">
        <v>373</v>
      </c>
      <c r="D34" s="61">
        <v>151837538.01779073</v>
      </c>
      <c r="E34" s="61">
        <v>184539842.50000003</v>
      </c>
      <c r="F34" s="61">
        <v>291634269.79000002</v>
      </c>
      <c r="G34" s="61">
        <v>-107094427.28999999</v>
      </c>
      <c r="H34" s="61">
        <v>0</v>
      </c>
      <c r="I34" s="61">
        <v>-56264872.450000048</v>
      </c>
      <c r="J34" s="61">
        <v>-70023166.570000052</v>
      </c>
      <c r="K34" s="61">
        <v>-522570791.11000001</v>
      </c>
      <c r="L34" s="61">
        <v>452547624.53999996</v>
      </c>
      <c r="M34" s="61">
        <v>13758294.120000005</v>
      </c>
      <c r="N34" s="61">
        <v>136382468.62</v>
      </c>
      <c r="O34" s="61">
        <v>-122624174.5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23362868.46779076</v>
      </c>
      <c r="AA34" s="61">
        <v>23207499.972655009</v>
      </c>
      <c r="AB34" s="61">
        <v>0</v>
      </c>
      <c r="AC34" s="61">
        <v>155368.49513575138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199699.49999998976</v>
      </c>
      <c r="AN34" s="61">
        <v>1912403.6099999947</v>
      </c>
      <c r="AO34" s="61">
        <v>-1712704.110000005</v>
      </c>
      <c r="AP34" s="61">
        <v>0</v>
      </c>
      <c r="AQ34" s="61">
        <v>0</v>
      </c>
      <c r="AR34" s="61">
        <v>0</v>
      </c>
      <c r="AS34" s="61">
        <v>-97118573.111427411</v>
      </c>
      <c r="AT34" s="61">
        <v>-15341735.6</v>
      </c>
      <c r="AU34" s="61">
        <v>-16402154.359999999</v>
      </c>
      <c r="AV34" s="61">
        <v>1060418.76</v>
      </c>
      <c r="AW34" s="61">
        <v>-24051173.890000224</v>
      </c>
      <c r="AX34" s="61">
        <v>-31177822.929999948</v>
      </c>
      <c r="AY34" s="61">
        <v>-952531231.05000007</v>
      </c>
      <c r="AZ34" s="61">
        <v>-1224010351.8695896</v>
      </c>
      <c r="BA34" s="61">
        <v>-762760271.20616591</v>
      </c>
      <c r="BB34" s="61">
        <v>0</v>
      </c>
      <c r="BC34" s="61">
        <v>1034239392.0257555</v>
      </c>
      <c r="BD34" s="61">
        <v>921353408.12000012</v>
      </c>
      <c r="BE34" s="61">
        <v>7126649.0399997234</v>
      </c>
      <c r="BF34" s="61">
        <v>475284149.47999966</v>
      </c>
      <c r="BG34" s="61">
        <v>897902435.06672132</v>
      </c>
      <c r="BH34" s="61">
        <v>95394320.167867526</v>
      </c>
      <c r="BI34" s="61">
        <v>0</v>
      </c>
      <c r="BJ34" s="61">
        <v>-518012605.7545892</v>
      </c>
      <c r="BK34" s="61">
        <v>-468157500.43999994</v>
      </c>
      <c r="BL34" s="61">
        <v>0</v>
      </c>
      <c r="BM34" s="61">
        <v>0</v>
      </c>
      <c r="BN34" s="61">
        <v>0</v>
      </c>
      <c r="BO34" s="61">
        <v>0</v>
      </c>
      <c r="BP34" s="61">
        <v>0</v>
      </c>
      <c r="BQ34" s="61">
        <v>0</v>
      </c>
      <c r="BR34" s="61">
        <v>0</v>
      </c>
      <c r="BS34" s="61">
        <v>-57445124.42142719</v>
      </c>
      <c r="BT34" s="61">
        <v>-36089570.390000001</v>
      </c>
      <c r="BU34" s="61">
        <v>-32461790.478957392</v>
      </c>
      <c r="BV34" s="61">
        <v>-3620589.3409591997</v>
      </c>
      <c r="BW34" s="61">
        <v>0</v>
      </c>
      <c r="BX34" s="61">
        <v>-36685.315674733291</v>
      </c>
      <c r="BY34" s="61">
        <v>-513666.93900672608</v>
      </c>
      <c r="BZ34" s="61">
        <v>15333759.149999999</v>
      </c>
      <c r="CA34" s="61">
        <v>-56581.106829114789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-280539.2</v>
      </c>
      <c r="CJ34" s="61">
        <v>-280539.2</v>
      </c>
      <c r="CK34" s="61">
        <v>0</v>
      </c>
      <c r="CL34" s="61">
        <v>54718964.906363323</v>
      </c>
    </row>
    <row r="35" spans="1:90" ht="12.75" customHeight="1">
      <c r="A35" s="44" t="s">
        <v>56</v>
      </c>
      <c r="B35" s="59">
        <v>1039</v>
      </c>
      <c r="C35" s="60" t="s">
        <v>373</v>
      </c>
      <c r="D35" s="61">
        <v>2614571.2100000065</v>
      </c>
      <c r="E35" s="61">
        <v>3303306.6999999993</v>
      </c>
      <c r="F35" s="61">
        <v>30611667.619999997</v>
      </c>
      <c r="G35" s="61">
        <v>-27308360.919999998</v>
      </c>
      <c r="H35" s="61">
        <v>0</v>
      </c>
      <c r="I35" s="61">
        <v>-688719.979999993</v>
      </c>
      <c r="J35" s="61">
        <v>-14116607.739999998</v>
      </c>
      <c r="K35" s="61">
        <v>-37153391.399999999</v>
      </c>
      <c r="L35" s="61">
        <v>23036783.66</v>
      </c>
      <c r="M35" s="61">
        <v>13427887.760000005</v>
      </c>
      <c r="N35" s="61">
        <v>31210896.630000003</v>
      </c>
      <c r="O35" s="61">
        <v>-17783008.869999997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-15.509999999999998</v>
      </c>
      <c r="AN35" s="61">
        <v>-61.32</v>
      </c>
      <c r="AO35" s="61">
        <v>45.81</v>
      </c>
      <c r="AP35" s="61">
        <v>0</v>
      </c>
      <c r="AQ35" s="61">
        <v>0</v>
      </c>
      <c r="AR35" s="61">
        <v>0</v>
      </c>
      <c r="AS35" s="61">
        <v>-9251886.8599999584</v>
      </c>
      <c r="AT35" s="61">
        <v>-3282633.29</v>
      </c>
      <c r="AU35" s="61">
        <v>-9326394.2699999996</v>
      </c>
      <c r="AV35" s="61">
        <v>6043760.9799999995</v>
      </c>
      <c r="AW35" s="61">
        <v>-5693873.9799999595</v>
      </c>
      <c r="AX35" s="61">
        <v>-19061093.039999992</v>
      </c>
      <c r="AY35" s="61">
        <v>-212642088.74000001</v>
      </c>
      <c r="AZ35" s="61">
        <v>-306178158.74000001</v>
      </c>
      <c r="BA35" s="61">
        <v>-290963342</v>
      </c>
      <c r="BB35" s="61">
        <v>0</v>
      </c>
      <c r="BC35" s="61">
        <v>384499412</v>
      </c>
      <c r="BD35" s="61">
        <v>193580995.70000002</v>
      </c>
      <c r="BE35" s="61">
        <v>13367219.060000032</v>
      </c>
      <c r="BF35" s="61">
        <v>146752284.98000002</v>
      </c>
      <c r="BG35" s="61">
        <v>201009243.98000002</v>
      </c>
      <c r="BH35" s="61">
        <v>211100514</v>
      </c>
      <c r="BI35" s="61">
        <v>0</v>
      </c>
      <c r="BJ35" s="61">
        <v>-265357473</v>
      </c>
      <c r="BK35" s="61">
        <v>-133385065.91999999</v>
      </c>
      <c r="BL35" s="61">
        <v>0</v>
      </c>
      <c r="BM35" s="61">
        <v>0</v>
      </c>
      <c r="BN35" s="61">
        <v>0</v>
      </c>
      <c r="BO35" s="61">
        <v>0</v>
      </c>
      <c r="BP35" s="61">
        <v>0</v>
      </c>
      <c r="BQ35" s="61">
        <v>0</v>
      </c>
      <c r="BR35" s="61">
        <v>0</v>
      </c>
      <c r="BS35" s="61">
        <v>-171616.56000000006</v>
      </c>
      <c r="BT35" s="61">
        <v>-2725247.82</v>
      </c>
      <c r="BU35" s="61">
        <v>0</v>
      </c>
      <c r="BV35" s="61">
        <v>0</v>
      </c>
      <c r="BW35" s="61">
        <v>0</v>
      </c>
      <c r="BX35" s="61">
        <v>0</v>
      </c>
      <c r="BY35" s="61">
        <v>0</v>
      </c>
      <c r="BZ35" s="61">
        <v>2553631.2599999998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-103763.03</v>
      </c>
      <c r="CJ35" s="61">
        <v>-103763.03</v>
      </c>
      <c r="CK35" s="61">
        <v>0</v>
      </c>
      <c r="CL35" s="61">
        <v>-6637315.6499999519</v>
      </c>
    </row>
    <row r="36" spans="1:90" ht="12.75" customHeight="1">
      <c r="A36" s="44" t="s">
        <v>58</v>
      </c>
      <c r="B36" s="59">
        <v>1040</v>
      </c>
      <c r="C36" s="60" t="s">
        <v>373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0</v>
      </c>
    </row>
    <row r="37" spans="1:90" ht="12.75" customHeight="1">
      <c r="A37" s="44" t="s">
        <v>60</v>
      </c>
      <c r="B37" s="59">
        <v>1043</v>
      </c>
      <c r="C37" s="60" t="s">
        <v>373</v>
      </c>
      <c r="D37" s="61">
        <v>137167367.50689337</v>
      </c>
      <c r="E37" s="61">
        <v>139024727.00999999</v>
      </c>
      <c r="F37" s="61">
        <v>261055180.38</v>
      </c>
      <c r="G37" s="61">
        <v>-122030453.36999999</v>
      </c>
      <c r="H37" s="61">
        <v>0</v>
      </c>
      <c r="I37" s="61">
        <v>-31333212.639999986</v>
      </c>
      <c r="J37" s="61">
        <v>-42574749.689999938</v>
      </c>
      <c r="K37" s="61">
        <v>-398531759.53999996</v>
      </c>
      <c r="L37" s="61">
        <v>355957009.85000002</v>
      </c>
      <c r="M37" s="61">
        <v>11241537.049999952</v>
      </c>
      <c r="N37" s="61">
        <v>160727691.09999996</v>
      </c>
      <c r="O37" s="61">
        <v>-149486154.05000001</v>
      </c>
      <c r="P37" s="61">
        <v>0</v>
      </c>
      <c r="Q37" s="61">
        <v>0</v>
      </c>
      <c r="R37" s="61">
        <v>0</v>
      </c>
      <c r="S37" s="61">
        <v>-1721794.9100000001</v>
      </c>
      <c r="T37" s="61">
        <v>-1721794.9100000001</v>
      </c>
      <c r="U37" s="61">
        <v>-8703581.3200000003</v>
      </c>
      <c r="V37" s="61">
        <v>6981786.4100000001</v>
      </c>
      <c r="W37" s="61">
        <v>0</v>
      </c>
      <c r="X37" s="61">
        <v>0</v>
      </c>
      <c r="Y37" s="61">
        <v>0</v>
      </c>
      <c r="Z37" s="61">
        <v>31197648.046893366</v>
      </c>
      <c r="AA37" s="61">
        <v>31197648.046893366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0</v>
      </c>
      <c r="AN37" s="61">
        <v>-6893.1399999996647</v>
      </c>
      <c r="AO37" s="61">
        <v>0</v>
      </c>
      <c r="AP37" s="61">
        <v>0</v>
      </c>
      <c r="AQ37" s="61">
        <v>0</v>
      </c>
      <c r="AR37" s="61">
        <v>6893.1399999996647</v>
      </c>
      <c r="AS37" s="61">
        <v>-107247467.14859024</v>
      </c>
      <c r="AT37" s="61">
        <v>-17166830.899999999</v>
      </c>
      <c r="AU37" s="61">
        <v>-21476593.390000001</v>
      </c>
      <c r="AV37" s="61">
        <v>4309762.49</v>
      </c>
      <c r="AW37" s="61">
        <v>-44356162.000000298</v>
      </c>
      <c r="AX37" s="61">
        <v>-51255707.80000031</v>
      </c>
      <c r="AY37" s="61">
        <v>-709155550.60000026</v>
      </c>
      <c r="AZ37" s="61">
        <v>-722214652.43000019</v>
      </c>
      <c r="BA37" s="61">
        <v>-383690277.08999997</v>
      </c>
      <c r="BB37" s="61">
        <v>0</v>
      </c>
      <c r="BC37" s="61">
        <v>396749378.91999996</v>
      </c>
      <c r="BD37" s="61">
        <v>657899842.79999995</v>
      </c>
      <c r="BE37" s="61">
        <v>6899545.8000000119</v>
      </c>
      <c r="BF37" s="61">
        <v>275730711.75</v>
      </c>
      <c r="BG37" s="61">
        <v>375958519.25</v>
      </c>
      <c r="BH37" s="61">
        <v>54034524.009999998</v>
      </c>
      <c r="BI37" s="61">
        <v>0</v>
      </c>
      <c r="BJ37" s="61">
        <v>-154262331.50999996</v>
      </c>
      <c r="BK37" s="61">
        <v>-268831165.94999999</v>
      </c>
      <c r="BL37" s="61">
        <v>0</v>
      </c>
      <c r="BM37" s="61">
        <v>0</v>
      </c>
      <c r="BN37" s="61">
        <v>0</v>
      </c>
      <c r="BO37" s="61">
        <v>0</v>
      </c>
      <c r="BP37" s="61">
        <v>0</v>
      </c>
      <c r="BQ37" s="61">
        <v>0</v>
      </c>
      <c r="BR37" s="61">
        <v>0</v>
      </c>
      <c r="BS37" s="61">
        <v>-45724474.24858994</v>
      </c>
      <c r="BT37" s="61">
        <v>-36244196.590000004</v>
      </c>
      <c r="BU37" s="61">
        <v>-12541388.389433093</v>
      </c>
      <c r="BV37" s="61">
        <v>-506183.87109048577</v>
      </c>
      <c r="BW37" s="61">
        <v>0</v>
      </c>
      <c r="BX37" s="61">
        <v>-1097308.0883332007</v>
      </c>
      <c r="BY37" s="61">
        <v>-2999009.1067134091</v>
      </c>
      <c r="BZ37" s="61">
        <v>8252896.8300000019</v>
      </c>
      <c r="CA37" s="61">
        <v>-589285.03301975515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29919900.35830313</v>
      </c>
    </row>
    <row r="38" spans="1:90" ht="12.75" customHeight="1">
      <c r="A38" s="44" t="s">
        <v>62</v>
      </c>
      <c r="B38" s="59">
        <v>1044</v>
      </c>
      <c r="C38" s="60" t="s">
        <v>373</v>
      </c>
      <c r="D38" s="61">
        <v>4104487.3699999992</v>
      </c>
      <c r="E38" s="61">
        <v>1778612.9100000001</v>
      </c>
      <c r="F38" s="61">
        <v>1778612.9100000001</v>
      </c>
      <c r="G38" s="61">
        <v>0</v>
      </c>
      <c r="H38" s="61">
        <v>0</v>
      </c>
      <c r="I38" s="61">
        <v>1507349.5399999991</v>
      </c>
      <c r="J38" s="61">
        <v>1507349.5399999991</v>
      </c>
      <c r="K38" s="61">
        <v>-3905881.54</v>
      </c>
      <c r="L38" s="61">
        <v>5413231.0799999991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818524.92</v>
      </c>
      <c r="AA38" s="61">
        <v>760215.48</v>
      </c>
      <c r="AB38" s="61">
        <v>30341.43</v>
      </c>
      <c r="AC38" s="61">
        <v>40603.24</v>
      </c>
      <c r="AD38" s="61">
        <v>-12635.23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0</v>
      </c>
      <c r="AN38" s="61">
        <v>0</v>
      </c>
      <c r="AO38" s="61">
        <v>0</v>
      </c>
      <c r="AP38" s="61">
        <v>0</v>
      </c>
      <c r="AQ38" s="61">
        <v>0</v>
      </c>
      <c r="AR38" s="61">
        <v>0</v>
      </c>
      <c r="AS38" s="61">
        <v>-2479170.1000000066</v>
      </c>
      <c r="AT38" s="61">
        <v>-310035.78000000003</v>
      </c>
      <c r="AU38" s="61">
        <v>-310035.78000000003</v>
      </c>
      <c r="AV38" s="61">
        <v>0</v>
      </c>
      <c r="AW38" s="61">
        <v>-418583.2200000062</v>
      </c>
      <c r="AX38" s="61">
        <v>-390841.89000000618</v>
      </c>
      <c r="AY38" s="61">
        <v>-13151465.880000003</v>
      </c>
      <c r="AZ38" s="61">
        <v>-33872995.810000002</v>
      </c>
      <c r="BA38" s="61">
        <v>5005714.33</v>
      </c>
      <c r="BB38" s="61">
        <v>0</v>
      </c>
      <c r="BC38" s="61">
        <v>15715815.600000001</v>
      </c>
      <c r="BD38" s="61">
        <v>12760623.989999996</v>
      </c>
      <c r="BE38" s="61">
        <v>-27741.329999999998</v>
      </c>
      <c r="BF38" s="61">
        <v>26075.200000000001</v>
      </c>
      <c r="BG38" s="61">
        <v>54967.93</v>
      </c>
      <c r="BH38" s="61">
        <v>2266.7600000000002</v>
      </c>
      <c r="BI38" s="61">
        <v>0</v>
      </c>
      <c r="BJ38" s="61">
        <v>-31159.49</v>
      </c>
      <c r="BK38" s="61">
        <v>-53816.53</v>
      </c>
      <c r="BL38" s="61">
        <v>0</v>
      </c>
      <c r="BM38" s="61">
        <v>0</v>
      </c>
      <c r="BN38" s="61">
        <v>0</v>
      </c>
      <c r="BO38" s="61">
        <v>0</v>
      </c>
      <c r="BP38" s="61">
        <v>0</v>
      </c>
      <c r="BQ38" s="61">
        <v>0</v>
      </c>
      <c r="BR38" s="61">
        <v>0</v>
      </c>
      <c r="BS38" s="61">
        <v>-1686545.25</v>
      </c>
      <c r="BT38" s="61">
        <v>-653067.66999999993</v>
      </c>
      <c r="BU38" s="61">
        <v>-645069.62</v>
      </c>
      <c r="BV38" s="61">
        <v>-101780.23000000001</v>
      </c>
      <c r="BW38" s="61">
        <v>0</v>
      </c>
      <c r="BX38" s="61">
        <v>-21951.67</v>
      </c>
      <c r="BY38" s="61">
        <v>-45470.490000000005</v>
      </c>
      <c r="BZ38" s="61">
        <v>0</v>
      </c>
      <c r="CA38" s="61">
        <v>-219205.57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-64005.85</v>
      </c>
      <c r="CJ38" s="61">
        <v>-64005.85</v>
      </c>
      <c r="CK38" s="61">
        <v>0</v>
      </c>
      <c r="CL38" s="61">
        <v>1625317.2699999926</v>
      </c>
    </row>
    <row r="39" spans="1:90" ht="12.75" customHeight="1">
      <c r="A39" s="44" t="s">
        <v>64</v>
      </c>
      <c r="B39" s="59">
        <v>1045</v>
      </c>
      <c r="C39" s="60" t="s">
        <v>373</v>
      </c>
      <c r="D39" s="61">
        <v>26487451.229999974</v>
      </c>
      <c r="E39" s="61">
        <v>9826177.8399999924</v>
      </c>
      <c r="F39" s="61">
        <v>29263694.189999994</v>
      </c>
      <c r="G39" s="61">
        <v>-19437516.350000001</v>
      </c>
      <c r="H39" s="61">
        <v>0</v>
      </c>
      <c r="I39" s="61">
        <v>-4302961.5900000073</v>
      </c>
      <c r="J39" s="61">
        <v>-6461449.4200000018</v>
      </c>
      <c r="K39" s="61">
        <v>-44314184.729999997</v>
      </c>
      <c r="L39" s="61">
        <v>37852735.309999995</v>
      </c>
      <c r="M39" s="61">
        <v>2158487.8299999945</v>
      </c>
      <c r="N39" s="61">
        <v>28328144.219999999</v>
      </c>
      <c r="O39" s="61">
        <v>-26169656.390000004</v>
      </c>
      <c r="P39" s="61">
        <v>0</v>
      </c>
      <c r="Q39" s="61">
        <v>0</v>
      </c>
      <c r="R39" s="61">
        <v>0</v>
      </c>
      <c r="S39" s="61">
        <v>1382901.27999999</v>
      </c>
      <c r="T39" s="61">
        <v>14892773.50999999</v>
      </c>
      <c r="U39" s="61">
        <v>-26463305.380000003</v>
      </c>
      <c r="V39" s="61">
        <v>41356078.889999993</v>
      </c>
      <c r="W39" s="61">
        <v>-13509872.23</v>
      </c>
      <c r="X39" s="61">
        <v>18381178.77</v>
      </c>
      <c r="Y39" s="61">
        <v>-31891051</v>
      </c>
      <c r="Z39" s="61">
        <v>19581333.699999999</v>
      </c>
      <c r="AA39" s="61">
        <v>10301727.859999999</v>
      </c>
      <c r="AB39" s="61">
        <v>1781530.7999999998</v>
      </c>
      <c r="AC39" s="61">
        <v>7383710.1300000008</v>
      </c>
      <c r="AD39" s="61">
        <v>114364.91</v>
      </c>
      <c r="AE39" s="61">
        <v>0</v>
      </c>
      <c r="AF39" s="61">
        <v>0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0</v>
      </c>
      <c r="AN39" s="61">
        <v>0</v>
      </c>
      <c r="AO39" s="61">
        <v>0</v>
      </c>
      <c r="AP39" s="61">
        <v>0</v>
      </c>
      <c r="AQ39" s="61">
        <v>0</v>
      </c>
      <c r="AR39" s="61">
        <v>0</v>
      </c>
      <c r="AS39" s="61">
        <v>-2224225.4299998144</v>
      </c>
      <c r="AT39" s="61">
        <v>-1579014.9300000016</v>
      </c>
      <c r="AU39" s="61">
        <v>-8170999.620000001</v>
      </c>
      <c r="AV39" s="61">
        <v>6591984.6899999995</v>
      </c>
      <c r="AW39" s="61">
        <v>-108899.25999981165</v>
      </c>
      <c r="AX39" s="61">
        <v>-28673655.539999843</v>
      </c>
      <c r="AY39" s="61">
        <v>-399058297.31999993</v>
      </c>
      <c r="AZ39" s="61">
        <v>-234972472.38999999</v>
      </c>
      <c r="BA39" s="61">
        <v>-434138445.90000004</v>
      </c>
      <c r="BB39" s="61">
        <v>0</v>
      </c>
      <c r="BC39" s="61">
        <v>270052620.97000003</v>
      </c>
      <c r="BD39" s="61">
        <v>370384641.78000009</v>
      </c>
      <c r="BE39" s="61">
        <v>28564756.280000031</v>
      </c>
      <c r="BF39" s="61">
        <v>317895953.71000004</v>
      </c>
      <c r="BG39" s="61">
        <v>140529254.40000001</v>
      </c>
      <c r="BH39" s="61">
        <v>389836632.96000004</v>
      </c>
      <c r="BI39" s="61">
        <v>0</v>
      </c>
      <c r="BJ39" s="61">
        <v>-212469933.64999998</v>
      </c>
      <c r="BK39" s="61">
        <v>-289331197.43000001</v>
      </c>
      <c r="BL39" s="61">
        <v>0</v>
      </c>
      <c r="BM39" s="61">
        <v>0</v>
      </c>
      <c r="BN39" s="61">
        <v>0</v>
      </c>
      <c r="BO39" s="61">
        <v>0</v>
      </c>
      <c r="BP39" s="61">
        <v>0</v>
      </c>
      <c r="BQ39" s="61">
        <v>0</v>
      </c>
      <c r="BR39" s="61">
        <v>0</v>
      </c>
      <c r="BS39" s="61">
        <v>-74067.34000000119</v>
      </c>
      <c r="BT39" s="61">
        <v>-3319077.9700000007</v>
      </c>
      <c r="BU39" s="61">
        <v>-379645.86</v>
      </c>
      <c r="BV39" s="61">
        <v>-568224.47000000009</v>
      </c>
      <c r="BW39" s="61">
        <v>0</v>
      </c>
      <c r="BX39" s="61">
        <v>-66409.22</v>
      </c>
      <c r="BY39" s="61">
        <v>-236234.18999999997</v>
      </c>
      <c r="BZ39" s="61">
        <v>4495525.93</v>
      </c>
      <c r="CA39" s="61">
        <v>-1.5600000000000003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-462243.89999999997</v>
      </c>
      <c r="CJ39" s="61">
        <v>-462243.89999999997</v>
      </c>
      <c r="CK39" s="61">
        <v>0</v>
      </c>
      <c r="CL39" s="61">
        <v>24263225.800000161</v>
      </c>
    </row>
    <row r="40" spans="1:90" ht="12.75" customHeight="1">
      <c r="A40" s="44" t="s">
        <v>66</v>
      </c>
      <c r="B40" s="59">
        <v>1046</v>
      </c>
      <c r="C40" s="60" t="s">
        <v>373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0</v>
      </c>
      <c r="AN40" s="61">
        <v>0</v>
      </c>
      <c r="AO40" s="61">
        <v>0</v>
      </c>
      <c r="AP40" s="61">
        <v>0</v>
      </c>
      <c r="AQ40" s="61">
        <v>0</v>
      </c>
      <c r="AR40" s="61">
        <v>0</v>
      </c>
      <c r="AS40" s="61">
        <v>0</v>
      </c>
      <c r="AT40" s="61">
        <v>0</v>
      </c>
      <c r="AU40" s="61">
        <v>0</v>
      </c>
      <c r="AV40" s="61">
        <v>0</v>
      </c>
      <c r="AW40" s="61">
        <v>0</v>
      </c>
      <c r="AX40" s="61">
        <v>0</v>
      </c>
      <c r="AY40" s="61">
        <v>0</v>
      </c>
      <c r="AZ40" s="61">
        <v>0</v>
      </c>
      <c r="BA40" s="61">
        <v>0</v>
      </c>
      <c r="BB40" s="61">
        <v>0</v>
      </c>
      <c r="BC40" s="61">
        <v>0</v>
      </c>
      <c r="BD40" s="61">
        <v>0</v>
      </c>
      <c r="BE40" s="61">
        <v>0</v>
      </c>
      <c r="BF40" s="61">
        <v>0</v>
      </c>
      <c r="BG40" s="61">
        <v>0</v>
      </c>
      <c r="BH40" s="61">
        <v>0</v>
      </c>
      <c r="BI40" s="61">
        <v>0</v>
      </c>
      <c r="BJ40" s="61">
        <v>0</v>
      </c>
      <c r="BK40" s="61">
        <v>0</v>
      </c>
      <c r="BL40" s="61">
        <v>0</v>
      </c>
      <c r="BM40" s="61">
        <v>0</v>
      </c>
      <c r="BN40" s="61">
        <v>0</v>
      </c>
      <c r="BO40" s="61">
        <v>0</v>
      </c>
      <c r="BP40" s="61">
        <v>0</v>
      </c>
      <c r="BQ40" s="61">
        <v>0</v>
      </c>
      <c r="BR40" s="61">
        <v>0</v>
      </c>
      <c r="BS40" s="61">
        <v>0</v>
      </c>
      <c r="BT40" s="61">
        <v>0</v>
      </c>
      <c r="BU40" s="61">
        <v>0</v>
      </c>
      <c r="BV40" s="61">
        <v>0</v>
      </c>
      <c r="BW40" s="61">
        <v>0</v>
      </c>
      <c r="BX40" s="61">
        <v>0</v>
      </c>
      <c r="BY40" s="61">
        <v>0</v>
      </c>
      <c r="BZ40" s="61">
        <v>0</v>
      </c>
      <c r="CA40" s="61">
        <v>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0</v>
      </c>
      <c r="CJ40" s="61">
        <v>0</v>
      </c>
      <c r="CK40" s="61">
        <v>0</v>
      </c>
      <c r="CL40" s="61">
        <v>0</v>
      </c>
    </row>
    <row r="41" spans="1:90" ht="12.75" customHeight="1">
      <c r="A41" s="44" t="s">
        <v>68</v>
      </c>
      <c r="B41" s="59">
        <v>1048</v>
      </c>
      <c r="C41" s="60" t="s">
        <v>373</v>
      </c>
      <c r="D41" s="61">
        <v>4568959.4327945067</v>
      </c>
      <c r="E41" s="61">
        <v>6254336.1700005708</v>
      </c>
      <c r="F41" s="61">
        <v>8140375.2400005711</v>
      </c>
      <c r="G41" s="61">
        <v>-1886039.07</v>
      </c>
      <c r="H41" s="61">
        <v>0</v>
      </c>
      <c r="I41" s="61">
        <v>-997144.47000000207</v>
      </c>
      <c r="J41" s="61">
        <v>-1190692.3100000024</v>
      </c>
      <c r="K41" s="61">
        <v>-15552786.500000002</v>
      </c>
      <c r="L41" s="61">
        <v>14362094.189999999</v>
      </c>
      <c r="M41" s="61">
        <v>193547.84000000032</v>
      </c>
      <c r="N41" s="61">
        <v>3876596.37</v>
      </c>
      <c r="O41" s="61">
        <v>-3683048.53</v>
      </c>
      <c r="P41" s="61">
        <v>0</v>
      </c>
      <c r="Q41" s="61">
        <v>0</v>
      </c>
      <c r="R41" s="61">
        <v>0</v>
      </c>
      <c r="S41" s="61">
        <v>-1299742.0799999998</v>
      </c>
      <c r="T41" s="61">
        <v>-1754465.0499999998</v>
      </c>
      <c r="U41" s="61">
        <v>-1754465.0499999998</v>
      </c>
      <c r="V41" s="61">
        <v>0</v>
      </c>
      <c r="W41" s="61">
        <v>454722.97</v>
      </c>
      <c r="X41" s="61">
        <v>454722.97</v>
      </c>
      <c r="Y41" s="61">
        <v>0</v>
      </c>
      <c r="Z41" s="61">
        <v>609772.52279393782</v>
      </c>
      <c r="AA41" s="61">
        <v>609772.52279393782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1737.29</v>
      </c>
      <c r="AN41" s="61">
        <v>1737.29</v>
      </c>
      <c r="AO41" s="61">
        <v>0</v>
      </c>
      <c r="AP41" s="61">
        <v>0</v>
      </c>
      <c r="AQ41" s="61">
        <v>0</v>
      </c>
      <c r="AR41" s="61">
        <v>0</v>
      </c>
      <c r="AS41" s="61">
        <v>-17700553.270000055</v>
      </c>
      <c r="AT41" s="61">
        <v>-420150.16</v>
      </c>
      <c r="AU41" s="61">
        <v>-646559.72</v>
      </c>
      <c r="AV41" s="61">
        <v>226409.56</v>
      </c>
      <c r="AW41" s="61">
        <v>-6548667.4800000563</v>
      </c>
      <c r="AX41" s="61">
        <v>-10421905.990000039</v>
      </c>
      <c r="AY41" s="61">
        <v>-91929700.860000044</v>
      </c>
      <c r="AZ41" s="61">
        <v>-26498160.910000015</v>
      </c>
      <c r="BA41" s="61">
        <v>-176811515.99000001</v>
      </c>
      <c r="BB41" s="61">
        <v>0</v>
      </c>
      <c r="BC41" s="61">
        <v>111379976.03999999</v>
      </c>
      <c r="BD41" s="61">
        <v>81507794.870000005</v>
      </c>
      <c r="BE41" s="61">
        <v>3873238.509999983</v>
      </c>
      <c r="BF41" s="61">
        <v>29239881.839999989</v>
      </c>
      <c r="BG41" s="61">
        <v>4159631.2699999944</v>
      </c>
      <c r="BH41" s="61">
        <v>60466889.86999999</v>
      </c>
      <c r="BI41" s="61">
        <v>0</v>
      </c>
      <c r="BJ41" s="61">
        <v>-35386639.299999997</v>
      </c>
      <c r="BK41" s="61">
        <v>-25366643.330000006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-10731735.629999999</v>
      </c>
      <c r="BT41" s="61">
        <v>-2079174.52</v>
      </c>
      <c r="BU41" s="61">
        <v>-4758710.91</v>
      </c>
      <c r="BV41" s="61">
        <v>-1624172.6500000001</v>
      </c>
      <c r="BW41" s="61">
        <v>0</v>
      </c>
      <c r="BX41" s="61">
        <v>-2021611.94</v>
      </c>
      <c r="BY41" s="61">
        <v>-628084.36</v>
      </c>
      <c r="BZ41" s="61">
        <v>380018.75</v>
      </c>
      <c r="CA41" s="61">
        <v>0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-13131593.837205548</v>
      </c>
    </row>
    <row r="42" spans="1:90" ht="12.75" customHeight="1">
      <c r="A42" s="44" t="s">
        <v>70</v>
      </c>
      <c r="B42" s="59">
        <v>1049</v>
      </c>
      <c r="C42" s="60" t="s">
        <v>373</v>
      </c>
      <c r="D42" s="61">
        <v>857633.87181691732</v>
      </c>
      <c r="E42" s="61">
        <v>1894170.2799999998</v>
      </c>
      <c r="F42" s="61">
        <v>2193542.81</v>
      </c>
      <c r="G42" s="61">
        <v>-299372.53000000014</v>
      </c>
      <c r="H42" s="61">
        <v>0</v>
      </c>
      <c r="I42" s="61">
        <v>-627662.87000000023</v>
      </c>
      <c r="J42" s="61">
        <v>-627784.70000000019</v>
      </c>
      <c r="K42" s="61">
        <v>-4307462.33</v>
      </c>
      <c r="L42" s="61">
        <v>3679677.63</v>
      </c>
      <c r="M42" s="61">
        <v>121.83000000000001</v>
      </c>
      <c r="N42" s="61">
        <v>121.83000000000001</v>
      </c>
      <c r="O42" s="61">
        <v>0</v>
      </c>
      <c r="P42" s="61">
        <v>0</v>
      </c>
      <c r="Q42" s="61">
        <v>0</v>
      </c>
      <c r="R42" s="61">
        <v>0</v>
      </c>
      <c r="S42" s="61">
        <v>-1889567.629999999</v>
      </c>
      <c r="T42" s="61">
        <v>-1889567.629999999</v>
      </c>
      <c r="U42" s="61">
        <v>-8908401.8399999999</v>
      </c>
      <c r="V42" s="61">
        <v>7018834.2100000009</v>
      </c>
      <c r="W42" s="61">
        <v>0</v>
      </c>
      <c r="X42" s="61">
        <v>0</v>
      </c>
      <c r="Y42" s="61">
        <v>0</v>
      </c>
      <c r="Z42" s="61">
        <v>1480694.0918169166</v>
      </c>
      <c r="AA42" s="61">
        <v>562069.85462831846</v>
      </c>
      <c r="AB42" s="61">
        <v>613903.07385336095</v>
      </c>
      <c r="AC42" s="61">
        <v>302949.05469231564</v>
      </c>
      <c r="AD42" s="61">
        <v>1772.1086429216409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0</v>
      </c>
      <c r="AN42" s="61">
        <v>0</v>
      </c>
      <c r="AO42" s="61">
        <v>0</v>
      </c>
      <c r="AP42" s="61">
        <v>0</v>
      </c>
      <c r="AQ42" s="61">
        <v>0</v>
      </c>
      <c r="AR42" s="61">
        <v>0</v>
      </c>
      <c r="AS42" s="61">
        <v>-2409408.5695077521</v>
      </c>
      <c r="AT42" s="61">
        <v>-380653.17</v>
      </c>
      <c r="AU42" s="61">
        <v>-380653.17</v>
      </c>
      <c r="AV42" s="61">
        <v>0</v>
      </c>
      <c r="AW42" s="61">
        <v>-1247856.5599999987</v>
      </c>
      <c r="AX42" s="61">
        <v>-1247856.5599999987</v>
      </c>
      <c r="AY42" s="61">
        <v>-15240783.489999998</v>
      </c>
      <c r="AZ42" s="61">
        <v>-24221204.800000001</v>
      </c>
      <c r="BA42" s="61">
        <v>-2537116.7400000002</v>
      </c>
      <c r="BB42" s="61">
        <v>0</v>
      </c>
      <c r="BC42" s="61">
        <v>11517538.050000001</v>
      </c>
      <c r="BD42" s="61">
        <v>13992926.93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-699622.02950775321</v>
      </c>
      <c r="BT42" s="61">
        <v>-314826.41000000015</v>
      </c>
      <c r="BU42" s="61">
        <v>-205640.44575091277</v>
      </c>
      <c r="BV42" s="61">
        <v>-150755.73244277766</v>
      </c>
      <c r="BW42" s="61">
        <v>0</v>
      </c>
      <c r="BX42" s="61">
        <v>-16859.262159624119</v>
      </c>
      <c r="BY42" s="61">
        <v>-11543.19915443848</v>
      </c>
      <c r="BZ42" s="61">
        <v>3.0199999999999978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-81276.81</v>
      </c>
      <c r="CJ42" s="61">
        <v>-81276.81</v>
      </c>
      <c r="CK42" s="61">
        <v>0</v>
      </c>
      <c r="CL42" s="61">
        <v>-1551774.6976908348</v>
      </c>
    </row>
    <row r="43" spans="1:90" ht="12.75" customHeight="1">
      <c r="A43" s="44" t="s">
        <v>72</v>
      </c>
      <c r="B43" s="59">
        <v>1051</v>
      </c>
      <c r="C43" s="60" t="s">
        <v>373</v>
      </c>
      <c r="D43" s="61">
        <v>6367854.8700000001</v>
      </c>
      <c r="E43" s="61">
        <v>226931.47000000003</v>
      </c>
      <c r="F43" s="61">
        <v>226931.47000000003</v>
      </c>
      <c r="G43" s="61">
        <v>0</v>
      </c>
      <c r="H43" s="61">
        <v>0</v>
      </c>
      <c r="I43" s="61">
        <v>6157716.04</v>
      </c>
      <c r="J43" s="61">
        <v>6375620.7400000002</v>
      </c>
      <c r="K43" s="61">
        <v>-4034697.8499999996</v>
      </c>
      <c r="L43" s="61">
        <v>10410318.59</v>
      </c>
      <c r="M43" s="61">
        <v>-217904.7</v>
      </c>
      <c r="N43" s="61">
        <v>281761.56</v>
      </c>
      <c r="O43" s="61">
        <v>-499666.26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-16792.64</v>
      </c>
      <c r="AN43" s="61">
        <v>-16792.64</v>
      </c>
      <c r="AO43" s="61">
        <v>0</v>
      </c>
      <c r="AP43" s="61">
        <v>0</v>
      </c>
      <c r="AQ43" s="61">
        <v>0</v>
      </c>
      <c r="AR43" s="61">
        <v>0</v>
      </c>
      <c r="AS43" s="61">
        <v>8466173.4036292806</v>
      </c>
      <c r="AT43" s="61">
        <v>-4743790.5100000007</v>
      </c>
      <c r="AU43" s="61">
        <v>-4743790.5100000007</v>
      </c>
      <c r="AV43" s="61">
        <v>0</v>
      </c>
      <c r="AW43" s="61">
        <v>16328267.43</v>
      </c>
      <c r="AX43" s="61">
        <v>11874577.969999999</v>
      </c>
      <c r="AY43" s="61">
        <v>-75522283.840000004</v>
      </c>
      <c r="AZ43" s="61">
        <v>-75522283.840000004</v>
      </c>
      <c r="BA43" s="61">
        <v>0</v>
      </c>
      <c r="BB43" s="61">
        <v>0</v>
      </c>
      <c r="BC43" s="61">
        <v>0</v>
      </c>
      <c r="BD43" s="61">
        <v>87396861.810000002</v>
      </c>
      <c r="BE43" s="61">
        <v>4453689.4600000009</v>
      </c>
      <c r="BF43" s="61">
        <v>24552649.620000001</v>
      </c>
      <c r="BG43" s="61">
        <v>24552649.620000001</v>
      </c>
      <c r="BH43" s="61">
        <v>0</v>
      </c>
      <c r="BI43" s="61">
        <v>0</v>
      </c>
      <c r="BJ43" s="61">
        <v>0</v>
      </c>
      <c r="BK43" s="61">
        <v>-20098960.16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-3118303.5163707165</v>
      </c>
      <c r="BT43" s="61">
        <v>-1654587.48</v>
      </c>
      <c r="BU43" s="61">
        <v>-941003.77407929418</v>
      </c>
      <c r="BV43" s="61">
        <v>-483696.07993221312</v>
      </c>
      <c r="BW43" s="61">
        <v>0</v>
      </c>
      <c r="BX43" s="61">
        <v>-4576.8465738037967</v>
      </c>
      <c r="BY43" s="61">
        <v>-41439.705785405218</v>
      </c>
      <c r="BZ43" s="61">
        <v>7000.37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0</v>
      </c>
      <c r="CJ43" s="61">
        <v>0</v>
      </c>
      <c r="CK43" s="61">
        <v>0</v>
      </c>
      <c r="CL43" s="61">
        <v>14834028.273629282</v>
      </c>
    </row>
    <row r="44" spans="1:90" ht="12.75" customHeight="1">
      <c r="A44" s="44" t="s">
        <v>74</v>
      </c>
      <c r="B44" s="59">
        <v>1052</v>
      </c>
      <c r="C44" s="60" t="s">
        <v>373</v>
      </c>
      <c r="D44" s="61">
        <v>446407.81612360151</v>
      </c>
      <c r="E44" s="61">
        <v>2465147.3899999992</v>
      </c>
      <c r="F44" s="61">
        <v>6595223.7599999998</v>
      </c>
      <c r="G44" s="61">
        <v>-4130076.3700000006</v>
      </c>
      <c r="H44" s="61">
        <v>0</v>
      </c>
      <c r="I44" s="61">
        <v>-3192781.5199999996</v>
      </c>
      <c r="J44" s="61">
        <v>-990936.48000000045</v>
      </c>
      <c r="K44" s="61">
        <v>-8165466.8200000003</v>
      </c>
      <c r="L44" s="61">
        <v>7174530.3399999999</v>
      </c>
      <c r="M44" s="61">
        <v>-2201845.0399999991</v>
      </c>
      <c r="N44" s="61">
        <v>3774062.5600000005</v>
      </c>
      <c r="O44" s="61">
        <v>-5975907.5999999996</v>
      </c>
      <c r="P44" s="61">
        <v>0</v>
      </c>
      <c r="Q44" s="61">
        <v>0</v>
      </c>
      <c r="R44" s="61">
        <v>0</v>
      </c>
      <c r="S44" s="61">
        <v>-1679070</v>
      </c>
      <c r="T44" s="61">
        <v>-955064</v>
      </c>
      <c r="U44" s="61">
        <v>-5777643</v>
      </c>
      <c r="V44" s="61">
        <v>4822579</v>
      </c>
      <c r="W44" s="61">
        <v>-724006</v>
      </c>
      <c r="X44" s="61">
        <v>1266799</v>
      </c>
      <c r="Y44" s="61">
        <v>-1990805</v>
      </c>
      <c r="Z44" s="61">
        <v>2853111.9461236019</v>
      </c>
      <c r="AA44" s="61">
        <v>524824.59510396677</v>
      </c>
      <c r="AB44" s="61">
        <v>0</v>
      </c>
      <c r="AC44" s="61">
        <v>0</v>
      </c>
      <c r="AD44" s="61">
        <v>80351.567458481994</v>
      </c>
      <c r="AE44" s="61">
        <v>0</v>
      </c>
      <c r="AF44" s="61">
        <v>0</v>
      </c>
      <c r="AG44" s="61">
        <v>0</v>
      </c>
      <c r="AH44" s="61">
        <v>0</v>
      </c>
      <c r="AI44" s="61">
        <v>2247935.7835611529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-3138530.8803950618</v>
      </c>
      <c r="AT44" s="61">
        <v>-98291.14</v>
      </c>
      <c r="AU44" s="61">
        <v>-107768.14</v>
      </c>
      <c r="AV44" s="61">
        <v>9477</v>
      </c>
      <c r="AW44" s="61">
        <v>-2019803.9514330365</v>
      </c>
      <c r="AX44" s="61">
        <v>-6836662.8103597574</v>
      </c>
      <c r="AY44" s="61">
        <v>-31822693.440359756</v>
      </c>
      <c r="AZ44" s="61">
        <v>-27228774.609999999</v>
      </c>
      <c r="BA44" s="61">
        <v>-28642491.068173446</v>
      </c>
      <c r="BB44" s="61">
        <v>0</v>
      </c>
      <c r="BC44" s="61">
        <v>24048572.237813689</v>
      </c>
      <c r="BD44" s="61">
        <v>24986030.629999999</v>
      </c>
      <c r="BE44" s="61">
        <v>4816858.8589267209</v>
      </c>
      <c r="BF44" s="61">
        <v>21179203.288926721</v>
      </c>
      <c r="BG44" s="61">
        <v>5578774.6099999994</v>
      </c>
      <c r="BH44" s="61">
        <v>31605660.957195412</v>
      </c>
      <c r="BI44" s="61">
        <v>0</v>
      </c>
      <c r="BJ44" s="61">
        <v>-16005232.278268695</v>
      </c>
      <c r="BK44" s="61">
        <v>-16362344.43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-956436.07896202512</v>
      </c>
      <c r="BT44" s="61">
        <v>-122570.71</v>
      </c>
      <c r="BU44" s="61">
        <v>-601884.03576440667</v>
      </c>
      <c r="BV44" s="61">
        <v>-447872.56397941359</v>
      </c>
      <c r="BW44" s="61">
        <v>0</v>
      </c>
      <c r="BX44" s="61">
        <v>-5175.5064609553756</v>
      </c>
      <c r="BY44" s="61">
        <v>-54155.472757249714</v>
      </c>
      <c r="BZ44" s="61">
        <v>275222.21000000008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-63999.71</v>
      </c>
      <c r="CJ44" s="61">
        <v>-63999.71</v>
      </c>
      <c r="CK44" s="61">
        <v>0</v>
      </c>
      <c r="CL44" s="61">
        <v>-2692123.0642714603</v>
      </c>
    </row>
    <row r="45" spans="1:90" ht="12.75" customHeight="1">
      <c r="A45" s="44" t="s">
        <v>76</v>
      </c>
      <c r="B45" s="59">
        <v>1053</v>
      </c>
      <c r="C45" s="60" t="s">
        <v>373</v>
      </c>
      <c r="D45" s="61">
        <v>6306766.4299999997</v>
      </c>
      <c r="E45" s="61">
        <v>4674825.24</v>
      </c>
      <c r="F45" s="61">
        <v>4674825.24</v>
      </c>
      <c r="G45" s="61">
        <v>0</v>
      </c>
      <c r="H45" s="61">
        <v>0</v>
      </c>
      <c r="I45" s="61">
        <v>-1941924.3600000008</v>
      </c>
      <c r="J45" s="61">
        <v>-1941924.3600000008</v>
      </c>
      <c r="K45" s="61">
        <v>-4529912.8000000007</v>
      </c>
      <c r="L45" s="61">
        <v>2587988.44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3573865.5500000003</v>
      </c>
      <c r="AA45" s="61">
        <v>297957.06</v>
      </c>
      <c r="AB45" s="61">
        <v>0</v>
      </c>
      <c r="AC45" s="61">
        <v>3022423.7</v>
      </c>
      <c r="AD45" s="61">
        <v>250880.84000000003</v>
      </c>
      <c r="AE45" s="61">
        <v>0</v>
      </c>
      <c r="AF45" s="61">
        <v>0</v>
      </c>
      <c r="AG45" s="61">
        <v>0</v>
      </c>
      <c r="AH45" s="61">
        <v>2603.9499999999998</v>
      </c>
      <c r="AI45" s="61">
        <v>0</v>
      </c>
      <c r="AJ45" s="61">
        <v>0</v>
      </c>
      <c r="AK45" s="61">
        <v>0</v>
      </c>
      <c r="AL45" s="61">
        <v>0</v>
      </c>
      <c r="AM45" s="61">
        <v>0</v>
      </c>
      <c r="AN45" s="61">
        <v>0</v>
      </c>
      <c r="AO45" s="61">
        <v>0</v>
      </c>
      <c r="AP45" s="61">
        <v>0</v>
      </c>
      <c r="AQ45" s="61">
        <v>0</v>
      </c>
      <c r="AR45" s="61">
        <v>0</v>
      </c>
      <c r="AS45" s="61">
        <v>-4618794.3813918214</v>
      </c>
      <c r="AT45" s="61">
        <v>-49682.65</v>
      </c>
      <c r="AU45" s="61">
        <v>-49682.65</v>
      </c>
      <c r="AV45" s="61">
        <v>0</v>
      </c>
      <c r="AW45" s="61">
        <v>-2558670.5800000019</v>
      </c>
      <c r="AX45" s="61">
        <v>-2558670.5800000019</v>
      </c>
      <c r="AY45" s="61">
        <v>-14971808.600000001</v>
      </c>
      <c r="AZ45" s="61">
        <v>-13777762.27</v>
      </c>
      <c r="BA45" s="61">
        <v>-17903284.100000001</v>
      </c>
      <c r="BB45" s="61">
        <v>0</v>
      </c>
      <c r="BC45" s="61">
        <v>16709237.77</v>
      </c>
      <c r="BD45" s="61">
        <v>12413138.02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-2010441.1513918201</v>
      </c>
      <c r="BT45" s="61">
        <v>-1952724.74</v>
      </c>
      <c r="BU45" s="61">
        <v>-25291.534870358981</v>
      </c>
      <c r="BV45" s="61">
        <v>-2425.7560767041277</v>
      </c>
      <c r="BW45" s="61">
        <v>0</v>
      </c>
      <c r="BX45" s="61">
        <v>-7654.7198280309558</v>
      </c>
      <c r="BY45" s="61">
        <v>-16954.258338487674</v>
      </c>
      <c r="BZ45" s="61">
        <v>0</v>
      </c>
      <c r="CA45" s="61">
        <v>-5390.1422782383706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0</v>
      </c>
      <c r="CJ45" s="61">
        <v>0</v>
      </c>
      <c r="CK45" s="61">
        <v>0</v>
      </c>
      <c r="CL45" s="61">
        <v>1687972.0486081783</v>
      </c>
    </row>
    <row r="46" spans="1:90" ht="12.75" customHeight="1">
      <c r="A46" s="44" t="s">
        <v>78</v>
      </c>
      <c r="B46" s="59">
        <v>1054</v>
      </c>
      <c r="C46" s="60" t="s">
        <v>373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</row>
    <row r="47" spans="1:90" ht="12.75" customHeight="1">
      <c r="A47" s="44" t="s">
        <v>80</v>
      </c>
      <c r="B47" s="59">
        <v>1055</v>
      </c>
      <c r="C47" s="60" t="s">
        <v>373</v>
      </c>
      <c r="D47" s="61">
        <v>-4483766.29</v>
      </c>
      <c r="E47" s="61">
        <v>-3753323.7</v>
      </c>
      <c r="F47" s="61">
        <v>-3751701.7800000003</v>
      </c>
      <c r="G47" s="61">
        <v>-1621.9199999999998</v>
      </c>
      <c r="H47" s="61">
        <v>0</v>
      </c>
      <c r="I47" s="61">
        <v>413711.54000000015</v>
      </c>
      <c r="J47" s="61">
        <v>413546.44000000018</v>
      </c>
      <c r="K47" s="61">
        <v>-1029395.0800000001</v>
      </c>
      <c r="L47" s="61">
        <v>1442941.5200000003</v>
      </c>
      <c r="M47" s="61">
        <v>165.10000000000002</v>
      </c>
      <c r="N47" s="61">
        <v>213.89000000000001</v>
      </c>
      <c r="O47" s="61">
        <v>-48.79</v>
      </c>
      <c r="P47" s="61">
        <v>0</v>
      </c>
      <c r="Q47" s="61">
        <v>0</v>
      </c>
      <c r="R47" s="61">
        <v>0</v>
      </c>
      <c r="S47" s="61">
        <v>-1144154.1299999999</v>
      </c>
      <c r="T47" s="61">
        <v>-1144391.9099999999</v>
      </c>
      <c r="U47" s="61">
        <v>-1144391.9099999999</v>
      </c>
      <c r="V47" s="61">
        <v>0</v>
      </c>
      <c r="W47" s="61">
        <v>237.78</v>
      </c>
      <c r="X47" s="61">
        <v>237.78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-2889659.3200000003</v>
      </c>
      <c r="AT47" s="61">
        <v>443398.45</v>
      </c>
      <c r="AU47" s="61">
        <v>443398.45</v>
      </c>
      <c r="AV47" s="61">
        <v>0</v>
      </c>
      <c r="AW47" s="61">
        <v>-2757005.1100000003</v>
      </c>
      <c r="AX47" s="61">
        <v>-286673.3900000006</v>
      </c>
      <c r="AY47" s="61">
        <v>-18942843.18</v>
      </c>
      <c r="AZ47" s="61">
        <v>-14516280.59</v>
      </c>
      <c r="BA47" s="61">
        <v>-18510319.949999999</v>
      </c>
      <c r="BB47" s="61">
        <v>-319120.83</v>
      </c>
      <c r="BC47" s="61">
        <v>14402878.189999998</v>
      </c>
      <c r="BD47" s="61">
        <v>18656169.789999999</v>
      </c>
      <c r="BE47" s="61">
        <v>-2470331.7199999997</v>
      </c>
      <c r="BF47" s="61">
        <v>153630.19</v>
      </c>
      <c r="BG47" s="61">
        <v>9338.18</v>
      </c>
      <c r="BH47" s="61">
        <v>113074.89</v>
      </c>
      <c r="BI47" s="61">
        <v>147316.25</v>
      </c>
      <c r="BJ47" s="61">
        <v>-116099.13</v>
      </c>
      <c r="BK47" s="61">
        <v>-2623961.9099999997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-512052.94999999995</v>
      </c>
      <c r="BT47" s="61">
        <v>-76125.11</v>
      </c>
      <c r="BU47" s="61">
        <v>-245649.94999999998</v>
      </c>
      <c r="BV47" s="61">
        <v>-156202.25</v>
      </c>
      <c r="BW47" s="61">
        <v>0</v>
      </c>
      <c r="BX47" s="61">
        <v>3544.53</v>
      </c>
      <c r="BY47" s="61">
        <v>-37912.070000000007</v>
      </c>
      <c r="BZ47" s="61">
        <v>291.90000000000003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-63999.71</v>
      </c>
      <c r="CJ47" s="61">
        <v>-63999.71</v>
      </c>
      <c r="CK47" s="61">
        <v>0</v>
      </c>
      <c r="CL47" s="61">
        <v>-7373425.6100000003</v>
      </c>
    </row>
    <row r="48" spans="1:90" ht="12.75" customHeight="1">
      <c r="A48" s="44" t="s">
        <v>82</v>
      </c>
      <c r="B48" s="59">
        <v>1056</v>
      </c>
      <c r="C48" s="60" t="s">
        <v>373</v>
      </c>
      <c r="D48" s="61">
        <v>1903495.08</v>
      </c>
      <c r="E48" s="61">
        <v>979436.58</v>
      </c>
      <c r="F48" s="61">
        <v>979436.58</v>
      </c>
      <c r="G48" s="61">
        <v>0</v>
      </c>
      <c r="H48" s="61">
        <v>0</v>
      </c>
      <c r="I48" s="61">
        <v>58970.239999999991</v>
      </c>
      <c r="J48" s="61">
        <v>58970.239999999991</v>
      </c>
      <c r="K48" s="61">
        <v>-1347059.79</v>
      </c>
      <c r="L48" s="61">
        <v>1406030.03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61">
        <v>132883.28000000003</v>
      </c>
      <c r="T48" s="61">
        <v>132883.28000000003</v>
      </c>
      <c r="U48" s="61">
        <v>-534025</v>
      </c>
      <c r="V48" s="61">
        <v>666908.28</v>
      </c>
      <c r="W48" s="61">
        <v>0</v>
      </c>
      <c r="X48" s="61">
        <v>0</v>
      </c>
      <c r="Y48" s="61">
        <v>0</v>
      </c>
      <c r="Z48" s="61">
        <v>732036.85999999987</v>
      </c>
      <c r="AA48" s="61">
        <v>260802.56999999998</v>
      </c>
      <c r="AB48" s="61">
        <v>0</v>
      </c>
      <c r="AC48" s="61">
        <v>415563.20999999996</v>
      </c>
      <c r="AD48" s="61">
        <v>55671.08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168.12</v>
      </c>
      <c r="AN48" s="61">
        <v>168.12</v>
      </c>
      <c r="AO48" s="61">
        <v>0</v>
      </c>
      <c r="AP48" s="61">
        <v>0</v>
      </c>
      <c r="AQ48" s="61">
        <v>0</v>
      </c>
      <c r="AR48" s="61">
        <v>0</v>
      </c>
      <c r="AS48" s="61">
        <v>-1726528.5399999991</v>
      </c>
      <c r="AT48" s="61">
        <v>-74498.02</v>
      </c>
      <c r="AU48" s="61">
        <v>-74498.02</v>
      </c>
      <c r="AV48" s="61">
        <v>0</v>
      </c>
      <c r="AW48" s="61">
        <v>-1537941.7499999991</v>
      </c>
      <c r="AX48" s="61">
        <v>-1537941.7499999991</v>
      </c>
      <c r="AY48" s="61">
        <v>-7813612.3599999994</v>
      </c>
      <c r="AZ48" s="61">
        <v>-15123425.359999999</v>
      </c>
      <c r="BA48" s="61">
        <v>-1719742</v>
      </c>
      <c r="BB48" s="61">
        <v>0</v>
      </c>
      <c r="BC48" s="61">
        <v>9029555</v>
      </c>
      <c r="BD48" s="61">
        <v>6275670.6100000003</v>
      </c>
      <c r="BE48" s="61">
        <v>0</v>
      </c>
      <c r="BF48" s="61">
        <v>0</v>
      </c>
      <c r="BG48" s="61">
        <v>0</v>
      </c>
      <c r="BH48" s="61">
        <v>0</v>
      </c>
      <c r="BI48" s="61">
        <v>0</v>
      </c>
      <c r="BJ48" s="61">
        <v>0</v>
      </c>
      <c r="BK48" s="61">
        <v>0</v>
      </c>
      <c r="BL48" s="61">
        <v>0</v>
      </c>
      <c r="BM48" s="61">
        <v>0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-114088.76999999999</v>
      </c>
      <c r="BT48" s="61">
        <v>-18798.95</v>
      </c>
      <c r="BU48" s="61">
        <v>-11221.01</v>
      </c>
      <c r="BV48" s="61">
        <v>-15064.79</v>
      </c>
      <c r="BW48" s="61">
        <v>0</v>
      </c>
      <c r="BX48" s="61">
        <v>-37.269999999999996</v>
      </c>
      <c r="BY48" s="61">
        <v>-4967.04</v>
      </c>
      <c r="BZ48" s="61">
        <v>0</v>
      </c>
      <c r="CA48" s="61">
        <v>-63999.71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176966.54000000097</v>
      </c>
    </row>
    <row r="49" spans="1:90" ht="12.75" customHeight="1">
      <c r="A49" s="44" t="s">
        <v>84</v>
      </c>
      <c r="B49" s="59">
        <v>1057</v>
      </c>
      <c r="C49" s="60" t="s">
        <v>373</v>
      </c>
      <c r="D49" s="61">
        <v>55510156.74000001</v>
      </c>
      <c r="E49" s="61">
        <v>12524465.529999999</v>
      </c>
      <c r="F49" s="61">
        <v>14554884.789999999</v>
      </c>
      <c r="G49" s="61">
        <v>-2030419.26</v>
      </c>
      <c r="H49" s="61">
        <v>0</v>
      </c>
      <c r="I49" s="61">
        <v>39834956.080000006</v>
      </c>
      <c r="J49" s="61">
        <v>39835323.600000009</v>
      </c>
      <c r="K49" s="61">
        <v>-72811784.679999992</v>
      </c>
      <c r="L49" s="61">
        <v>112647108.28</v>
      </c>
      <c r="M49" s="61">
        <v>-367.5200000000001</v>
      </c>
      <c r="N49" s="61">
        <v>672.16</v>
      </c>
      <c r="O49" s="61">
        <v>-1039.68</v>
      </c>
      <c r="P49" s="61">
        <v>0</v>
      </c>
      <c r="Q49" s="61">
        <v>0</v>
      </c>
      <c r="R49" s="61">
        <v>0</v>
      </c>
      <c r="S49" s="61">
        <v>-2842899.3099999987</v>
      </c>
      <c r="T49" s="61">
        <v>-2842899.3099999987</v>
      </c>
      <c r="U49" s="61">
        <v>-9579181.2899999991</v>
      </c>
      <c r="V49" s="61">
        <v>6736281.9800000004</v>
      </c>
      <c r="W49" s="61">
        <v>0</v>
      </c>
      <c r="X49" s="61">
        <v>0</v>
      </c>
      <c r="Y49" s="61">
        <v>0</v>
      </c>
      <c r="Z49" s="61">
        <v>5993634.4399999995</v>
      </c>
      <c r="AA49" s="61">
        <v>5790859.5199999996</v>
      </c>
      <c r="AB49" s="61">
        <v>0</v>
      </c>
      <c r="AC49" s="61">
        <v>0</v>
      </c>
      <c r="AD49" s="61">
        <v>202774.92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-73878087.990000024</v>
      </c>
      <c r="AT49" s="61">
        <v>-50049</v>
      </c>
      <c r="AU49" s="61">
        <v>-50049</v>
      </c>
      <c r="AV49" s="61">
        <v>0</v>
      </c>
      <c r="AW49" s="61">
        <v>-367915.55000001966</v>
      </c>
      <c r="AX49" s="61">
        <v>-378186.87000001967</v>
      </c>
      <c r="AY49" s="61">
        <v>-67868618.520000011</v>
      </c>
      <c r="AZ49" s="61">
        <v>-11993162.1</v>
      </c>
      <c r="BA49" s="61">
        <v>-104097317.42</v>
      </c>
      <c r="BB49" s="61">
        <v>0</v>
      </c>
      <c r="BC49" s="61">
        <v>48221860.999999993</v>
      </c>
      <c r="BD49" s="61">
        <v>67490431.649999991</v>
      </c>
      <c r="BE49" s="61">
        <v>10271.32</v>
      </c>
      <c r="BF49" s="61">
        <v>16932.48</v>
      </c>
      <c r="BG49" s="61">
        <v>0</v>
      </c>
      <c r="BH49" s="61">
        <v>29728.44</v>
      </c>
      <c r="BI49" s="61">
        <v>0</v>
      </c>
      <c r="BJ49" s="61">
        <v>-12795.96</v>
      </c>
      <c r="BK49" s="61">
        <v>-6661.1600000000008</v>
      </c>
      <c r="BL49" s="61">
        <v>0</v>
      </c>
      <c r="BM49" s="61">
        <v>0</v>
      </c>
      <c r="BN49" s="61">
        <v>0</v>
      </c>
      <c r="BO49" s="61">
        <v>0</v>
      </c>
      <c r="BP49" s="61">
        <v>0</v>
      </c>
      <c r="BQ49" s="61">
        <v>0</v>
      </c>
      <c r="BR49" s="61">
        <v>0</v>
      </c>
      <c r="BS49" s="61">
        <v>-73333180.310000002</v>
      </c>
      <c r="BT49" s="61">
        <v>-69668852.340000004</v>
      </c>
      <c r="BU49" s="61">
        <v>-2817424.71</v>
      </c>
      <c r="BV49" s="61">
        <v>-27545.81</v>
      </c>
      <c r="BW49" s="61">
        <v>0</v>
      </c>
      <c r="BX49" s="61">
        <v>-101.69</v>
      </c>
      <c r="BY49" s="61">
        <v>-714009.80999999994</v>
      </c>
      <c r="BZ49" s="61">
        <v>91.88</v>
      </c>
      <c r="CA49" s="61">
        <v>-105337.83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-126943.13</v>
      </c>
      <c r="CJ49" s="61">
        <v>-126943.13</v>
      </c>
      <c r="CK49" s="61">
        <v>0</v>
      </c>
      <c r="CL49" s="61">
        <v>-18367931.250000015</v>
      </c>
    </row>
    <row r="50" spans="1:90" ht="12.75" customHeight="1">
      <c r="A50" s="44" t="s">
        <v>86</v>
      </c>
      <c r="B50" s="59">
        <v>1058</v>
      </c>
      <c r="C50" s="60" t="s">
        <v>373</v>
      </c>
      <c r="D50" s="61">
        <v>-3280623.8599999934</v>
      </c>
      <c r="E50" s="61">
        <v>3521485.34</v>
      </c>
      <c r="F50" s="61">
        <v>22646613.890000001</v>
      </c>
      <c r="G50" s="61">
        <v>-19125128.550000001</v>
      </c>
      <c r="H50" s="61">
        <v>0</v>
      </c>
      <c r="I50" s="61">
        <v>-895460.04999999329</v>
      </c>
      <c r="J50" s="61">
        <v>8564314.3700000048</v>
      </c>
      <c r="K50" s="61">
        <v>-37744020.939999998</v>
      </c>
      <c r="L50" s="61">
        <v>46308335.310000002</v>
      </c>
      <c r="M50" s="61">
        <v>-9459774.4199999981</v>
      </c>
      <c r="N50" s="61">
        <v>31925651.52</v>
      </c>
      <c r="O50" s="61">
        <v>-41385425.939999998</v>
      </c>
      <c r="P50" s="61">
        <v>0</v>
      </c>
      <c r="Q50" s="61">
        <v>0</v>
      </c>
      <c r="R50" s="61">
        <v>0</v>
      </c>
      <c r="S50" s="61">
        <v>-6887148.75</v>
      </c>
      <c r="T50" s="61">
        <v>904230.66000000015</v>
      </c>
      <c r="U50" s="61">
        <v>-18757921.77</v>
      </c>
      <c r="V50" s="61">
        <v>19662152.43</v>
      </c>
      <c r="W50" s="61">
        <v>-7791379.4100000001</v>
      </c>
      <c r="X50" s="61">
        <v>10370002.84</v>
      </c>
      <c r="Y50" s="61">
        <v>-18161382.25</v>
      </c>
      <c r="Z50" s="61">
        <v>980499.60000000009</v>
      </c>
      <c r="AA50" s="61">
        <v>759892.69000000006</v>
      </c>
      <c r="AB50" s="61">
        <v>0</v>
      </c>
      <c r="AC50" s="61">
        <v>0</v>
      </c>
      <c r="AD50" s="61">
        <v>220606.91000000003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-4883445.2500000121</v>
      </c>
      <c r="AT50" s="61">
        <v>-32378.650000000023</v>
      </c>
      <c r="AU50" s="61">
        <v>-923564.4</v>
      </c>
      <c r="AV50" s="61">
        <v>891185.75</v>
      </c>
      <c r="AW50" s="61">
        <v>4584013.1199999899</v>
      </c>
      <c r="AX50" s="61">
        <v>-25242212.030000001</v>
      </c>
      <c r="AY50" s="61">
        <v>-143267437.34999999</v>
      </c>
      <c r="AZ50" s="61">
        <v>-21771964.48</v>
      </c>
      <c r="BA50" s="61">
        <v>-227194018.36000001</v>
      </c>
      <c r="BB50" s="61">
        <v>0</v>
      </c>
      <c r="BC50" s="61">
        <v>105698545.49000001</v>
      </c>
      <c r="BD50" s="61">
        <v>118025225.31999999</v>
      </c>
      <c r="BE50" s="61">
        <v>29826225.149999991</v>
      </c>
      <c r="BF50" s="61">
        <v>134306474.34999999</v>
      </c>
      <c r="BG50" s="61">
        <v>12490594.26</v>
      </c>
      <c r="BH50" s="61">
        <v>223311969.87</v>
      </c>
      <c r="BI50" s="61">
        <v>0</v>
      </c>
      <c r="BJ50" s="61">
        <v>-101496089.78</v>
      </c>
      <c r="BK50" s="61">
        <v>-104480249.2</v>
      </c>
      <c r="BL50" s="61">
        <v>0</v>
      </c>
      <c r="BM50" s="61">
        <v>0</v>
      </c>
      <c r="BN50" s="61">
        <v>0</v>
      </c>
      <c r="BO50" s="61">
        <v>0</v>
      </c>
      <c r="BP50" s="61">
        <v>0</v>
      </c>
      <c r="BQ50" s="61">
        <v>0</v>
      </c>
      <c r="BR50" s="61">
        <v>0</v>
      </c>
      <c r="BS50" s="61">
        <v>-9371080.0100000016</v>
      </c>
      <c r="BT50" s="61">
        <v>-3368955.0300000003</v>
      </c>
      <c r="BU50" s="61">
        <v>-3352284.18</v>
      </c>
      <c r="BV50" s="61">
        <v>-2258529.06</v>
      </c>
      <c r="BW50" s="61">
        <v>0</v>
      </c>
      <c r="BX50" s="61">
        <v>-4985899.3100000005</v>
      </c>
      <c r="BY50" s="61">
        <v>-292255.13999999996</v>
      </c>
      <c r="BZ50" s="61">
        <v>4886842.71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-63999.71</v>
      </c>
      <c r="CJ50" s="61">
        <v>-63999.71</v>
      </c>
      <c r="CK50" s="61">
        <v>0</v>
      </c>
      <c r="CL50" s="61">
        <v>-8164069.110000005</v>
      </c>
    </row>
    <row r="51" spans="1:90" ht="12.75" customHeight="1">
      <c r="A51" s="44" t="s">
        <v>88</v>
      </c>
      <c r="B51" s="59">
        <v>1059</v>
      </c>
      <c r="C51" s="60" t="s">
        <v>373</v>
      </c>
      <c r="D51" s="61">
        <v>-2303300.1853776397</v>
      </c>
      <c r="E51" s="61">
        <v>1043521</v>
      </c>
      <c r="F51" s="61">
        <v>1043521</v>
      </c>
      <c r="G51" s="61">
        <v>0</v>
      </c>
      <c r="H51" s="61">
        <v>0</v>
      </c>
      <c r="I51" s="61">
        <v>-643803.16999999993</v>
      </c>
      <c r="J51" s="61">
        <v>2440810.9400000004</v>
      </c>
      <c r="K51" s="61">
        <v>-5745142.3099999996</v>
      </c>
      <c r="L51" s="61">
        <v>8185953.25</v>
      </c>
      <c r="M51" s="61">
        <v>-3084614.1100000003</v>
      </c>
      <c r="N51" s="61">
        <v>4198502.1399999997</v>
      </c>
      <c r="O51" s="61">
        <v>-7283116.25</v>
      </c>
      <c r="P51" s="61">
        <v>0</v>
      </c>
      <c r="Q51" s="61">
        <v>0</v>
      </c>
      <c r="R51" s="61">
        <v>0</v>
      </c>
      <c r="S51" s="61">
        <v>-2889119.08</v>
      </c>
      <c r="T51" s="61">
        <v>-2889119.08</v>
      </c>
      <c r="U51" s="61">
        <v>-2988499</v>
      </c>
      <c r="V51" s="61">
        <v>99379.92</v>
      </c>
      <c r="W51" s="61">
        <v>0</v>
      </c>
      <c r="X51" s="61">
        <v>0</v>
      </c>
      <c r="Y51" s="61">
        <v>0</v>
      </c>
      <c r="Z51" s="61">
        <v>186101.0646223604</v>
      </c>
      <c r="AA51" s="61">
        <v>186046.85095558877</v>
      </c>
      <c r="AB51" s="61">
        <v>0</v>
      </c>
      <c r="AC51" s="61">
        <v>0</v>
      </c>
      <c r="AD51" s="61">
        <v>54.213666771630578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-4669267.9087175122</v>
      </c>
      <c r="AT51" s="61">
        <v>-46398</v>
      </c>
      <c r="AU51" s="61">
        <v>-46398</v>
      </c>
      <c r="AV51" s="61">
        <v>0</v>
      </c>
      <c r="AW51" s="61">
        <v>-4527561.32</v>
      </c>
      <c r="AX51" s="61">
        <v>-6194136.3200000003</v>
      </c>
      <c r="AY51" s="61">
        <v>-14783700.32</v>
      </c>
      <c r="AZ51" s="61">
        <v>-11787857.32</v>
      </c>
      <c r="BA51" s="61">
        <v>-11776968</v>
      </c>
      <c r="BB51" s="61">
        <v>0</v>
      </c>
      <c r="BC51" s="61">
        <v>8781125</v>
      </c>
      <c r="BD51" s="61">
        <v>8589564</v>
      </c>
      <c r="BE51" s="61">
        <v>1666575</v>
      </c>
      <c r="BF51" s="61">
        <v>8502495</v>
      </c>
      <c r="BG51" s="61">
        <v>436739.32</v>
      </c>
      <c r="BH51" s="61">
        <v>14491134.68</v>
      </c>
      <c r="BI51" s="61">
        <v>0</v>
      </c>
      <c r="BJ51" s="61">
        <v>-6425379</v>
      </c>
      <c r="BK51" s="61">
        <v>-6835920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-95308.588717511593</v>
      </c>
      <c r="BT51" s="61">
        <v>0</v>
      </c>
      <c r="BU51" s="61">
        <v>-309035.48685435887</v>
      </c>
      <c r="BV51" s="61">
        <v>-38308.102737219036</v>
      </c>
      <c r="BW51" s="61">
        <v>0</v>
      </c>
      <c r="BX51" s="61">
        <v>-44416.80636587122</v>
      </c>
      <c r="BY51" s="61">
        <v>-8464.8267906220026</v>
      </c>
      <c r="BZ51" s="61">
        <v>308461.39</v>
      </c>
      <c r="CA51" s="61">
        <v>-3544.7559694404722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-6972568.0940951519</v>
      </c>
    </row>
    <row r="52" spans="1:90" ht="12.75" customHeight="1">
      <c r="A52" s="44" t="s">
        <v>90</v>
      </c>
      <c r="B52" s="59">
        <v>1060</v>
      </c>
      <c r="C52" s="60" t="s">
        <v>373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</row>
    <row r="53" spans="1:90" ht="12.75" customHeight="1">
      <c r="A53" s="44" t="s">
        <v>92</v>
      </c>
      <c r="B53" s="59">
        <v>1061</v>
      </c>
      <c r="C53" s="60" t="s">
        <v>373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</row>
    <row r="54" spans="1:90" ht="12.75" customHeight="1">
      <c r="A54" s="44" t="s">
        <v>94</v>
      </c>
      <c r="B54" s="59">
        <v>2001</v>
      </c>
      <c r="C54" s="60" t="s">
        <v>373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</row>
    <row r="55" spans="1:90" ht="12.75" customHeight="1">
      <c r="A55" s="44" t="s">
        <v>96</v>
      </c>
      <c r="B55" s="59">
        <v>2002</v>
      </c>
      <c r="C55" s="60" t="s">
        <v>374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0</v>
      </c>
      <c r="BX55" s="61">
        <v>0</v>
      </c>
      <c r="BY55" s="61">
        <v>0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</row>
    <row r="56" spans="1:90" ht="12.75" customHeight="1">
      <c r="A56" s="44" t="s">
        <v>98</v>
      </c>
      <c r="B56" s="59">
        <v>2005</v>
      </c>
      <c r="C56" s="60" t="s">
        <v>374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0</v>
      </c>
      <c r="BP56" s="61">
        <v>0</v>
      </c>
      <c r="BQ56" s="61">
        <v>0</v>
      </c>
      <c r="BR56" s="61">
        <v>0</v>
      </c>
      <c r="BS56" s="61">
        <v>0</v>
      </c>
      <c r="BT56" s="61">
        <v>0</v>
      </c>
      <c r="BU56" s="61">
        <v>0</v>
      </c>
      <c r="BV56" s="61">
        <v>0</v>
      </c>
      <c r="BW56" s="61">
        <v>0</v>
      </c>
      <c r="BX56" s="61">
        <v>0</v>
      </c>
      <c r="BY56" s="61">
        <v>0</v>
      </c>
      <c r="BZ56" s="61">
        <v>0</v>
      </c>
      <c r="CA56" s="61">
        <v>0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0</v>
      </c>
      <c r="CJ56" s="61">
        <v>0</v>
      </c>
      <c r="CK56" s="61">
        <v>0</v>
      </c>
      <c r="CL56" s="61">
        <v>0</v>
      </c>
    </row>
    <row r="57" spans="1:90" ht="12.75" customHeight="1">
      <c r="A57" s="44" t="s">
        <v>100</v>
      </c>
      <c r="B57" s="59">
        <v>2006</v>
      </c>
      <c r="C57" s="60" t="s">
        <v>375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61">
        <v>0</v>
      </c>
      <c r="BJ57" s="61">
        <v>0</v>
      </c>
      <c r="BK57" s="61">
        <v>0</v>
      </c>
      <c r="BL57" s="61">
        <v>0</v>
      </c>
      <c r="BM57" s="61">
        <v>0</v>
      </c>
      <c r="BN57" s="61">
        <v>0</v>
      </c>
      <c r="BO57" s="61">
        <v>0</v>
      </c>
      <c r="BP57" s="61">
        <v>0</v>
      </c>
      <c r="BQ57" s="61">
        <v>0</v>
      </c>
      <c r="BR57" s="61">
        <v>0</v>
      </c>
      <c r="BS57" s="61">
        <v>0</v>
      </c>
      <c r="BT57" s="61">
        <v>0</v>
      </c>
      <c r="BU57" s="61">
        <v>0</v>
      </c>
      <c r="BV57" s="61">
        <v>0</v>
      </c>
      <c r="BW57" s="61">
        <v>0</v>
      </c>
      <c r="BX57" s="61">
        <v>0</v>
      </c>
      <c r="BY57" s="61">
        <v>0</v>
      </c>
      <c r="BZ57" s="61">
        <v>0</v>
      </c>
      <c r="CA57" s="61">
        <v>0</v>
      </c>
      <c r="CB57" s="61">
        <v>0</v>
      </c>
      <c r="CC57" s="61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</row>
    <row r="58" spans="1:90" ht="12.75" customHeight="1">
      <c r="A58" s="44" t="s">
        <v>102</v>
      </c>
      <c r="B58" s="59">
        <v>2007</v>
      </c>
      <c r="C58" s="60" t="s">
        <v>374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0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</row>
    <row r="59" spans="1:90" ht="12.75" customHeight="1">
      <c r="A59" s="44" t="s">
        <v>104</v>
      </c>
      <c r="B59" s="59">
        <v>2008</v>
      </c>
      <c r="C59" s="60" t="s">
        <v>374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</row>
    <row r="60" spans="1:90" ht="12.75" customHeight="1">
      <c r="A60" s="44" t="s">
        <v>106</v>
      </c>
      <c r="B60" s="59">
        <v>3001</v>
      </c>
      <c r="C60" s="60" t="s">
        <v>375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61">
        <v>0</v>
      </c>
      <c r="CA60" s="61">
        <v>0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0</v>
      </c>
    </row>
    <row r="61" spans="1:90" ht="12.75" customHeight="1">
      <c r="A61" s="44" t="s">
        <v>108</v>
      </c>
      <c r="B61" s="59">
        <v>3002</v>
      </c>
      <c r="C61" s="60" t="s">
        <v>375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0</v>
      </c>
      <c r="BH61" s="61">
        <v>0</v>
      </c>
      <c r="BI61" s="61">
        <v>0</v>
      </c>
      <c r="BJ61" s="61">
        <v>0</v>
      </c>
      <c r="BK61" s="61">
        <v>0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0</v>
      </c>
    </row>
    <row r="62" spans="1:90" ht="12.75" customHeight="1">
      <c r="A62" s="44" t="s">
        <v>110</v>
      </c>
      <c r="B62" s="59">
        <v>3003</v>
      </c>
      <c r="C62" s="60" t="s">
        <v>375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0</v>
      </c>
      <c r="BY62" s="61">
        <v>0</v>
      </c>
      <c r="BZ62" s="61">
        <v>0</v>
      </c>
      <c r="CA62" s="61">
        <v>0</v>
      </c>
      <c r="CB62" s="61">
        <v>0</v>
      </c>
      <c r="CC62" s="61">
        <v>0</v>
      </c>
      <c r="CD62" s="61">
        <v>0</v>
      </c>
      <c r="CE62" s="61">
        <v>0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0</v>
      </c>
    </row>
    <row r="63" spans="1:90" ht="12.75" customHeight="1">
      <c r="A63" s="44" t="s">
        <v>112</v>
      </c>
      <c r="B63" s="59">
        <v>3004</v>
      </c>
      <c r="C63" s="60" t="s">
        <v>375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0</v>
      </c>
      <c r="BF63" s="61">
        <v>0</v>
      </c>
      <c r="BG63" s="61">
        <v>0</v>
      </c>
      <c r="BH63" s="61">
        <v>0</v>
      </c>
      <c r="BI63" s="61">
        <v>0</v>
      </c>
      <c r="BJ63" s="61">
        <v>0</v>
      </c>
      <c r="BK63" s="61">
        <v>0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0</v>
      </c>
      <c r="BY63" s="61">
        <v>0</v>
      </c>
      <c r="BZ63" s="61">
        <v>0</v>
      </c>
      <c r="CA63" s="61">
        <v>0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</row>
    <row r="64" spans="1:90" ht="12.75" customHeight="1">
      <c r="A64" s="44" t="s">
        <v>114</v>
      </c>
      <c r="B64" s="59">
        <v>3005</v>
      </c>
      <c r="C64" s="60" t="s">
        <v>375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</row>
    <row r="65" spans="1:90" ht="12.75" customHeight="1">
      <c r="A65" s="44" t="s">
        <v>115</v>
      </c>
      <c r="B65" s="59">
        <v>3006</v>
      </c>
      <c r="C65" s="60" t="s">
        <v>375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61">
        <v>0</v>
      </c>
      <c r="BE65" s="61">
        <v>0</v>
      </c>
      <c r="BF65" s="61">
        <v>0</v>
      </c>
      <c r="BG65" s="61">
        <v>0</v>
      </c>
      <c r="BH65" s="61">
        <v>0</v>
      </c>
      <c r="BI65" s="61">
        <v>0</v>
      </c>
      <c r="BJ65" s="61">
        <v>0</v>
      </c>
      <c r="BK65" s="61">
        <v>0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0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61">
        <v>0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0</v>
      </c>
      <c r="CJ65" s="61">
        <v>0</v>
      </c>
      <c r="CK65" s="61">
        <v>0</v>
      </c>
      <c r="CL65" s="61">
        <v>0</v>
      </c>
    </row>
    <row r="66" spans="1:90" ht="12.75" customHeight="1">
      <c r="A66" s="44" t="s">
        <v>116</v>
      </c>
      <c r="B66" s="59">
        <v>3007</v>
      </c>
      <c r="C66" s="60" t="s">
        <v>375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0</v>
      </c>
    </row>
    <row r="67" spans="1:90" ht="12.75" customHeight="1">
      <c r="A67" s="44" t="s">
        <v>117</v>
      </c>
      <c r="B67" s="59">
        <v>3008</v>
      </c>
      <c r="C67" s="60" t="s">
        <v>375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0</v>
      </c>
      <c r="BH67" s="61">
        <v>0</v>
      </c>
      <c r="BI67" s="61">
        <v>0</v>
      </c>
      <c r="BJ67" s="61">
        <v>0</v>
      </c>
      <c r="BK67" s="61">
        <v>0</v>
      </c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0</v>
      </c>
      <c r="BW67" s="61">
        <v>0</v>
      </c>
      <c r="BX67" s="61">
        <v>0</v>
      </c>
      <c r="BY67" s="61">
        <v>0</v>
      </c>
      <c r="BZ67" s="61">
        <v>0</v>
      </c>
      <c r="CA67" s="61">
        <v>0</v>
      </c>
      <c r="CB67" s="61">
        <v>0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0</v>
      </c>
    </row>
    <row r="68" spans="1:90" ht="12.75" customHeight="1">
      <c r="A68" s="44" t="s">
        <v>118</v>
      </c>
      <c r="B68" s="59">
        <v>3009</v>
      </c>
      <c r="C68" s="60" t="s">
        <v>375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61">
        <v>0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0</v>
      </c>
      <c r="BR68" s="61">
        <v>0</v>
      </c>
      <c r="BS68" s="61">
        <v>0</v>
      </c>
      <c r="BT68" s="61">
        <v>0</v>
      </c>
      <c r="BU68" s="61">
        <v>0</v>
      </c>
      <c r="BV68" s="61">
        <v>0</v>
      </c>
      <c r="BW68" s="61">
        <v>0</v>
      </c>
      <c r="BX68" s="61">
        <v>0</v>
      </c>
      <c r="BY68" s="61">
        <v>0</v>
      </c>
      <c r="BZ68" s="61">
        <v>0</v>
      </c>
      <c r="CA68" s="61">
        <v>0</v>
      </c>
      <c r="CB68" s="61">
        <v>0</v>
      </c>
      <c r="CC68" s="61">
        <v>0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</row>
    <row r="69" spans="1:90" ht="12.75" customHeight="1">
      <c r="A69" s="44" t="s">
        <v>119</v>
      </c>
      <c r="B69" s="59">
        <v>3011</v>
      </c>
      <c r="C69" s="60" t="s">
        <v>375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61">
        <v>0</v>
      </c>
      <c r="BE69" s="61">
        <v>0</v>
      </c>
      <c r="BF69" s="61">
        <v>0</v>
      </c>
      <c r="BG69" s="61">
        <v>0</v>
      </c>
      <c r="BH69" s="61">
        <v>0</v>
      </c>
      <c r="BI69" s="61">
        <v>0</v>
      </c>
      <c r="BJ69" s="61">
        <v>0</v>
      </c>
      <c r="BK69" s="61">
        <v>0</v>
      </c>
      <c r="BL69" s="61">
        <v>0</v>
      </c>
      <c r="BM69" s="61">
        <v>0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0</v>
      </c>
      <c r="BT69" s="61">
        <v>0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0</v>
      </c>
      <c r="CA69" s="61">
        <v>0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</row>
    <row r="70" spans="1:90" ht="12.75" customHeight="1">
      <c r="A70" s="44" t="s">
        <v>120</v>
      </c>
      <c r="B70" s="59">
        <v>3012</v>
      </c>
      <c r="C70" s="60" t="s">
        <v>375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0</v>
      </c>
      <c r="AT70" s="61">
        <v>0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61">
        <v>0</v>
      </c>
      <c r="BE70" s="61">
        <v>0</v>
      </c>
      <c r="BF70" s="61">
        <v>0</v>
      </c>
      <c r="BG70" s="61">
        <v>0</v>
      </c>
      <c r="BH70" s="61">
        <v>0</v>
      </c>
      <c r="BI70" s="61">
        <v>0</v>
      </c>
      <c r="BJ70" s="61">
        <v>0</v>
      </c>
      <c r="BK70" s="61">
        <v>0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0</v>
      </c>
      <c r="BT70" s="61">
        <v>0</v>
      </c>
      <c r="BU70" s="61">
        <v>0</v>
      </c>
      <c r="BV70" s="61">
        <v>0</v>
      </c>
      <c r="BW70" s="61">
        <v>0</v>
      </c>
      <c r="BX70" s="61">
        <v>0</v>
      </c>
      <c r="BY70" s="61">
        <v>0</v>
      </c>
      <c r="BZ70" s="61">
        <v>0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</row>
    <row r="71" spans="1:90" ht="12.75" customHeight="1">
      <c r="A71" s="44" t="s">
        <v>121</v>
      </c>
      <c r="B71" s="59">
        <v>3016</v>
      </c>
      <c r="C71" s="60" t="s">
        <v>375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61">
        <v>0</v>
      </c>
      <c r="AV71" s="61">
        <v>0</v>
      </c>
      <c r="AW71" s="61">
        <v>0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61">
        <v>0</v>
      </c>
      <c r="BE71" s="61">
        <v>0</v>
      </c>
      <c r="BF71" s="61">
        <v>0</v>
      </c>
      <c r="BG71" s="61">
        <v>0</v>
      </c>
      <c r="BH71" s="61">
        <v>0</v>
      </c>
      <c r="BI71" s="61">
        <v>0</v>
      </c>
      <c r="BJ71" s="61">
        <v>0</v>
      </c>
      <c r="BK71" s="61">
        <v>0</v>
      </c>
      <c r="BL71" s="61">
        <v>0</v>
      </c>
      <c r="BM71" s="61">
        <v>0</v>
      </c>
      <c r="BN71" s="61">
        <v>0</v>
      </c>
      <c r="BO71" s="61">
        <v>0</v>
      </c>
      <c r="BP71" s="61">
        <v>0</v>
      </c>
      <c r="BQ71" s="61">
        <v>0</v>
      </c>
      <c r="BR71" s="61">
        <v>0</v>
      </c>
      <c r="BS71" s="61">
        <v>0</v>
      </c>
      <c r="BT71" s="61">
        <v>0</v>
      </c>
      <c r="BU71" s="61">
        <v>0</v>
      </c>
      <c r="BV71" s="61">
        <v>0</v>
      </c>
      <c r="BW71" s="61">
        <v>0</v>
      </c>
      <c r="BX71" s="61">
        <v>0</v>
      </c>
      <c r="BY71" s="61">
        <v>0</v>
      </c>
      <c r="BZ71" s="61">
        <v>0</v>
      </c>
      <c r="CA71" s="61">
        <v>0</v>
      </c>
      <c r="CB71" s="61">
        <v>0</v>
      </c>
      <c r="CC71" s="61">
        <v>0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</row>
    <row r="72" spans="1:90" ht="12.75" customHeight="1">
      <c r="A72" s="44" t="s">
        <v>122</v>
      </c>
      <c r="B72" s="59">
        <v>3017</v>
      </c>
      <c r="C72" s="60" t="s">
        <v>375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0</v>
      </c>
      <c r="BY72" s="61">
        <v>0</v>
      </c>
      <c r="BZ72" s="61">
        <v>0</v>
      </c>
      <c r="CA72" s="61">
        <v>0</v>
      </c>
      <c r="CB72" s="61">
        <v>0</v>
      </c>
      <c r="CC72" s="61">
        <v>0</v>
      </c>
      <c r="CD72" s="61">
        <v>0</v>
      </c>
      <c r="CE72" s="61">
        <v>0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</row>
    <row r="73" spans="1:90" ht="12.75" customHeight="1">
      <c r="A73" s="44" t="s">
        <v>123</v>
      </c>
      <c r="B73" s="59">
        <v>3018</v>
      </c>
      <c r="C73" s="60" t="s">
        <v>375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61">
        <v>0</v>
      </c>
      <c r="BE73" s="61">
        <v>0</v>
      </c>
      <c r="BF73" s="61">
        <v>0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0</v>
      </c>
      <c r="BY73" s="61">
        <v>0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0</v>
      </c>
    </row>
    <row r="74" spans="1:90" ht="13.5" customHeight="1">
      <c r="A74" s="44" t="s">
        <v>124</v>
      </c>
      <c r="B74" s="59">
        <v>4002</v>
      </c>
      <c r="C74" s="60" t="s">
        <v>376</v>
      </c>
      <c r="D74" s="61">
        <v>180068966.37000003</v>
      </c>
      <c r="E74" s="61">
        <v>146970236.29999998</v>
      </c>
      <c r="F74" s="61">
        <v>151537743.72999999</v>
      </c>
      <c r="G74" s="61">
        <v>-4567507.43</v>
      </c>
      <c r="H74" s="61">
        <v>0</v>
      </c>
      <c r="I74" s="61">
        <v>-235418.62999995472</v>
      </c>
      <c r="J74" s="61">
        <v>-2686403.6099999547</v>
      </c>
      <c r="K74" s="61">
        <v>-294983554.84999996</v>
      </c>
      <c r="L74" s="61">
        <v>292297151.24000001</v>
      </c>
      <c r="M74" s="61">
        <v>2450984.98</v>
      </c>
      <c r="N74" s="61">
        <v>5308936.88</v>
      </c>
      <c r="O74" s="61">
        <v>-2857951.9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18552863.770000003</v>
      </c>
      <c r="AA74" s="61">
        <v>10638040.710000001</v>
      </c>
      <c r="AB74" s="61">
        <v>2681938.6900000004</v>
      </c>
      <c r="AC74" s="61">
        <v>2973935.51</v>
      </c>
      <c r="AD74" s="61">
        <v>1425731.67</v>
      </c>
      <c r="AE74" s="61">
        <v>0</v>
      </c>
      <c r="AF74" s="61">
        <v>0</v>
      </c>
      <c r="AG74" s="61">
        <v>0</v>
      </c>
      <c r="AH74" s="61">
        <v>833217.19</v>
      </c>
      <c r="AI74" s="61">
        <v>0</v>
      </c>
      <c r="AJ74" s="61">
        <v>14781284.93</v>
      </c>
      <c r="AK74" s="61">
        <v>14781284.93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-222632387.10000026</v>
      </c>
      <c r="AT74" s="61">
        <v>-96079911.680000037</v>
      </c>
      <c r="AU74" s="61">
        <v>-96862143.030000031</v>
      </c>
      <c r="AV74" s="61">
        <v>782231.35</v>
      </c>
      <c r="AW74" s="61">
        <v>-75484743.950000226</v>
      </c>
      <c r="AX74" s="61">
        <v>-77343292.760000229</v>
      </c>
      <c r="AY74" s="61">
        <v>-995386793.26000023</v>
      </c>
      <c r="AZ74" s="61">
        <v>-2283541639.21</v>
      </c>
      <c r="BA74" s="61">
        <v>-767664379.07000005</v>
      </c>
      <c r="BB74" s="61">
        <v>0</v>
      </c>
      <c r="BC74" s="61">
        <v>2055819225.02</v>
      </c>
      <c r="BD74" s="61">
        <v>918043500.5</v>
      </c>
      <c r="BE74" s="61">
        <v>1858548.8099999959</v>
      </c>
      <c r="BF74" s="61">
        <v>9050103.0899999961</v>
      </c>
      <c r="BG74" s="61">
        <v>17161342.599999998</v>
      </c>
      <c r="BH74" s="61">
        <v>10596131.67</v>
      </c>
      <c r="BI74" s="61">
        <v>0</v>
      </c>
      <c r="BJ74" s="61">
        <v>-18707371.18</v>
      </c>
      <c r="BK74" s="61">
        <v>-7191554.2800000003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-51067731.469999999</v>
      </c>
      <c r="BT74" s="61">
        <v>-33166471.079999998</v>
      </c>
      <c r="BU74" s="61">
        <v>-6643348.8600000003</v>
      </c>
      <c r="BV74" s="61">
        <v>-1739123.69</v>
      </c>
      <c r="BW74" s="61">
        <v>0</v>
      </c>
      <c r="BX74" s="61">
        <v>0</v>
      </c>
      <c r="BY74" s="61">
        <v>-475539.74000000005</v>
      </c>
      <c r="BZ74" s="61">
        <v>2340.9699999999998</v>
      </c>
      <c r="CA74" s="61">
        <v>-9045589.0699999984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-42563420.730000228</v>
      </c>
    </row>
    <row r="75" spans="1:90" ht="13.5" customHeight="1">
      <c r="A75" s="46" t="s">
        <v>125</v>
      </c>
      <c r="B75" s="62">
        <v>4003</v>
      </c>
      <c r="C75" s="60" t="s">
        <v>376</v>
      </c>
      <c r="D75" s="61">
        <v>24486244.361588418</v>
      </c>
      <c r="E75" s="61">
        <v>24695734.810000006</v>
      </c>
      <c r="F75" s="61">
        <v>56008906.190000005</v>
      </c>
      <c r="G75" s="61">
        <v>-31313171.379999999</v>
      </c>
      <c r="H75" s="61">
        <v>0</v>
      </c>
      <c r="I75" s="61">
        <v>-1784476.2100000232</v>
      </c>
      <c r="J75" s="61">
        <v>-5262288.2400000095</v>
      </c>
      <c r="K75" s="61">
        <v>-93845114.549999997</v>
      </c>
      <c r="L75" s="61">
        <v>88582826.309999987</v>
      </c>
      <c r="M75" s="61">
        <v>3477812.0299999863</v>
      </c>
      <c r="N75" s="61">
        <v>49145292.039999992</v>
      </c>
      <c r="O75" s="61">
        <v>-45667480.010000005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1574985.7615884338</v>
      </c>
      <c r="AA75" s="61">
        <v>1574985.7615884338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-24169637.702649482</v>
      </c>
      <c r="AT75" s="61">
        <v>-1747724.7499999995</v>
      </c>
      <c r="AU75" s="61">
        <v>-3687771.3399999994</v>
      </c>
      <c r="AV75" s="61">
        <v>1940046.5899999999</v>
      </c>
      <c r="AW75" s="61">
        <v>-12779868.110835209</v>
      </c>
      <c r="AX75" s="61">
        <v>-23668814.539999992</v>
      </c>
      <c r="AY75" s="61">
        <v>-190155474.12028795</v>
      </c>
      <c r="AZ75" s="61">
        <v>-126045209.02000001</v>
      </c>
      <c r="BA75" s="61">
        <v>-207811729.41</v>
      </c>
      <c r="BB75" s="61">
        <v>0</v>
      </c>
      <c r="BC75" s="61">
        <v>143701464.30971205</v>
      </c>
      <c r="BD75" s="61">
        <v>166486659.58028796</v>
      </c>
      <c r="BE75" s="61">
        <v>10888946.429164782</v>
      </c>
      <c r="BF75" s="61">
        <v>124829463.90141997</v>
      </c>
      <c r="BG75" s="61">
        <v>95983959.549999982</v>
      </c>
      <c r="BH75" s="61">
        <v>123179769.41000001</v>
      </c>
      <c r="BI75" s="61">
        <v>0</v>
      </c>
      <c r="BJ75" s="61">
        <v>-94334265.058580011</v>
      </c>
      <c r="BK75" s="61">
        <v>-113940517.47225519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-9642044.8418142702</v>
      </c>
      <c r="BT75" s="61">
        <v>-15057523.840000002</v>
      </c>
      <c r="BU75" s="61">
        <v>-1424207.6709253301</v>
      </c>
      <c r="BV75" s="61">
        <v>-904361.3717687832</v>
      </c>
      <c r="BW75" s="61">
        <v>0</v>
      </c>
      <c r="BX75" s="61">
        <v>0</v>
      </c>
      <c r="BY75" s="61">
        <v>-2030.6621309402524</v>
      </c>
      <c r="BZ75" s="61">
        <v>7746663.9800000014</v>
      </c>
      <c r="CA75" s="61">
        <v>-585.27698921549711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316606.65893893689</v>
      </c>
    </row>
    <row r="76" spans="1:90" ht="12.75" customHeight="1">
      <c r="A76" s="46" t="s">
        <v>126</v>
      </c>
      <c r="B76" s="62">
        <v>4004</v>
      </c>
      <c r="C76" s="60" t="s">
        <v>376</v>
      </c>
      <c r="D76" s="61">
        <v>115698107.80999997</v>
      </c>
      <c r="E76" s="61">
        <v>114658901.86</v>
      </c>
      <c r="F76" s="61">
        <v>122549970.97</v>
      </c>
      <c r="G76" s="61">
        <v>-7891069.1099999985</v>
      </c>
      <c r="H76" s="61">
        <v>0</v>
      </c>
      <c r="I76" s="61">
        <v>-16213196.76000002</v>
      </c>
      <c r="J76" s="61">
        <v>-16210466.12000002</v>
      </c>
      <c r="K76" s="61">
        <v>-146832498.98000002</v>
      </c>
      <c r="L76" s="61">
        <v>130622032.86</v>
      </c>
      <c r="M76" s="61">
        <v>-2730.6399999999994</v>
      </c>
      <c r="N76" s="61">
        <v>24924.62</v>
      </c>
      <c r="O76" s="61">
        <v>-27655.26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17252402.710000001</v>
      </c>
      <c r="AA76" s="61">
        <v>13025635.780000001</v>
      </c>
      <c r="AB76" s="61">
        <v>1541596.06</v>
      </c>
      <c r="AC76" s="61">
        <v>2460343.12</v>
      </c>
      <c r="AD76" s="61">
        <v>224827.75000000003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-95060618.230000347</v>
      </c>
      <c r="AT76" s="61">
        <v>-22965506.099999994</v>
      </c>
      <c r="AU76" s="61">
        <v>-23002193.769999996</v>
      </c>
      <c r="AV76" s="61">
        <v>36687.67</v>
      </c>
      <c r="AW76" s="61">
        <v>-42370088.480000347</v>
      </c>
      <c r="AX76" s="61">
        <v>-40228535.260000348</v>
      </c>
      <c r="AY76" s="61">
        <v>-697974448.62</v>
      </c>
      <c r="AZ76" s="61">
        <v>-474120659.52999997</v>
      </c>
      <c r="BA76" s="61">
        <v>-751316650.77999997</v>
      </c>
      <c r="BB76" s="61">
        <v>0</v>
      </c>
      <c r="BC76" s="61">
        <v>527462861.68999994</v>
      </c>
      <c r="BD76" s="61">
        <v>657745913.35999966</v>
      </c>
      <c r="BE76" s="61">
        <v>-2141553.2199999988</v>
      </c>
      <c r="BF76" s="61">
        <v>33961721.760000005</v>
      </c>
      <c r="BG76" s="61">
        <v>27630202.970000003</v>
      </c>
      <c r="BH76" s="61">
        <v>31996565.66</v>
      </c>
      <c r="BI76" s="61">
        <v>0</v>
      </c>
      <c r="BJ76" s="61">
        <v>-25665046.870000001</v>
      </c>
      <c r="BK76" s="61">
        <v>-36103274.980000004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-29725023.649999999</v>
      </c>
      <c r="BT76" s="61">
        <v>-26040598.689999998</v>
      </c>
      <c r="BU76" s="61">
        <v>-2167366.4600000004</v>
      </c>
      <c r="BV76" s="61">
        <v>-497138.57000000007</v>
      </c>
      <c r="BW76" s="61">
        <v>0</v>
      </c>
      <c r="BX76" s="61">
        <v>0</v>
      </c>
      <c r="BY76" s="61">
        <v>-1020192.9999999999</v>
      </c>
      <c r="BZ76" s="61">
        <v>273.07000000000016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20637489.579999626</v>
      </c>
    </row>
    <row r="77" spans="1:90" ht="12.75" customHeight="1">
      <c r="A77" s="46" t="s">
        <v>127</v>
      </c>
      <c r="B77" s="62">
        <v>4005</v>
      </c>
      <c r="C77" s="60" t="s">
        <v>376</v>
      </c>
      <c r="D77" s="61">
        <v>8273170.4700000007</v>
      </c>
      <c r="E77" s="61">
        <v>5073401.120000001</v>
      </c>
      <c r="F77" s="61">
        <v>5658640.8800000008</v>
      </c>
      <c r="G77" s="61">
        <v>-585239.76000000013</v>
      </c>
      <c r="H77" s="61">
        <v>0</v>
      </c>
      <c r="I77" s="61">
        <v>-521403.83999999985</v>
      </c>
      <c r="J77" s="61">
        <v>-521403.83999999985</v>
      </c>
      <c r="K77" s="61">
        <v>-5997379.2599999998</v>
      </c>
      <c r="L77" s="61">
        <v>5475975.4199999999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3192252.26</v>
      </c>
      <c r="T77" s="61">
        <v>3192252.26</v>
      </c>
      <c r="U77" s="61">
        <v>0</v>
      </c>
      <c r="V77" s="61">
        <v>3192252.26</v>
      </c>
      <c r="W77" s="61">
        <v>0</v>
      </c>
      <c r="X77" s="61">
        <v>0</v>
      </c>
      <c r="Y77" s="61">
        <v>0</v>
      </c>
      <c r="Z77" s="61">
        <v>528920.93000000005</v>
      </c>
      <c r="AA77" s="61">
        <v>341780.53</v>
      </c>
      <c r="AB77" s="61">
        <v>0</v>
      </c>
      <c r="AC77" s="61">
        <v>98402.819999999992</v>
      </c>
      <c r="AD77" s="61">
        <v>88737.58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-5914501.1999999993</v>
      </c>
      <c r="AT77" s="61">
        <v>-1234076.4100000001</v>
      </c>
      <c r="AU77" s="61">
        <v>-1234384.31</v>
      </c>
      <c r="AV77" s="61">
        <v>307.89999999999998</v>
      </c>
      <c r="AW77" s="61">
        <v>-3538229.5299999993</v>
      </c>
      <c r="AX77" s="61">
        <v>-4350324.93</v>
      </c>
      <c r="AY77" s="61">
        <v>-46800105.129999995</v>
      </c>
      <c r="AZ77" s="61">
        <v>-12433309.450000001</v>
      </c>
      <c r="BA77" s="61">
        <v>-69733874.549999997</v>
      </c>
      <c r="BB77" s="61">
        <v>0</v>
      </c>
      <c r="BC77" s="61">
        <v>35367078.870000005</v>
      </c>
      <c r="BD77" s="61">
        <v>42449780.199999996</v>
      </c>
      <c r="BE77" s="61">
        <v>812095.40000000037</v>
      </c>
      <c r="BF77" s="61">
        <v>5699353.54</v>
      </c>
      <c r="BG77" s="61">
        <v>4050.9</v>
      </c>
      <c r="BH77" s="61">
        <v>10002333.27</v>
      </c>
      <c r="BI77" s="61">
        <v>0</v>
      </c>
      <c r="BJ77" s="61">
        <v>-4307030.63</v>
      </c>
      <c r="BK77" s="61">
        <v>-4887258.1399999997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-1142195.26</v>
      </c>
      <c r="BT77" s="61">
        <v>-1066421.83</v>
      </c>
      <c r="BU77" s="61">
        <v>-38452.79</v>
      </c>
      <c r="BV77" s="61">
        <v>-8234.5</v>
      </c>
      <c r="BW77" s="61">
        <v>0</v>
      </c>
      <c r="BX77" s="61">
        <v>0</v>
      </c>
      <c r="BY77" s="61">
        <v>-29086.14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2358669.2700000014</v>
      </c>
    </row>
    <row r="78" spans="1:90" ht="12.75" customHeight="1">
      <c r="A78" s="47" t="s">
        <v>128</v>
      </c>
      <c r="B78" s="63">
        <v>9000</v>
      </c>
      <c r="C78" s="60" t="s">
        <v>377</v>
      </c>
      <c r="D78" s="64">
        <v>3592558492.8063345</v>
      </c>
      <c r="E78" s="64">
        <v>2950815840.3600001</v>
      </c>
      <c r="F78" s="64">
        <v>6550843470.9300022</v>
      </c>
      <c r="G78" s="64">
        <v>-3600027630.5700006</v>
      </c>
      <c r="H78" s="64">
        <v>0</v>
      </c>
      <c r="I78" s="64">
        <v>-612582890.61999941</v>
      </c>
      <c r="J78" s="64">
        <v>-1318734107.7499995</v>
      </c>
      <c r="K78" s="64">
        <v>-11268866609.99</v>
      </c>
      <c r="L78" s="64">
        <v>9950132502.2400036</v>
      </c>
      <c r="M78" s="64">
        <v>706151217.13000023</v>
      </c>
      <c r="N78" s="64">
        <v>5856543483.2200022</v>
      </c>
      <c r="O78" s="64">
        <v>-5150392266.0900002</v>
      </c>
      <c r="P78" s="64">
        <v>0</v>
      </c>
      <c r="Q78" s="64">
        <v>0</v>
      </c>
      <c r="R78" s="64">
        <v>0</v>
      </c>
      <c r="S78" s="64">
        <v>-110170076.29999997</v>
      </c>
      <c r="T78" s="64">
        <v>-198144165.62000003</v>
      </c>
      <c r="U78" s="64">
        <v>-1111566123.05</v>
      </c>
      <c r="V78" s="64">
        <v>913421957.42999983</v>
      </c>
      <c r="W78" s="64">
        <v>87974089.320000052</v>
      </c>
      <c r="X78" s="64">
        <v>522657694.01999998</v>
      </c>
      <c r="Y78" s="64">
        <v>-434683604.70000005</v>
      </c>
      <c r="Z78" s="64">
        <v>1352712716.7463334</v>
      </c>
      <c r="AA78" s="64">
        <v>792184894.38979459</v>
      </c>
      <c r="AB78" s="64">
        <v>79488028.81227842</v>
      </c>
      <c r="AC78" s="64">
        <v>325216767.88282287</v>
      </c>
      <c r="AD78" s="64">
        <v>65545635.084121518</v>
      </c>
      <c r="AE78" s="64">
        <v>32250288.055308316</v>
      </c>
      <c r="AF78" s="64">
        <v>3847343.1269200677</v>
      </c>
      <c r="AG78" s="64">
        <v>53039620.270644248</v>
      </c>
      <c r="AH78" s="64">
        <v>1408827.7399999998</v>
      </c>
      <c r="AI78" s="64">
        <v>-268688.61555649713</v>
      </c>
      <c r="AJ78" s="64">
        <v>3441882.52</v>
      </c>
      <c r="AK78" s="64">
        <v>3436319.72</v>
      </c>
      <c r="AL78" s="64">
        <v>5562.7999999999993</v>
      </c>
      <c r="AM78" s="64">
        <v>8341020.0999999912</v>
      </c>
      <c r="AN78" s="64">
        <v>76596626.429999992</v>
      </c>
      <c r="AO78" s="64">
        <v>-7572040.8300000047</v>
      </c>
      <c r="AP78" s="64">
        <v>0</v>
      </c>
      <c r="AQ78" s="64">
        <v>0</v>
      </c>
      <c r="AR78" s="64">
        <v>-60683565.5</v>
      </c>
      <c r="AS78" s="64">
        <v>-3422231260.5440774</v>
      </c>
      <c r="AT78" s="64">
        <v>-639378517.01049984</v>
      </c>
      <c r="AU78" s="64">
        <v>-2331934793.8800006</v>
      </c>
      <c r="AV78" s="64">
        <v>1692556276.8695002</v>
      </c>
      <c r="AW78" s="64">
        <v>-1846032602.1675179</v>
      </c>
      <c r="AX78" s="64">
        <v>-3444666893.2605648</v>
      </c>
      <c r="AY78" s="64">
        <v>-41594695683.36055</v>
      </c>
      <c r="AZ78" s="64">
        <v>-38149260374.759789</v>
      </c>
      <c r="BA78" s="64">
        <v>-53451406324.404335</v>
      </c>
      <c r="BB78" s="64">
        <v>-319120.83</v>
      </c>
      <c r="BC78" s="64">
        <v>50006290136.633568</v>
      </c>
      <c r="BD78" s="64">
        <v>38150028790.099991</v>
      </c>
      <c r="BE78" s="64">
        <v>1598634291.0930455</v>
      </c>
      <c r="BF78" s="64">
        <v>22296683226.313042</v>
      </c>
      <c r="BG78" s="64">
        <v>23286542683.410851</v>
      </c>
      <c r="BH78" s="64">
        <v>29229241582.555046</v>
      </c>
      <c r="BI78" s="64">
        <v>147316.25</v>
      </c>
      <c r="BJ78" s="64">
        <v>-30219248355.902855</v>
      </c>
      <c r="BK78" s="64">
        <v>-20698048935.220005</v>
      </c>
      <c r="BL78" s="64">
        <v>0</v>
      </c>
      <c r="BM78" s="64">
        <v>0</v>
      </c>
      <c r="BN78" s="64">
        <v>0</v>
      </c>
      <c r="BO78" s="64">
        <v>0</v>
      </c>
      <c r="BP78" s="64">
        <v>0</v>
      </c>
      <c r="BQ78" s="64">
        <v>0</v>
      </c>
      <c r="BR78" s="64">
        <v>0</v>
      </c>
      <c r="BS78" s="64">
        <v>-910963524.52605939</v>
      </c>
      <c r="BT78" s="64">
        <v>-791754956.84000003</v>
      </c>
      <c r="BU78" s="64">
        <v>-336632279.33492911</v>
      </c>
      <c r="BV78" s="64">
        <v>-75957973.629002661</v>
      </c>
      <c r="BW78" s="64">
        <v>-7905.82</v>
      </c>
      <c r="BX78" s="64">
        <v>-27589535.781963132</v>
      </c>
      <c r="BY78" s="64">
        <v>-42209881.981502637</v>
      </c>
      <c r="BZ78" s="64">
        <v>379934564.53999984</v>
      </c>
      <c r="CA78" s="64">
        <v>-16745555.678661656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-25856616.839999996</v>
      </c>
      <c r="CJ78" s="64">
        <v>-25856616.839999996</v>
      </c>
      <c r="CK78" s="64">
        <v>0</v>
      </c>
      <c r="CL78" s="64">
        <v>170327232.26225612</v>
      </c>
    </row>
    <row r="79" spans="1:90" ht="12.75" customHeight="1">
      <c r="A79" s="47" t="s">
        <v>129</v>
      </c>
      <c r="B79" s="63">
        <v>9001</v>
      </c>
      <c r="C79" s="60" t="s">
        <v>378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</v>
      </c>
      <c r="BI79" s="64">
        <v>0</v>
      </c>
      <c r="BJ79" s="64">
        <v>0</v>
      </c>
      <c r="BK79" s="64">
        <v>0</v>
      </c>
      <c r="BL79" s="64">
        <v>0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0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</row>
    <row r="80" spans="1:90" ht="12.75" customHeight="1">
      <c r="A80" s="47" t="s">
        <v>131</v>
      </c>
      <c r="B80" s="63">
        <v>9002</v>
      </c>
      <c r="C80" s="60" t="s">
        <v>379</v>
      </c>
      <c r="D80" s="64">
        <v>328526489.01158845</v>
      </c>
      <c r="E80" s="64">
        <v>291398274.08999997</v>
      </c>
      <c r="F80" s="64">
        <v>335755261.76999998</v>
      </c>
      <c r="G80" s="64">
        <v>-44356987.68</v>
      </c>
      <c r="H80" s="64">
        <v>0</v>
      </c>
      <c r="I80" s="64">
        <v>-18754495.439999998</v>
      </c>
      <c r="J80" s="64">
        <v>-24680561.809999984</v>
      </c>
      <c r="K80" s="64">
        <v>-541658547.63999999</v>
      </c>
      <c r="L80" s="64">
        <v>516977985.83000004</v>
      </c>
      <c r="M80" s="64">
        <v>5926066.3699999871</v>
      </c>
      <c r="N80" s="64">
        <v>54479153.539999992</v>
      </c>
      <c r="O80" s="64">
        <v>-48553087.170000002</v>
      </c>
      <c r="P80" s="64">
        <v>0</v>
      </c>
      <c r="Q80" s="64">
        <v>0</v>
      </c>
      <c r="R80" s="64">
        <v>0</v>
      </c>
      <c r="S80" s="64">
        <v>3192252.26</v>
      </c>
      <c r="T80" s="64">
        <v>3192252.26</v>
      </c>
      <c r="U80" s="64">
        <v>0</v>
      </c>
      <c r="V80" s="64">
        <v>3192252.26</v>
      </c>
      <c r="W80" s="64">
        <v>0</v>
      </c>
      <c r="X80" s="64">
        <v>0</v>
      </c>
      <c r="Y80" s="64">
        <v>0</v>
      </c>
      <c r="Z80" s="64">
        <v>37909173.171588436</v>
      </c>
      <c r="AA80" s="64">
        <v>25580442.781588435</v>
      </c>
      <c r="AB80" s="64">
        <v>4223534.75</v>
      </c>
      <c r="AC80" s="64">
        <v>5532681.4500000002</v>
      </c>
      <c r="AD80" s="64">
        <v>1739297</v>
      </c>
      <c r="AE80" s="64">
        <v>0</v>
      </c>
      <c r="AF80" s="64">
        <v>0</v>
      </c>
      <c r="AG80" s="64">
        <v>0</v>
      </c>
      <c r="AH80" s="64">
        <v>833217.19</v>
      </c>
      <c r="AI80" s="64">
        <v>0</v>
      </c>
      <c r="AJ80" s="64">
        <v>14781284.93</v>
      </c>
      <c r="AK80" s="64">
        <v>14781284.93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-347777144.2326501</v>
      </c>
      <c r="AT80" s="64">
        <v>-122027218.94000003</v>
      </c>
      <c r="AU80" s="64">
        <v>-124786492.45000003</v>
      </c>
      <c r="AV80" s="64">
        <v>2759273.51</v>
      </c>
      <c r="AW80" s="64">
        <v>-134172930.07083578</v>
      </c>
      <c r="AX80" s="64">
        <v>-145590967.49000058</v>
      </c>
      <c r="AY80" s="64">
        <v>-1930316821.1302881</v>
      </c>
      <c r="AZ80" s="64">
        <v>-2896140817.21</v>
      </c>
      <c r="BA80" s="64">
        <v>-1796526633.8099999</v>
      </c>
      <c r="BB80" s="64">
        <v>0</v>
      </c>
      <c r="BC80" s="64">
        <v>2762350629.8897119</v>
      </c>
      <c r="BD80" s="64">
        <v>1784725853.6402876</v>
      </c>
      <c r="BE80" s="64">
        <v>11418037.419164779</v>
      </c>
      <c r="BF80" s="64">
        <v>173540642.29141995</v>
      </c>
      <c r="BG80" s="64">
        <v>140779556.01999998</v>
      </c>
      <c r="BH80" s="64">
        <v>175774800.01000002</v>
      </c>
      <c r="BI80" s="64">
        <v>0</v>
      </c>
      <c r="BJ80" s="64">
        <v>-143013713.73858002</v>
      </c>
      <c r="BK80" s="64">
        <v>-162122604.87225518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-91576995.221814275</v>
      </c>
      <c r="BT80" s="64">
        <v>-75331015.439999998</v>
      </c>
      <c r="BU80" s="64">
        <v>-10273375.78092533</v>
      </c>
      <c r="BV80" s="64">
        <v>-3148858.1317687836</v>
      </c>
      <c r="BW80" s="64">
        <v>0</v>
      </c>
      <c r="BX80" s="64">
        <v>0</v>
      </c>
      <c r="BY80" s="64">
        <v>-1526849.5421309401</v>
      </c>
      <c r="BZ80" s="64">
        <v>7749278.0200000014</v>
      </c>
      <c r="CA80" s="64">
        <v>-9046174.3469892144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-19250655.221061662</v>
      </c>
    </row>
    <row r="81" spans="1:90">
      <c r="A81" s="47" t="s">
        <v>133</v>
      </c>
      <c r="B81" s="63">
        <v>9003</v>
      </c>
      <c r="C81" s="60" t="s">
        <v>380</v>
      </c>
      <c r="D81" s="64">
        <v>3592558492.8063345</v>
      </c>
      <c r="E81" s="64">
        <v>2950815840.3600001</v>
      </c>
      <c r="F81" s="64">
        <v>6550843470.9300022</v>
      </c>
      <c r="G81" s="64">
        <v>-3600027630.5700006</v>
      </c>
      <c r="H81" s="64">
        <v>0</v>
      </c>
      <c r="I81" s="64">
        <v>-612582890.61999941</v>
      </c>
      <c r="J81" s="64">
        <v>-1318734107.7499995</v>
      </c>
      <c r="K81" s="64">
        <v>-11268866609.99</v>
      </c>
      <c r="L81" s="64">
        <v>9950132502.2400036</v>
      </c>
      <c r="M81" s="64">
        <v>706151217.13000023</v>
      </c>
      <c r="N81" s="64">
        <v>5856543483.2200022</v>
      </c>
      <c r="O81" s="64">
        <v>-5150392266.0900002</v>
      </c>
      <c r="P81" s="64">
        <v>0</v>
      </c>
      <c r="Q81" s="64">
        <v>0</v>
      </c>
      <c r="R81" s="64">
        <v>0</v>
      </c>
      <c r="S81" s="64">
        <v>-110170076.29999997</v>
      </c>
      <c r="T81" s="64">
        <v>-198144165.62000003</v>
      </c>
      <c r="U81" s="64">
        <v>-1111566123.05</v>
      </c>
      <c r="V81" s="64">
        <v>913421957.42999983</v>
      </c>
      <c r="W81" s="64">
        <v>87974089.320000052</v>
      </c>
      <c r="X81" s="64">
        <v>522657694.01999998</v>
      </c>
      <c r="Y81" s="64">
        <v>-434683604.70000005</v>
      </c>
      <c r="Z81" s="64">
        <v>1352712716.7463334</v>
      </c>
      <c r="AA81" s="64">
        <v>792184894.38979459</v>
      </c>
      <c r="AB81" s="64">
        <v>79488028.81227842</v>
      </c>
      <c r="AC81" s="64">
        <v>325216767.88282287</v>
      </c>
      <c r="AD81" s="64">
        <v>65545635.084121518</v>
      </c>
      <c r="AE81" s="64">
        <v>32250288.055308316</v>
      </c>
      <c r="AF81" s="64">
        <v>3847343.1269200677</v>
      </c>
      <c r="AG81" s="64">
        <v>53039620.270644248</v>
      </c>
      <c r="AH81" s="64">
        <v>1408827.7399999998</v>
      </c>
      <c r="AI81" s="64">
        <v>-268688.61555649713</v>
      </c>
      <c r="AJ81" s="64">
        <v>3441882.52</v>
      </c>
      <c r="AK81" s="64">
        <v>3436319.72</v>
      </c>
      <c r="AL81" s="64">
        <v>5562.7999999999993</v>
      </c>
      <c r="AM81" s="64">
        <v>8341020.0999999912</v>
      </c>
      <c r="AN81" s="64">
        <v>76596626.429999992</v>
      </c>
      <c r="AO81" s="64">
        <v>-7572040.8300000047</v>
      </c>
      <c r="AP81" s="64">
        <v>0</v>
      </c>
      <c r="AQ81" s="64">
        <v>0</v>
      </c>
      <c r="AR81" s="64">
        <v>-60683565.5</v>
      </c>
      <c r="AS81" s="64">
        <v>-3422231260.5440774</v>
      </c>
      <c r="AT81" s="64">
        <v>-639378517.01049984</v>
      </c>
      <c r="AU81" s="64">
        <v>-2331934793.8800006</v>
      </c>
      <c r="AV81" s="64">
        <v>1692556276.8695002</v>
      </c>
      <c r="AW81" s="64">
        <v>-1846032602.1675179</v>
      </c>
      <c r="AX81" s="64">
        <v>-3444666893.2605648</v>
      </c>
      <c r="AY81" s="64">
        <v>-41594695683.36055</v>
      </c>
      <c r="AZ81" s="64">
        <v>-38149260374.759789</v>
      </c>
      <c r="BA81" s="64">
        <v>-53451406324.404335</v>
      </c>
      <c r="BB81" s="64">
        <v>-319120.83</v>
      </c>
      <c r="BC81" s="64">
        <v>50006290136.633568</v>
      </c>
      <c r="BD81" s="64">
        <v>38150028790.099991</v>
      </c>
      <c r="BE81" s="64">
        <v>1598634291.0930455</v>
      </c>
      <c r="BF81" s="64">
        <v>22296683226.313042</v>
      </c>
      <c r="BG81" s="64">
        <v>23286542683.410851</v>
      </c>
      <c r="BH81" s="64">
        <v>29229241582.555046</v>
      </c>
      <c r="BI81" s="64">
        <v>147316.25</v>
      </c>
      <c r="BJ81" s="64">
        <v>-30219248355.902855</v>
      </c>
      <c r="BK81" s="64">
        <v>-20698048935.220005</v>
      </c>
      <c r="BL81" s="64">
        <v>0</v>
      </c>
      <c r="BM81" s="64">
        <v>0</v>
      </c>
      <c r="BN81" s="64">
        <v>0</v>
      </c>
      <c r="BO81" s="64">
        <v>0</v>
      </c>
      <c r="BP81" s="64">
        <v>0</v>
      </c>
      <c r="BQ81" s="64">
        <v>0</v>
      </c>
      <c r="BR81" s="64">
        <v>0</v>
      </c>
      <c r="BS81" s="64">
        <v>-910963524.52605939</v>
      </c>
      <c r="BT81" s="64">
        <v>-791754956.84000003</v>
      </c>
      <c r="BU81" s="64">
        <v>-336632279.33492911</v>
      </c>
      <c r="BV81" s="64">
        <v>-75957973.629002661</v>
      </c>
      <c r="BW81" s="64">
        <v>-7905.82</v>
      </c>
      <c r="BX81" s="64">
        <v>-27589535.781963132</v>
      </c>
      <c r="BY81" s="64">
        <v>-42209881.981502637</v>
      </c>
      <c r="BZ81" s="64">
        <v>379934564.53999984</v>
      </c>
      <c r="CA81" s="64">
        <v>-16745555.678661656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-25856616.839999996</v>
      </c>
      <c r="CJ81" s="64">
        <v>-25856616.839999996</v>
      </c>
      <c r="CK81" s="64">
        <v>0</v>
      </c>
      <c r="CL81" s="64">
        <v>170327232.26225612</v>
      </c>
    </row>
    <row r="82" spans="1:90" ht="12.75" customHeight="1">
      <c r="A82" s="48" t="s">
        <v>135</v>
      </c>
      <c r="B82" s="65"/>
      <c r="C82" s="60" t="s">
        <v>381</v>
      </c>
      <c r="D82" s="64">
        <v>3921084981.8179231</v>
      </c>
      <c r="E82" s="64">
        <v>3242214114.4500003</v>
      </c>
      <c r="F82" s="64">
        <v>6886598732.7000027</v>
      </c>
      <c r="G82" s="64">
        <v>-3644384618.2500005</v>
      </c>
      <c r="H82" s="64">
        <v>0</v>
      </c>
      <c r="I82" s="64">
        <v>-631337386.05999947</v>
      </c>
      <c r="J82" s="64">
        <v>-1343414669.5599995</v>
      </c>
      <c r="K82" s="64">
        <v>-11810525157.629999</v>
      </c>
      <c r="L82" s="64">
        <v>10467110488.070004</v>
      </c>
      <c r="M82" s="64">
        <v>712077283.50000024</v>
      </c>
      <c r="N82" s="64">
        <v>5911022636.7600021</v>
      </c>
      <c r="O82" s="64">
        <v>-5198945353.2600002</v>
      </c>
      <c r="P82" s="64">
        <v>0</v>
      </c>
      <c r="Q82" s="64">
        <v>0</v>
      </c>
      <c r="R82" s="64">
        <v>0</v>
      </c>
      <c r="S82" s="64">
        <v>-106977824.03999996</v>
      </c>
      <c r="T82" s="64">
        <v>-194951913.36000004</v>
      </c>
      <c r="U82" s="64">
        <v>-1111566123.05</v>
      </c>
      <c r="V82" s="64">
        <v>916614209.68999982</v>
      </c>
      <c r="W82" s="64">
        <v>87974089.320000052</v>
      </c>
      <c r="X82" s="64">
        <v>522657694.01999998</v>
      </c>
      <c r="Y82" s="64">
        <v>-434683604.70000005</v>
      </c>
      <c r="Z82" s="64">
        <v>1390621889.9179218</v>
      </c>
      <c r="AA82" s="64">
        <v>817765337.17138302</v>
      </c>
      <c r="AB82" s="64">
        <v>83711563.56227842</v>
      </c>
      <c r="AC82" s="64">
        <v>330749449.33282286</v>
      </c>
      <c r="AD82" s="64">
        <v>67284932.084121525</v>
      </c>
      <c r="AE82" s="64">
        <v>32250288.055308316</v>
      </c>
      <c r="AF82" s="64">
        <v>3847343.1269200677</v>
      </c>
      <c r="AG82" s="64">
        <v>53039620.270644248</v>
      </c>
      <c r="AH82" s="64">
        <v>2242044.9299999997</v>
      </c>
      <c r="AI82" s="64">
        <v>-268688.61555649713</v>
      </c>
      <c r="AJ82" s="64">
        <v>18223167.449999999</v>
      </c>
      <c r="AK82" s="64">
        <v>18217604.649999999</v>
      </c>
      <c r="AL82" s="64">
        <v>5562.7999999999993</v>
      </c>
      <c r="AM82" s="64">
        <v>8341020.0999999912</v>
      </c>
      <c r="AN82" s="64">
        <v>76596626.429999992</v>
      </c>
      <c r="AO82" s="64">
        <v>-7572040.8300000047</v>
      </c>
      <c r="AP82" s="64">
        <v>0</v>
      </c>
      <c r="AQ82" s="64">
        <v>0</v>
      </c>
      <c r="AR82" s="64">
        <v>-60683565.5</v>
      </c>
      <c r="AS82" s="64">
        <v>-3770008404.7767277</v>
      </c>
      <c r="AT82" s="64">
        <v>-761405735.95049989</v>
      </c>
      <c r="AU82" s="64">
        <v>-2456721286.3300004</v>
      </c>
      <c r="AV82" s="64">
        <v>1695315550.3795002</v>
      </c>
      <c r="AW82" s="64">
        <v>-1980205532.2383537</v>
      </c>
      <c r="AX82" s="64">
        <v>-3590257860.7505655</v>
      </c>
      <c r="AY82" s="64">
        <v>-43525012504.490837</v>
      </c>
      <c r="AZ82" s="64">
        <v>-41045401191.969788</v>
      </c>
      <c r="BA82" s="64">
        <v>-55247932958.214333</v>
      </c>
      <c r="BB82" s="64">
        <v>-319120.83</v>
      </c>
      <c r="BC82" s="64">
        <v>52768640766.523277</v>
      </c>
      <c r="BD82" s="64">
        <v>39934754643.74028</v>
      </c>
      <c r="BE82" s="64">
        <v>1610052328.5122104</v>
      </c>
      <c r="BF82" s="64">
        <v>22470223868.604462</v>
      </c>
      <c r="BG82" s="64">
        <v>23427322239.430851</v>
      </c>
      <c r="BH82" s="64">
        <v>29405016382.565044</v>
      </c>
      <c r="BI82" s="64">
        <v>147316.25</v>
      </c>
      <c r="BJ82" s="64">
        <v>-30362262069.641434</v>
      </c>
      <c r="BK82" s="64">
        <v>-20860171540.092258</v>
      </c>
      <c r="BL82" s="64">
        <v>0</v>
      </c>
      <c r="BM82" s="64">
        <v>0</v>
      </c>
      <c r="BN82" s="64">
        <v>0</v>
      </c>
      <c r="BO82" s="64">
        <v>0</v>
      </c>
      <c r="BP82" s="64">
        <v>0</v>
      </c>
      <c r="BQ82" s="64">
        <v>0</v>
      </c>
      <c r="BR82" s="64">
        <v>0</v>
      </c>
      <c r="BS82" s="64">
        <v>-1002540519.7478737</v>
      </c>
      <c r="BT82" s="64">
        <v>-867085972.27999997</v>
      </c>
      <c r="BU82" s="64">
        <v>-346905655.11585444</v>
      </c>
      <c r="BV82" s="64">
        <v>-79106831.760771438</v>
      </c>
      <c r="BW82" s="64">
        <v>-7905.82</v>
      </c>
      <c r="BX82" s="64">
        <v>-27589535.781963132</v>
      </c>
      <c r="BY82" s="64">
        <v>-43736731.523633577</v>
      </c>
      <c r="BZ82" s="64">
        <v>387683842.55999982</v>
      </c>
      <c r="CA82" s="64">
        <v>-25791730.02565087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-25856616.839999996</v>
      </c>
      <c r="CJ82" s="64">
        <v>-25856616.839999996</v>
      </c>
      <c r="CK82" s="64">
        <v>0</v>
      </c>
      <c r="CL82" s="64">
        <v>151076577.04119444</v>
      </c>
    </row>
    <row r="83" spans="1:90" ht="12.75" customHeight="1"/>
  </sheetData>
  <pageMargins left="0.75" right="0.75" top="1" bottom="1" header="0.5" footer="0.5"/>
  <pageSetup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F269E-0976-467E-9B33-A85B35D5B5B2}">
  <sheetPr>
    <tabColor rgb="FFFF0000"/>
  </sheetPr>
  <dimension ref="A1:CL83"/>
  <sheetViews>
    <sheetView showGridLines="0" zoomScale="80" zoomScaleNormal="80" workbookViewId="0">
      <pane xSplit="3" ySplit="6" topLeftCell="D7" activePane="bottomRight" state="frozen"/>
      <selection activeCell="D7" sqref="D7"/>
      <selection pane="topRight" activeCell="D7" sqref="D7"/>
      <selection pane="bottomLeft" activeCell="D7" sqref="D7"/>
      <selection pane="bottomRight" activeCell="D7" sqref="D7"/>
    </sheetView>
  </sheetViews>
  <sheetFormatPr defaultColWidth="9.140625" defaultRowHeight="12.75"/>
  <cols>
    <col min="1" max="1" width="58.7109375" style="5" customWidth="1"/>
    <col min="2" max="90" width="15.7109375" style="5" customWidth="1"/>
    <col min="91" max="16384" width="9.140625" style="5"/>
  </cols>
  <sheetData>
    <row r="1" spans="1:90" s="78" customFormat="1" ht="15" customHeight="1">
      <c r="A1" s="49" t="s">
        <v>284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</row>
    <row r="2" spans="1:90" s="78" customFormat="1" ht="15" customHeight="1">
      <c r="A2" s="49" t="s">
        <v>261</v>
      </c>
      <c r="B2" s="76">
        <v>745</v>
      </c>
      <c r="C2" s="76">
        <v>746</v>
      </c>
      <c r="D2" s="76">
        <v>747</v>
      </c>
      <c r="E2" s="76">
        <v>755</v>
      </c>
      <c r="F2" s="76">
        <v>756</v>
      </c>
      <c r="G2" s="76">
        <v>707</v>
      </c>
      <c r="H2" s="76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</row>
    <row r="3" spans="1:90" s="78" customFormat="1" ht="15" customHeight="1">
      <c r="A3" s="49" t="s">
        <v>528</v>
      </c>
      <c r="B3" s="76" t="s">
        <v>285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</row>
    <row r="4" spans="1:90" ht="15" customHeight="1"/>
    <row r="5" spans="1:90" ht="22.5" customHeight="1">
      <c r="D5" s="1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1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1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79" t="s">
        <v>251</v>
      </c>
    </row>
    <row r="6" spans="1:90" ht="80.099999999999994" customHeight="1">
      <c r="A6" s="57" t="s">
        <v>287</v>
      </c>
      <c r="B6" s="57" t="s">
        <v>288</v>
      </c>
      <c r="C6" s="57" t="s">
        <v>289</v>
      </c>
      <c r="D6" s="1" t="s">
        <v>290</v>
      </c>
      <c r="E6" s="53" t="s">
        <v>291</v>
      </c>
      <c r="F6" s="54" t="s">
        <v>292</v>
      </c>
      <c r="G6" s="54" t="s">
        <v>293</v>
      </c>
      <c r="H6" s="54" t="s">
        <v>294</v>
      </c>
      <c r="I6" s="53" t="s">
        <v>295</v>
      </c>
      <c r="J6" s="54" t="s">
        <v>296</v>
      </c>
      <c r="K6" s="55" t="s">
        <v>297</v>
      </c>
      <c r="L6" s="55" t="s">
        <v>298</v>
      </c>
      <c r="M6" s="54" t="s">
        <v>299</v>
      </c>
      <c r="N6" s="55" t="s">
        <v>300</v>
      </c>
      <c r="O6" s="55" t="s">
        <v>301</v>
      </c>
      <c r="P6" s="54" t="s">
        <v>302</v>
      </c>
      <c r="Q6" s="55" t="s">
        <v>303</v>
      </c>
      <c r="R6" s="55" t="s">
        <v>304</v>
      </c>
      <c r="S6" s="53" t="s">
        <v>305</v>
      </c>
      <c r="T6" s="54" t="s">
        <v>306</v>
      </c>
      <c r="U6" s="55" t="s">
        <v>307</v>
      </c>
      <c r="V6" s="55" t="s">
        <v>308</v>
      </c>
      <c r="W6" s="54" t="s">
        <v>309</v>
      </c>
      <c r="X6" s="55" t="s">
        <v>310</v>
      </c>
      <c r="Y6" s="55" t="s">
        <v>311</v>
      </c>
      <c r="Z6" s="53" t="s">
        <v>312</v>
      </c>
      <c r="AA6" s="54" t="s">
        <v>313</v>
      </c>
      <c r="AB6" s="54" t="s">
        <v>314</v>
      </c>
      <c r="AC6" s="54" t="s">
        <v>315</v>
      </c>
      <c r="AD6" s="54" t="s">
        <v>316</v>
      </c>
      <c r="AE6" s="54" t="s">
        <v>317</v>
      </c>
      <c r="AF6" s="54" t="s">
        <v>318</v>
      </c>
      <c r="AG6" s="54" t="s">
        <v>319</v>
      </c>
      <c r="AH6" s="54" t="s">
        <v>320</v>
      </c>
      <c r="AI6" s="54" t="s">
        <v>321</v>
      </c>
      <c r="AJ6" s="53" t="s">
        <v>322</v>
      </c>
      <c r="AK6" s="54" t="s">
        <v>323</v>
      </c>
      <c r="AL6" s="54" t="s">
        <v>324</v>
      </c>
      <c r="AM6" s="53" t="s">
        <v>325</v>
      </c>
      <c r="AN6" s="54" t="s">
        <v>326</v>
      </c>
      <c r="AO6" s="54" t="s">
        <v>327</v>
      </c>
      <c r="AP6" s="54" t="s">
        <v>328</v>
      </c>
      <c r="AQ6" s="54" t="s">
        <v>329</v>
      </c>
      <c r="AR6" s="54" t="s">
        <v>330</v>
      </c>
      <c r="AS6" s="1" t="s">
        <v>331</v>
      </c>
      <c r="AT6" s="53" t="s">
        <v>332</v>
      </c>
      <c r="AU6" s="54" t="s">
        <v>333</v>
      </c>
      <c r="AV6" s="54" t="s">
        <v>334</v>
      </c>
      <c r="AW6" s="53" t="s">
        <v>335</v>
      </c>
      <c r="AX6" s="54" t="s">
        <v>336</v>
      </c>
      <c r="AY6" s="55" t="s">
        <v>337</v>
      </c>
      <c r="AZ6" s="56" t="s">
        <v>338</v>
      </c>
      <c r="BA6" s="56" t="s">
        <v>339</v>
      </c>
      <c r="BB6" s="56" t="s">
        <v>340</v>
      </c>
      <c r="BC6" s="56" t="s">
        <v>341</v>
      </c>
      <c r="BD6" s="55" t="s">
        <v>342</v>
      </c>
      <c r="BE6" s="54" t="s">
        <v>343</v>
      </c>
      <c r="BF6" s="55" t="s">
        <v>344</v>
      </c>
      <c r="BG6" s="56" t="s">
        <v>338</v>
      </c>
      <c r="BH6" s="56" t="s">
        <v>339</v>
      </c>
      <c r="BI6" s="56" t="s">
        <v>340</v>
      </c>
      <c r="BJ6" s="56" t="s">
        <v>345</v>
      </c>
      <c r="BK6" s="55" t="s">
        <v>346</v>
      </c>
      <c r="BL6" s="53" t="s">
        <v>347</v>
      </c>
      <c r="BM6" s="54" t="s">
        <v>348</v>
      </c>
      <c r="BN6" s="54" t="s">
        <v>349</v>
      </c>
      <c r="BO6" s="53" t="s">
        <v>350</v>
      </c>
      <c r="BP6" s="54" t="s">
        <v>351</v>
      </c>
      <c r="BQ6" s="54" t="s">
        <v>352</v>
      </c>
      <c r="BR6" s="54" t="s">
        <v>353</v>
      </c>
      <c r="BS6" s="53" t="s">
        <v>354</v>
      </c>
      <c r="BT6" s="54" t="s">
        <v>355</v>
      </c>
      <c r="BU6" s="54" t="s">
        <v>356</v>
      </c>
      <c r="BV6" s="54" t="s">
        <v>357</v>
      </c>
      <c r="BW6" s="54" t="s">
        <v>358</v>
      </c>
      <c r="BX6" s="54" t="s">
        <v>359</v>
      </c>
      <c r="BY6" s="54" t="s">
        <v>360</v>
      </c>
      <c r="BZ6" s="54" t="s">
        <v>361</v>
      </c>
      <c r="CA6" s="54" t="s">
        <v>362</v>
      </c>
      <c r="CB6" s="53" t="s">
        <v>363</v>
      </c>
      <c r="CC6" s="54" t="s">
        <v>364</v>
      </c>
      <c r="CD6" s="55" t="s">
        <v>365</v>
      </c>
      <c r="CE6" s="55" t="s">
        <v>366</v>
      </c>
      <c r="CF6" s="54" t="s">
        <v>367</v>
      </c>
      <c r="CG6" s="1" t="s">
        <v>368</v>
      </c>
      <c r="CH6" s="55" t="s">
        <v>369</v>
      </c>
      <c r="CI6" s="53" t="s">
        <v>370</v>
      </c>
      <c r="CJ6" s="54" t="s">
        <v>371</v>
      </c>
      <c r="CK6" s="54" t="s">
        <v>372</v>
      </c>
      <c r="CL6" s="57" t="s">
        <v>250</v>
      </c>
    </row>
    <row r="7" spans="1:90" ht="12.75" customHeight="1">
      <c r="A7" s="44" t="s">
        <v>2</v>
      </c>
      <c r="B7" s="59">
        <v>1001</v>
      </c>
      <c r="C7" s="60" t="s">
        <v>373</v>
      </c>
      <c r="D7" s="61">
        <v>0</v>
      </c>
      <c r="E7" s="61">
        <v>0</v>
      </c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  <c r="M7" s="61">
        <v>0</v>
      </c>
      <c r="N7" s="61">
        <v>0</v>
      </c>
      <c r="O7" s="61">
        <v>0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0</v>
      </c>
      <c r="AA7" s="61">
        <v>0</v>
      </c>
      <c r="AB7" s="61">
        <v>0</v>
      </c>
      <c r="AC7" s="61">
        <v>0</v>
      </c>
      <c r="AD7" s="61">
        <v>0</v>
      </c>
      <c r="AE7" s="61">
        <v>0</v>
      </c>
      <c r="AF7" s="61">
        <v>0</v>
      </c>
      <c r="AG7" s="61">
        <v>0</v>
      </c>
      <c r="AH7" s="61">
        <v>0</v>
      </c>
      <c r="AI7" s="61">
        <v>0</v>
      </c>
      <c r="AJ7" s="61">
        <v>0</v>
      </c>
      <c r="AK7" s="61">
        <v>0</v>
      </c>
      <c r="AL7" s="61">
        <v>0</v>
      </c>
      <c r="AM7" s="61">
        <v>0</v>
      </c>
      <c r="AN7" s="61">
        <v>0</v>
      </c>
      <c r="AO7" s="61">
        <v>0</v>
      </c>
      <c r="AP7" s="61">
        <v>0</v>
      </c>
      <c r="AQ7" s="61">
        <v>0</v>
      </c>
      <c r="AR7" s="61">
        <v>0</v>
      </c>
      <c r="AS7" s="61">
        <v>0</v>
      </c>
      <c r="AT7" s="61">
        <v>0</v>
      </c>
      <c r="AU7" s="61">
        <v>0</v>
      </c>
      <c r="AV7" s="61">
        <v>0</v>
      </c>
      <c r="AW7" s="61">
        <v>0</v>
      </c>
      <c r="AX7" s="61">
        <v>0</v>
      </c>
      <c r="AY7" s="61">
        <v>0</v>
      </c>
      <c r="AZ7" s="61">
        <v>0</v>
      </c>
      <c r="BA7" s="61">
        <v>0</v>
      </c>
      <c r="BB7" s="61">
        <v>0</v>
      </c>
      <c r="BC7" s="61">
        <v>0</v>
      </c>
      <c r="BD7" s="61">
        <v>0</v>
      </c>
      <c r="BE7" s="61">
        <v>0</v>
      </c>
      <c r="BF7" s="61">
        <v>0</v>
      </c>
      <c r="BG7" s="61">
        <v>0</v>
      </c>
      <c r="BH7" s="61">
        <v>0</v>
      </c>
      <c r="BI7" s="61">
        <v>0</v>
      </c>
      <c r="BJ7" s="61">
        <v>0</v>
      </c>
      <c r="BK7" s="61">
        <v>0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0</v>
      </c>
      <c r="BT7" s="61">
        <v>0</v>
      </c>
      <c r="BU7" s="61">
        <v>0</v>
      </c>
      <c r="BV7" s="61">
        <v>0</v>
      </c>
      <c r="BW7" s="61">
        <v>0</v>
      </c>
      <c r="BX7" s="61">
        <v>0</v>
      </c>
      <c r="BY7" s="61">
        <v>0</v>
      </c>
      <c r="BZ7" s="61">
        <v>0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0</v>
      </c>
    </row>
    <row r="8" spans="1:90" ht="12.75" customHeight="1">
      <c r="A8" s="44" t="s">
        <v>3</v>
      </c>
      <c r="B8" s="59">
        <v>1003</v>
      </c>
      <c r="C8" s="60" t="s">
        <v>373</v>
      </c>
      <c r="D8" s="61">
        <v>276950.49000000197</v>
      </c>
      <c r="E8" s="61">
        <v>314597.1400000006</v>
      </c>
      <c r="F8" s="61">
        <v>6291942.9000000004</v>
      </c>
      <c r="G8" s="61">
        <v>-5977345.7599999998</v>
      </c>
      <c r="H8" s="61">
        <v>0</v>
      </c>
      <c r="I8" s="61">
        <v>-165377.01999999862</v>
      </c>
      <c r="J8" s="61">
        <v>-2897577.709999999</v>
      </c>
      <c r="K8" s="61">
        <v>-7174609.2899999991</v>
      </c>
      <c r="L8" s="61">
        <v>4277031.58</v>
      </c>
      <c r="M8" s="61">
        <v>2732200.6900000004</v>
      </c>
      <c r="N8" s="61">
        <v>6849045.8100000005</v>
      </c>
      <c r="O8" s="61">
        <v>-4116845.12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127730.37</v>
      </c>
      <c r="AA8" s="61">
        <v>60891.199999999997</v>
      </c>
      <c r="AB8" s="61">
        <v>2244.5300000000002</v>
      </c>
      <c r="AC8" s="61">
        <v>56026.46</v>
      </c>
      <c r="AD8" s="61">
        <v>8568.18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0</v>
      </c>
      <c r="AO8" s="61">
        <v>0</v>
      </c>
      <c r="AP8" s="61">
        <v>0</v>
      </c>
      <c r="AQ8" s="61">
        <v>0</v>
      </c>
      <c r="AR8" s="61">
        <v>0</v>
      </c>
      <c r="AS8" s="61">
        <v>-7214.5399999999499</v>
      </c>
      <c r="AT8" s="61">
        <v>0</v>
      </c>
      <c r="AU8" s="61">
        <v>0</v>
      </c>
      <c r="AV8" s="61">
        <v>0</v>
      </c>
      <c r="AW8" s="61">
        <v>-20662.439999999944</v>
      </c>
      <c r="AX8" s="61">
        <v>-413200.68999999994</v>
      </c>
      <c r="AY8" s="61">
        <v>-1233041.19</v>
      </c>
      <c r="AZ8" s="61">
        <v>-1801336.19</v>
      </c>
      <c r="BA8" s="61">
        <v>-320318</v>
      </c>
      <c r="BB8" s="61">
        <v>0</v>
      </c>
      <c r="BC8" s="61">
        <v>888613</v>
      </c>
      <c r="BD8" s="61">
        <v>819840.5</v>
      </c>
      <c r="BE8" s="61">
        <v>392538.25</v>
      </c>
      <c r="BF8" s="61">
        <v>1171809.1200000001</v>
      </c>
      <c r="BG8" s="61">
        <v>1711221.12</v>
      </c>
      <c r="BH8" s="61">
        <v>305072</v>
      </c>
      <c r="BI8" s="61">
        <v>0</v>
      </c>
      <c r="BJ8" s="61">
        <v>-844484</v>
      </c>
      <c r="BK8" s="61">
        <v>-779270.87000000011</v>
      </c>
      <c r="BL8" s="61">
        <v>0</v>
      </c>
      <c r="BM8" s="61">
        <v>0</v>
      </c>
      <c r="BN8" s="61">
        <v>0</v>
      </c>
      <c r="BO8" s="61">
        <v>-37751.660000000033</v>
      </c>
      <c r="BP8" s="61">
        <v>-37751.660000000033</v>
      </c>
      <c r="BQ8" s="61">
        <v>0</v>
      </c>
      <c r="BR8" s="61">
        <v>0</v>
      </c>
      <c r="BS8" s="61">
        <v>51199.560000000027</v>
      </c>
      <c r="BT8" s="61">
        <v>-307208.78000000003</v>
      </c>
      <c r="BU8" s="61">
        <v>-82019.86</v>
      </c>
      <c r="BV8" s="61">
        <v>-16361.79</v>
      </c>
      <c r="BW8" s="61">
        <v>0</v>
      </c>
      <c r="BX8" s="61">
        <v>0</v>
      </c>
      <c r="BY8" s="61">
        <v>0</v>
      </c>
      <c r="BZ8" s="61">
        <v>494971.02</v>
      </c>
      <c r="CA8" s="61">
        <v>-38181.03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269735.95000000205</v>
      </c>
    </row>
    <row r="9" spans="1:90" ht="12.75" customHeight="1">
      <c r="A9" s="44" t="s">
        <v>4</v>
      </c>
      <c r="B9" s="59">
        <v>1004</v>
      </c>
      <c r="C9" s="60" t="s">
        <v>373</v>
      </c>
      <c r="D9" s="61">
        <v>0</v>
      </c>
      <c r="E9" s="61">
        <v>0</v>
      </c>
      <c r="F9" s="61">
        <v>407231.22</v>
      </c>
      <c r="G9" s="61">
        <v>-407231.22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0</v>
      </c>
      <c r="AA9" s="61">
        <v>0</v>
      </c>
      <c r="AB9" s="61">
        <v>0</v>
      </c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20361.559999999998</v>
      </c>
      <c r="AT9" s="61">
        <v>0</v>
      </c>
      <c r="AU9" s="61">
        <v>0</v>
      </c>
      <c r="AV9" s="61">
        <v>0</v>
      </c>
      <c r="AW9" s="61">
        <v>0</v>
      </c>
      <c r="AX9" s="61">
        <v>0</v>
      </c>
      <c r="AY9" s="61">
        <v>0</v>
      </c>
      <c r="AZ9" s="61">
        <v>0</v>
      </c>
      <c r="BA9" s="61">
        <v>0</v>
      </c>
      <c r="BB9" s="61">
        <v>0</v>
      </c>
      <c r="BC9" s="61">
        <v>0</v>
      </c>
      <c r="BD9" s="61">
        <v>0</v>
      </c>
      <c r="BE9" s="61">
        <v>0</v>
      </c>
      <c r="BF9" s="61">
        <v>0</v>
      </c>
      <c r="BG9" s="61">
        <v>0</v>
      </c>
      <c r="BH9" s="61">
        <v>0</v>
      </c>
      <c r="BI9" s="61">
        <v>0</v>
      </c>
      <c r="BJ9" s="61">
        <v>0</v>
      </c>
      <c r="BK9" s="61">
        <v>0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20361.559999999998</v>
      </c>
      <c r="BT9" s="61">
        <v>-48867.75</v>
      </c>
      <c r="BU9" s="61">
        <v>0</v>
      </c>
      <c r="BV9" s="61">
        <v>0</v>
      </c>
      <c r="BW9" s="61">
        <v>0</v>
      </c>
      <c r="BX9" s="61">
        <v>0</v>
      </c>
      <c r="BY9" s="61">
        <v>0</v>
      </c>
      <c r="BZ9" s="61">
        <v>69229.31</v>
      </c>
      <c r="CA9" s="61">
        <v>0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0</v>
      </c>
      <c r="CJ9" s="61">
        <v>0</v>
      </c>
      <c r="CK9" s="61">
        <v>0</v>
      </c>
      <c r="CL9" s="61">
        <v>20361.559999999998</v>
      </c>
    </row>
    <row r="10" spans="1:90" ht="12.75" customHeight="1">
      <c r="A10" s="44" t="s">
        <v>6</v>
      </c>
      <c r="B10" s="59">
        <v>1005</v>
      </c>
      <c r="C10" s="60" t="s">
        <v>373</v>
      </c>
      <c r="D10" s="61">
        <v>25396082.459999993</v>
      </c>
      <c r="E10" s="61">
        <v>15261215.790000001</v>
      </c>
      <c r="F10" s="61">
        <v>18387824.960000001</v>
      </c>
      <c r="G10" s="61">
        <v>-3126609.17</v>
      </c>
      <c r="H10" s="61">
        <v>0</v>
      </c>
      <c r="I10" s="61">
        <v>88374.489999993704</v>
      </c>
      <c r="J10" s="61">
        <v>883304.50999999419</v>
      </c>
      <c r="K10" s="61">
        <v>-28116620.340000004</v>
      </c>
      <c r="L10" s="61">
        <v>28999924.849999998</v>
      </c>
      <c r="M10" s="61">
        <v>-794930.02000000048</v>
      </c>
      <c r="N10" s="61">
        <v>6489630.0899999999</v>
      </c>
      <c r="O10" s="61">
        <v>-7284560.1100000003</v>
      </c>
      <c r="P10" s="61">
        <v>0</v>
      </c>
      <c r="Q10" s="61">
        <v>0</v>
      </c>
      <c r="R10" s="61">
        <v>0</v>
      </c>
      <c r="S10" s="61">
        <v>1949101.57</v>
      </c>
      <c r="T10" s="61">
        <v>2602940.35</v>
      </c>
      <c r="U10" s="61">
        <v>0</v>
      </c>
      <c r="V10" s="61">
        <v>2602940.35</v>
      </c>
      <c r="W10" s="61">
        <v>-653838.78</v>
      </c>
      <c r="X10" s="61">
        <v>0</v>
      </c>
      <c r="Y10" s="61">
        <v>-653838.78</v>
      </c>
      <c r="Z10" s="61">
        <v>8099520.6099999994</v>
      </c>
      <c r="AA10" s="61">
        <v>2497938.7000000002</v>
      </c>
      <c r="AB10" s="61">
        <v>805180.48</v>
      </c>
      <c r="AC10" s="61">
        <v>3597800.64</v>
      </c>
      <c r="AD10" s="61">
        <v>422661.35</v>
      </c>
      <c r="AE10" s="61">
        <v>746575.88</v>
      </c>
      <c r="AF10" s="61">
        <v>0</v>
      </c>
      <c r="AG10" s="61">
        <v>0</v>
      </c>
      <c r="AH10" s="61">
        <v>29363.56</v>
      </c>
      <c r="AI10" s="61">
        <v>0</v>
      </c>
      <c r="AJ10" s="61">
        <v>0</v>
      </c>
      <c r="AK10" s="61">
        <v>0</v>
      </c>
      <c r="AL10" s="61">
        <v>0</v>
      </c>
      <c r="AM10" s="61">
        <v>-2130</v>
      </c>
      <c r="AN10" s="61">
        <v>-2130</v>
      </c>
      <c r="AO10" s="61">
        <v>0</v>
      </c>
      <c r="AP10" s="61">
        <v>0</v>
      </c>
      <c r="AQ10" s="61">
        <v>0</v>
      </c>
      <c r="AR10" s="61">
        <v>0</v>
      </c>
      <c r="AS10" s="61">
        <v>-13545881.750000006</v>
      </c>
      <c r="AT10" s="61">
        <v>-3627738.56</v>
      </c>
      <c r="AU10" s="61">
        <v>-3627738.56</v>
      </c>
      <c r="AV10" s="61">
        <v>0</v>
      </c>
      <c r="AW10" s="61">
        <v>-345479.21000000462</v>
      </c>
      <c r="AX10" s="61">
        <v>-709340.76000000536</v>
      </c>
      <c r="AY10" s="61">
        <v>-52652570.260000005</v>
      </c>
      <c r="AZ10" s="61">
        <v>-23948612.479999997</v>
      </c>
      <c r="BA10" s="61">
        <v>-52857308.859999999</v>
      </c>
      <c r="BB10" s="61">
        <v>0</v>
      </c>
      <c r="BC10" s="61">
        <v>24153351.080000002</v>
      </c>
      <c r="BD10" s="61">
        <v>51943229.5</v>
      </c>
      <c r="BE10" s="61">
        <v>363861.55000000075</v>
      </c>
      <c r="BF10" s="61">
        <v>9242860.6300000008</v>
      </c>
      <c r="BG10" s="61">
        <v>10778041.869999999</v>
      </c>
      <c r="BH10" s="61">
        <v>2704802.79</v>
      </c>
      <c r="BI10" s="61">
        <v>0</v>
      </c>
      <c r="BJ10" s="61">
        <v>-4239984.0299999993</v>
      </c>
      <c r="BK10" s="61">
        <v>-8878999.0800000001</v>
      </c>
      <c r="BL10" s="61">
        <v>0</v>
      </c>
      <c r="BM10" s="61">
        <v>0</v>
      </c>
      <c r="BN10" s="61">
        <v>0</v>
      </c>
      <c r="BO10" s="61">
        <v>-1870286.43</v>
      </c>
      <c r="BP10" s="61">
        <v>-1870286.43</v>
      </c>
      <c r="BQ10" s="61">
        <v>0</v>
      </c>
      <c r="BR10" s="61">
        <v>0</v>
      </c>
      <c r="BS10" s="61">
        <v>-6855804.54</v>
      </c>
      <c r="BT10" s="61">
        <v>-358518.42</v>
      </c>
      <c r="BU10" s="61">
        <v>-441846.77999999997</v>
      </c>
      <c r="BV10" s="61">
        <v>-124759.93999999999</v>
      </c>
      <c r="BW10" s="61">
        <v>0</v>
      </c>
      <c r="BX10" s="61">
        <v>-15729.89</v>
      </c>
      <c r="BY10" s="61">
        <v>-14642.59</v>
      </c>
      <c r="BZ10" s="61">
        <v>-5900306.9199999999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-846573.01</v>
      </c>
      <c r="CJ10" s="61">
        <v>-846573.01</v>
      </c>
      <c r="CK10" s="61">
        <v>0</v>
      </c>
      <c r="CL10" s="61">
        <v>11850200.709999988</v>
      </c>
    </row>
    <row r="11" spans="1:90" ht="12.75" customHeight="1">
      <c r="A11" s="44" t="s">
        <v>8</v>
      </c>
      <c r="B11" s="59">
        <v>1006</v>
      </c>
      <c r="C11" s="60" t="s">
        <v>373</v>
      </c>
      <c r="D11" s="61">
        <v>265468.96999999997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57924.649999999994</v>
      </c>
      <c r="AA11" s="61">
        <v>23114.95</v>
      </c>
      <c r="AB11" s="61">
        <v>0</v>
      </c>
      <c r="AC11" s="61">
        <v>5791.6</v>
      </c>
      <c r="AD11" s="61">
        <v>24878.87</v>
      </c>
      <c r="AE11" s="61">
        <v>0</v>
      </c>
      <c r="AF11" s="61">
        <v>0</v>
      </c>
      <c r="AG11" s="61">
        <v>76.67</v>
      </c>
      <c r="AH11" s="61">
        <v>4062.56</v>
      </c>
      <c r="AI11" s="61">
        <v>0</v>
      </c>
      <c r="AJ11" s="61">
        <v>0</v>
      </c>
      <c r="AK11" s="61">
        <v>0</v>
      </c>
      <c r="AL11" s="61">
        <v>0</v>
      </c>
      <c r="AM11" s="61">
        <v>207544.32000000001</v>
      </c>
      <c r="AN11" s="61">
        <v>207544.32000000001</v>
      </c>
      <c r="AO11" s="61">
        <v>0</v>
      </c>
      <c r="AP11" s="61">
        <v>0</v>
      </c>
      <c r="AQ11" s="61">
        <v>0</v>
      </c>
      <c r="AR11" s="61">
        <v>0</v>
      </c>
      <c r="AS11" s="61">
        <v>-234868.8</v>
      </c>
      <c r="AT11" s="61">
        <v>-1159.3500000000001</v>
      </c>
      <c r="AU11" s="61">
        <v>-1159.3500000000001</v>
      </c>
      <c r="AV11" s="61">
        <v>0</v>
      </c>
      <c r="AW11" s="61">
        <v>-233700.65</v>
      </c>
      <c r="AX11" s="61">
        <v>-233700.65</v>
      </c>
      <c r="AY11" s="61">
        <v>20456.97</v>
      </c>
      <c r="AZ11" s="61">
        <v>0</v>
      </c>
      <c r="BA11" s="61">
        <v>17294.7</v>
      </c>
      <c r="BB11" s="61">
        <v>0</v>
      </c>
      <c r="BC11" s="61">
        <v>3162.27</v>
      </c>
      <c r="BD11" s="61">
        <v>-254157.62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-8.7999999999999989</v>
      </c>
      <c r="BT11" s="61">
        <v>0</v>
      </c>
      <c r="BU11" s="61">
        <v>-5.14</v>
      </c>
      <c r="BV11" s="61">
        <v>-3.31</v>
      </c>
      <c r="BW11" s="61">
        <v>-0.02</v>
      </c>
      <c r="BX11" s="61">
        <v>-0.05</v>
      </c>
      <c r="BY11" s="61">
        <v>-0.28000000000000003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30600.169999999984</v>
      </c>
    </row>
    <row r="12" spans="1:90" ht="12.75" customHeight="1">
      <c r="A12" s="44" t="s">
        <v>10</v>
      </c>
      <c r="B12" s="59">
        <v>1007</v>
      </c>
      <c r="C12" s="60" t="s">
        <v>373</v>
      </c>
      <c r="D12" s="61">
        <v>136103428.35000026</v>
      </c>
      <c r="E12" s="61">
        <v>184281490.99000019</v>
      </c>
      <c r="F12" s="61">
        <v>304604549.89000016</v>
      </c>
      <c r="G12" s="61">
        <v>-120323058.89999998</v>
      </c>
      <c r="H12" s="61">
        <v>0</v>
      </c>
      <c r="I12" s="61">
        <v>-48178062.639999926</v>
      </c>
      <c r="J12" s="61">
        <v>-100887762.22999996</v>
      </c>
      <c r="K12" s="61">
        <v>-612875172.00999999</v>
      </c>
      <c r="L12" s="61">
        <v>511987409.78000003</v>
      </c>
      <c r="M12" s="61">
        <v>52709699.590000033</v>
      </c>
      <c r="N12" s="61">
        <v>245528848</v>
      </c>
      <c r="O12" s="61">
        <v>-192819148.40999997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-2.3646862246096134E-11</v>
      </c>
      <c r="AN12" s="61">
        <v>-2.5465851649641991E-11</v>
      </c>
      <c r="AO12" s="61">
        <v>1.8189894035458565E-12</v>
      </c>
      <c r="AP12" s="61">
        <v>0</v>
      </c>
      <c r="AQ12" s="61">
        <v>0</v>
      </c>
      <c r="AR12" s="61">
        <v>0</v>
      </c>
      <c r="AS12" s="61">
        <v>-189015415.63</v>
      </c>
      <c r="AT12" s="61">
        <v>-36745036.489999995</v>
      </c>
      <c r="AU12" s="61">
        <v>-56892386.200000003</v>
      </c>
      <c r="AV12" s="61">
        <v>20147349.710000005</v>
      </c>
      <c r="AW12" s="61">
        <v>-59992469.829999983</v>
      </c>
      <c r="AX12" s="61">
        <v>-91877723.23999989</v>
      </c>
      <c r="AY12" s="61">
        <v>-453790981.11000001</v>
      </c>
      <c r="AZ12" s="61">
        <v>-147192755.1100001</v>
      </c>
      <c r="BA12" s="61">
        <v>-306598225.99999994</v>
      </c>
      <c r="BB12" s="61">
        <v>0</v>
      </c>
      <c r="BC12" s="61">
        <v>0</v>
      </c>
      <c r="BD12" s="61">
        <v>361913257.87000012</v>
      </c>
      <c r="BE12" s="61">
        <v>31885253.409999907</v>
      </c>
      <c r="BF12" s="61">
        <v>159098578.86000001</v>
      </c>
      <c r="BG12" s="61">
        <v>51770904.529999994</v>
      </c>
      <c r="BH12" s="61">
        <v>107327674.33000001</v>
      </c>
      <c r="BI12" s="61">
        <v>0</v>
      </c>
      <c r="BJ12" s="61">
        <v>0</v>
      </c>
      <c r="BK12" s="61">
        <v>-127213325.45000011</v>
      </c>
      <c r="BL12" s="61">
        <v>-1169464.1300000027</v>
      </c>
      <c r="BM12" s="61">
        <v>-1574009.0000000149</v>
      </c>
      <c r="BN12" s="61">
        <v>404544.87000001222</v>
      </c>
      <c r="BO12" s="61">
        <v>-22113778.920000002</v>
      </c>
      <c r="BP12" s="61">
        <v>-22113778.920000002</v>
      </c>
      <c r="BQ12" s="61">
        <v>0</v>
      </c>
      <c r="BR12" s="61">
        <v>0</v>
      </c>
      <c r="BS12" s="61">
        <v>-68994666.25999999</v>
      </c>
      <c r="BT12" s="61">
        <v>-29221141.859999985</v>
      </c>
      <c r="BU12" s="61">
        <v>-25312371.73</v>
      </c>
      <c r="BV12" s="61">
        <v>-3289442.64</v>
      </c>
      <c r="BW12" s="61">
        <v>0</v>
      </c>
      <c r="BX12" s="61">
        <v>-546112.91</v>
      </c>
      <c r="BY12" s="61">
        <v>-30551765.659999993</v>
      </c>
      <c r="BZ12" s="61">
        <v>30532775.29999999</v>
      </c>
      <c r="CA12" s="61">
        <v>-10606606.76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-52911987.279999733</v>
      </c>
    </row>
    <row r="13" spans="1:90" ht="12.75" customHeight="1">
      <c r="A13" s="44" t="s">
        <v>12</v>
      </c>
      <c r="B13" s="59">
        <v>1008</v>
      </c>
      <c r="C13" s="60" t="s">
        <v>373</v>
      </c>
      <c r="D13" s="61">
        <v>-2475.0558670597238</v>
      </c>
      <c r="E13" s="61">
        <v>-62.26</v>
      </c>
      <c r="F13" s="61">
        <v>-62.26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69051.2341329396</v>
      </c>
      <c r="AA13" s="61">
        <v>42667.345024051618</v>
      </c>
      <c r="AB13" s="61">
        <v>2898.0621800024446</v>
      </c>
      <c r="AC13" s="61">
        <v>8027.1481125683658</v>
      </c>
      <c r="AD13" s="61">
        <v>68.051630761328724</v>
      </c>
      <c r="AE13" s="61">
        <v>0</v>
      </c>
      <c r="AF13" s="61">
        <v>202.17617589297842</v>
      </c>
      <c r="AG13" s="61">
        <v>15188.451009662858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-71464.029999999329</v>
      </c>
      <c r="AN13" s="61">
        <v>-119508.8599999994</v>
      </c>
      <c r="AO13" s="61">
        <v>48044.830000000075</v>
      </c>
      <c r="AP13" s="61">
        <v>0</v>
      </c>
      <c r="AQ13" s="61">
        <v>0</v>
      </c>
      <c r="AR13" s="61">
        <v>0</v>
      </c>
      <c r="AS13" s="61">
        <v>-480908.74439600128</v>
      </c>
      <c r="AT13" s="61">
        <v>66490.64999999998</v>
      </c>
      <c r="AU13" s="61">
        <v>115003.96999999999</v>
      </c>
      <c r="AV13" s="61">
        <v>-48513.320000000007</v>
      </c>
      <c r="AW13" s="61">
        <v>6958.1000000000931</v>
      </c>
      <c r="AX13" s="61">
        <v>12970.280000000028</v>
      </c>
      <c r="AY13" s="61">
        <v>-1234290.8999999999</v>
      </c>
      <c r="AZ13" s="61">
        <v>-1809647.38</v>
      </c>
      <c r="BA13" s="61">
        <v>9149.33</v>
      </c>
      <c r="BB13" s="61">
        <v>0</v>
      </c>
      <c r="BC13" s="61">
        <v>566207.15</v>
      </c>
      <c r="BD13" s="61">
        <v>1247261.18</v>
      </c>
      <c r="BE13" s="61">
        <v>-6012.1799999999348</v>
      </c>
      <c r="BF13" s="61">
        <v>337419.82000000007</v>
      </c>
      <c r="BG13" s="61">
        <v>492087.84</v>
      </c>
      <c r="BH13" s="61">
        <v>116.76</v>
      </c>
      <c r="BI13" s="61">
        <v>0</v>
      </c>
      <c r="BJ13" s="61">
        <v>-154784.78</v>
      </c>
      <c r="BK13" s="61">
        <v>-343432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-554357.49439600133</v>
      </c>
      <c r="BT13" s="61">
        <v>37.35</v>
      </c>
      <c r="BU13" s="61">
        <v>-179259.1820518017</v>
      </c>
      <c r="BV13" s="61">
        <v>-142316.8106487167</v>
      </c>
      <c r="BW13" s="61">
        <v>0</v>
      </c>
      <c r="BX13" s="61">
        <v>-22882.357866758779</v>
      </c>
      <c r="BY13" s="61">
        <v>-22451.553778327536</v>
      </c>
      <c r="BZ13" s="61">
        <v>0</v>
      </c>
      <c r="CA13" s="61">
        <v>-187484.94005039669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0</v>
      </c>
      <c r="CJ13" s="61">
        <v>0</v>
      </c>
      <c r="CK13" s="61">
        <v>0</v>
      </c>
      <c r="CL13" s="61">
        <v>-483383.80026306101</v>
      </c>
    </row>
    <row r="14" spans="1:90" ht="12.75" customHeight="1">
      <c r="A14" s="44" t="s">
        <v>14</v>
      </c>
      <c r="B14" s="59">
        <v>1009</v>
      </c>
      <c r="C14" s="60" t="s">
        <v>373</v>
      </c>
      <c r="D14" s="61">
        <v>0</v>
      </c>
      <c r="E14" s="61">
        <v>0</v>
      </c>
      <c r="F14" s="61">
        <v>689804.5</v>
      </c>
      <c r="G14" s="61">
        <v>-689804.5</v>
      </c>
      <c r="H14" s="61">
        <v>0</v>
      </c>
      <c r="I14" s="61">
        <v>0</v>
      </c>
      <c r="J14" s="61">
        <v>-463964.4</v>
      </c>
      <c r="K14" s="61">
        <v>-463964.4</v>
      </c>
      <c r="L14" s="61">
        <v>0</v>
      </c>
      <c r="M14" s="61">
        <v>463964.4</v>
      </c>
      <c r="N14" s="61">
        <v>463964.4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0</v>
      </c>
      <c r="AA14" s="61">
        <v>0</v>
      </c>
      <c r="AB14" s="61">
        <v>0</v>
      </c>
      <c r="AC14" s="61">
        <v>0</v>
      </c>
      <c r="AD14" s="61">
        <v>0</v>
      </c>
      <c r="AE14" s="61">
        <v>0</v>
      </c>
      <c r="AF14" s="61">
        <v>0</v>
      </c>
      <c r="AG14" s="61">
        <v>0</v>
      </c>
      <c r="AH14" s="61">
        <v>0</v>
      </c>
      <c r="AI14" s="61">
        <v>0</v>
      </c>
      <c r="AJ14" s="61">
        <v>0</v>
      </c>
      <c r="AK14" s="61">
        <v>0</v>
      </c>
      <c r="AL14" s="61">
        <v>0</v>
      </c>
      <c r="AM14" s="61">
        <v>0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31986.139999999996</v>
      </c>
      <c r="AT14" s="61">
        <v>0</v>
      </c>
      <c r="AU14" s="61">
        <v>0</v>
      </c>
      <c r="AV14" s="61">
        <v>0</v>
      </c>
      <c r="AW14" s="61">
        <v>0</v>
      </c>
      <c r="AX14" s="61">
        <v>0</v>
      </c>
      <c r="AY14" s="61">
        <v>0</v>
      </c>
      <c r="AZ14" s="61">
        <v>0</v>
      </c>
      <c r="BA14" s="61">
        <v>0</v>
      </c>
      <c r="BB14" s="61">
        <v>0</v>
      </c>
      <c r="BC14" s="61">
        <v>0</v>
      </c>
      <c r="BD14" s="61">
        <v>0</v>
      </c>
      <c r="BE14" s="61">
        <v>0</v>
      </c>
      <c r="BF14" s="61">
        <v>0</v>
      </c>
      <c r="BG14" s="61">
        <v>0</v>
      </c>
      <c r="BH14" s="61">
        <v>0</v>
      </c>
      <c r="BI14" s="61">
        <v>0</v>
      </c>
      <c r="BJ14" s="61">
        <v>0</v>
      </c>
      <c r="BK14" s="61">
        <v>0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31986.139999999996</v>
      </c>
      <c r="BT14" s="61">
        <v>-27100.81</v>
      </c>
      <c r="BU14" s="61">
        <v>0</v>
      </c>
      <c r="BV14" s="61">
        <v>0</v>
      </c>
      <c r="BW14" s="61">
        <v>0</v>
      </c>
      <c r="BX14" s="61">
        <v>0</v>
      </c>
      <c r="BY14" s="61">
        <v>0</v>
      </c>
      <c r="BZ14" s="61">
        <v>59086.95</v>
      </c>
      <c r="CA14" s="61">
        <v>0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0</v>
      </c>
      <c r="CJ14" s="61">
        <v>0</v>
      </c>
      <c r="CK14" s="61">
        <v>0</v>
      </c>
      <c r="CL14" s="61">
        <v>31986.139999999996</v>
      </c>
    </row>
    <row r="15" spans="1:90" ht="12.75" customHeight="1">
      <c r="A15" s="44" t="s">
        <v>16</v>
      </c>
      <c r="B15" s="59">
        <v>1010</v>
      </c>
      <c r="C15" s="60" t="s">
        <v>373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</row>
    <row r="16" spans="1:90" ht="12.75" customHeight="1">
      <c r="A16" s="44" t="s">
        <v>18</v>
      </c>
      <c r="B16" s="59">
        <v>1011</v>
      </c>
      <c r="C16" s="60" t="s">
        <v>373</v>
      </c>
      <c r="D16" s="61">
        <v>172760189.34</v>
      </c>
      <c r="E16" s="61">
        <v>278830465.82999998</v>
      </c>
      <c r="F16" s="61">
        <v>560027204.28999996</v>
      </c>
      <c r="G16" s="61">
        <v>-281196738.45999998</v>
      </c>
      <c r="H16" s="61">
        <v>0</v>
      </c>
      <c r="I16" s="61">
        <v>-129940180.00999999</v>
      </c>
      <c r="J16" s="61">
        <v>-259880361.50999999</v>
      </c>
      <c r="K16" s="61">
        <v>-920148485.19000006</v>
      </c>
      <c r="L16" s="61">
        <v>660268123.68000007</v>
      </c>
      <c r="M16" s="61">
        <v>129940181.5</v>
      </c>
      <c r="N16" s="61">
        <v>460074243.35000002</v>
      </c>
      <c r="O16" s="61">
        <v>-330134061.85000002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20520365.52</v>
      </c>
      <c r="AK16" s="61">
        <v>20520365.52</v>
      </c>
      <c r="AL16" s="61">
        <v>0</v>
      </c>
      <c r="AM16" s="61">
        <v>3349538</v>
      </c>
      <c r="AN16" s="61">
        <v>3349538</v>
      </c>
      <c r="AO16" s="61">
        <v>0</v>
      </c>
      <c r="AP16" s="61">
        <v>0</v>
      </c>
      <c r="AQ16" s="61">
        <v>0</v>
      </c>
      <c r="AR16" s="61">
        <v>0</v>
      </c>
      <c r="AS16" s="61">
        <v>-234672996.5799998</v>
      </c>
      <c r="AT16" s="61">
        <v>-52820207.520000018</v>
      </c>
      <c r="AU16" s="61">
        <v>-105676973.80000001</v>
      </c>
      <c r="AV16" s="61">
        <v>52856766.279999994</v>
      </c>
      <c r="AW16" s="61">
        <v>-1900622.2499998212</v>
      </c>
      <c r="AX16" s="61">
        <v>-10856483.939999819</v>
      </c>
      <c r="AY16" s="61">
        <v>-609839891.14999986</v>
      </c>
      <c r="AZ16" s="61">
        <v>-726847423.06999993</v>
      </c>
      <c r="BA16" s="61">
        <v>-162744756</v>
      </c>
      <c r="BB16" s="61">
        <v>0</v>
      </c>
      <c r="BC16" s="61">
        <v>279752287.92000002</v>
      </c>
      <c r="BD16" s="61">
        <v>598983407.21000004</v>
      </c>
      <c r="BE16" s="61">
        <v>8955861.6899999976</v>
      </c>
      <c r="BF16" s="61">
        <v>299689457.07999998</v>
      </c>
      <c r="BG16" s="61">
        <v>361092353.32999998</v>
      </c>
      <c r="BH16" s="61">
        <v>76073862</v>
      </c>
      <c r="BI16" s="61">
        <v>0</v>
      </c>
      <c r="BJ16" s="61">
        <v>-137476758.25</v>
      </c>
      <c r="BK16" s="61">
        <v>-290733595.38999999</v>
      </c>
      <c r="BL16" s="61">
        <v>0</v>
      </c>
      <c r="BM16" s="61">
        <v>0</v>
      </c>
      <c r="BN16" s="61">
        <v>0</v>
      </c>
      <c r="BO16" s="61">
        <v>-35228618.159999996</v>
      </c>
      <c r="BP16" s="61">
        <v>-35228618.159999996</v>
      </c>
      <c r="BQ16" s="61">
        <v>0</v>
      </c>
      <c r="BR16" s="61">
        <v>0</v>
      </c>
      <c r="BS16" s="61">
        <v>-130781664.64999998</v>
      </c>
      <c r="BT16" s="61">
        <v>-50104813.329999998</v>
      </c>
      <c r="BU16" s="61">
        <v>-42613717.200000003</v>
      </c>
      <c r="BV16" s="61">
        <v>-10977280.259999998</v>
      </c>
      <c r="BW16" s="61">
        <v>0</v>
      </c>
      <c r="BX16" s="61">
        <v>0</v>
      </c>
      <c r="BY16" s="61">
        <v>-71216119.139999986</v>
      </c>
      <c r="BZ16" s="61">
        <v>44130265.279999994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-13941884</v>
      </c>
      <c r="CJ16" s="61">
        <v>-13941884</v>
      </c>
      <c r="CK16" s="61">
        <v>0</v>
      </c>
      <c r="CL16" s="61">
        <v>-61912807.239999801</v>
      </c>
    </row>
    <row r="17" spans="1:90" ht="12.75" customHeight="1">
      <c r="A17" s="44" t="s">
        <v>20</v>
      </c>
      <c r="B17" s="59">
        <v>1012</v>
      </c>
      <c r="C17" s="60" t="s">
        <v>373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0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0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1">
        <v>0</v>
      </c>
      <c r="AZ17" s="61">
        <v>0</v>
      </c>
      <c r="BA17" s="61">
        <v>0</v>
      </c>
      <c r="BB17" s="61">
        <v>0</v>
      </c>
      <c r="BC17" s="61">
        <v>0</v>
      </c>
      <c r="BD17" s="61">
        <v>0</v>
      </c>
      <c r="BE17" s="61">
        <v>0</v>
      </c>
      <c r="BF17" s="61">
        <v>0</v>
      </c>
      <c r="BG17" s="61">
        <v>0</v>
      </c>
      <c r="BH17" s="61">
        <v>0</v>
      </c>
      <c r="BI17" s="61">
        <v>0</v>
      </c>
      <c r="BJ17" s="61">
        <v>0</v>
      </c>
      <c r="BK17" s="61">
        <v>0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0</v>
      </c>
      <c r="BT17" s="61">
        <v>0</v>
      </c>
      <c r="BU17" s="61">
        <v>0</v>
      </c>
      <c r="BV17" s="61">
        <v>0</v>
      </c>
      <c r="BW17" s="61">
        <v>0</v>
      </c>
      <c r="BX17" s="61">
        <v>0</v>
      </c>
      <c r="BY17" s="61">
        <v>0</v>
      </c>
      <c r="BZ17" s="61">
        <v>0</v>
      </c>
      <c r="CA17" s="61">
        <v>0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0</v>
      </c>
    </row>
    <row r="18" spans="1:90" ht="12.75" customHeight="1">
      <c r="A18" s="44" t="s">
        <v>22</v>
      </c>
      <c r="B18" s="59">
        <v>1013</v>
      </c>
      <c r="C18" s="60" t="s">
        <v>373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-3395938.3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0</v>
      </c>
      <c r="BG18" s="61">
        <v>0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-3395938.3</v>
      </c>
      <c r="BT18" s="61">
        <v>0</v>
      </c>
      <c r="BU18" s="61">
        <v>-2146684.02</v>
      </c>
      <c r="BV18" s="61">
        <v>-500287.46</v>
      </c>
      <c r="BW18" s="61">
        <v>0</v>
      </c>
      <c r="BX18" s="61">
        <v>-53578.98</v>
      </c>
      <c r="BY18" s="61">
        <v>-695387.84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-3395938.3</v>
      </c>
    </row>
    <row r="19" spans="1:90" ht="12.75" customHeight="1">
      <c r="A19" s="44" t="s">
        <v>24</v>
      </c>
      <c r="B19" s="59">
        <v>1016</v>
      </c>
      <c r="C19" s="60" t="s">
        <v>373</v>
      </c>
      <c r="D19" s="61">
        <v>100901860.06999937</v>
      </c>
      <c r="E19" s="61">
        <v>-84125656.270000577</v>
      </c>
      <c r="F19" s="61">
        <v>247135036.17999947</v>
      </c>
      <c r="G19" s="61">
        <v>-331260692.45000005</v>
      </c>
      <c r="H19" s="61">
        <v>0</v>
      </c>
      <c r="I19" s="61">
        <v>154712634.69999993</v>
      </c>
      <c r="J19" s="61">
        <v>-41066645.800000072</v>
      </c>
      <c r="K19" s="61">
        <v>-327628853.92000008</v>
      </c>
      <c r="L19" s="61">
        <v>286562208.12</v>
      </c>
      <c r="M19" s="61">
        <v>195779280.5</v>
      </c>
      <c r="N19" s="61">
        <v>195779280.5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29629429.030000016</v>
      </c>
      <c r="AA19" s="61">
        <v>29629429.030000016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685452.60999999952</v>
      </c>
      <c r="AN19" s="61">
        <v>6522085.2399999974</v>
      </c>
      <c r="AO19" s="61">
        <v>-4810746.9799999986</v>
      </c>
      <c r="AP19" s="61">
        <v>0</v>
      </c>
      <c r="AQ19" s="61">
        <v>0</v>
      </c>
      <c r="AR19" s="61">
        <v>-1025885.6499999993</v>
      </c>
      <c r="AS19" s="61">
        <v>-58085514.850000031</v>
      </c>
      <c r="AT19" s="61">
        <v>-5073615.5100000128</v>
      </c>
      <c r="AU19" s="61">
        <v>-26659019.270000011</v>
      </c>
      <c r="AV19" s="61">
        <v>21585403.759999998</v>
      </c>
      <c r="AW19" s="61">
        <v>-115630.07000002265</v>
      </c>
      <c r="AX19" s="61">
        <v>4324686.3699999452</v>
      </c>
      <c r="AY19" s="61">
        <v>-149217926.37</v>
      </c>
      <c r="AZ19" s="61">
        <v>-99763892.369999975</v>
      </c>
      <c r="BA19" s="61">
        <v>-117904880</v>
      </c>
      <c r="BB19" s="61">
        <v>0</v>
      </c>
      <c r="BC19" s="61">
        <v>68450845.999999985</v>
      </c>
      <c r="BD19" s="61">
        <v>153542612.73999995</v>
      </c>
      <c r="BE19" s="61">
        <v>-4440316.4399999678</v>
      </c>
      <c r="BF19" s="61">
        <v>114125889.37</v>
      </c>
      <c r="BG19" s="61">
        <v>75469115.36999999</v>
      </c>
      <c r="BH19" s="61">
        <v>91009825</v>
      </c>
      <c r="BI19" s="61">
        <v>0</v>
      </c>
      <c r="BJ19" s="61">
        <v>-52353051</v>
      </c>
      <c r="BK19" s="61">
        <v>-118566205.80999997</v>
      </c>
      <c r="BL19" s="61">
        <v>0</v>
      </c>
      <c r="BM19" s="61">
        <v>0</v>
      </c>
      <c r="BN19" s="61">
        <v>0</v>
      </c>
      <c r="BO19" s="61">
        <v>-9.9999904632568359E-3</v>
      </c>
      <c r="BP19" s="61">
        <v>-9.9999904632568359E-3</v>
      </c>
      <c r="BQ19" s="61">
        <v>0</v>
      </c>
      <c r="BR19" s="61">
        <v>0</v>
      </c>
      <c r="BS19" s="61">
        <v>-52896269.260000005</v>
      </c>
      <c r="BT19" s="61">
        <v>-25166588.009999957</v>
      </c>
      <c r="BU19" s="61">
        <v>-54740020.830000028</v>
      </c>
      <c r="BV19" s="61">
        <v>-47068058.170000002</v>
      </c>
      <c r="BW19" s="61">
        <v>0</v>
      </c>
      <c r="BX19" s="61">
        <v>-1491850.3599999999</v>
      </c>
      <c r="BY19" s="61">
        <v>-63000</v>
      </c>
      <c r="BZ19" s="61">
        <v>71022344.549999997</v>
      </c>
      <c r="CA19" s="61">
        <v>4610903.5599999856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42816345.219999336</v>
      </c>
    </row>
    <row r="20" spans="1:90" ht="12.75" customHeight="1">
      <c r="A20" s="44" t="s">
        <v>26</v>
      </c>
      <c r="B20" s="59">
        <v>1017</v>
      </c>
      <c r="C20" s="60" t="s">
        <v>373</v>
      </c>
      <c r="D20" s="61">
        <v>48099.749999999774</v>
      </c>
      <c r="E20" s="61">
        <v>302.52000000000044</v>
      </c>
      <c r="F20" s="61">
        <v>6050.5</v>
      </c>
      <c r="G20" s="61">
        <v>-5747.98</v>
      </c>
      <c r="H20" s="61">
        <v>0</v>
      </c>
      <c r="I20" s="61">
        <v>47669.129999999772</v>
      </c>
      <c r="J20" s="61">
        <v>953382.56999999983</v>
      </c>
      <c r="K20" s="61">
        <v>-800813.81</v>
      </c>
      <c r="L20" s="61">
        <v>1754196.38</v>
      </c>
      <c r="M20" s="61">
        <v>-905713.44000000006</v>
      </c>
      <c r="N20" s="61">
        <v>760773.12</v>
      </c>
      <c r="O20" s="61">
        <v>-1666486.56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128.10000000000002</v>
      </c>
      <c r="AA20" s="61">
        <v>65.95</v>
      </c>
      <c r="AB20" s="61">
        <v>0</v>
      </c>
      <c r="AC20" s="61">
        <v>62.150000000000006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-97150.679999999877</v>
      </c>
      <c r="AT20" s="61">
        <v>0</v>
      </c>
      <c r="AU20" s="61">
        <v>0</v>
      </c>
      <c r="AV20" s="61">
        <v>0</v>
      </c>
      <c r="AW20" s="61">
        <v>-51591.409999999916</v>
      </c>
      <c r="AX20" s="61">
        <v>-1031828.2999999998</v>
      </c>
      <c r="AY20" s="61">
        <v>-3205185.5</v>
      </c>
      <c r="AZ20" s="61">
        <v>-388669.59</v>
      </c>
      <c r="BA20" s="61">
        <v>-2816515.91</v>
      </c>
      <c r="BB20" s="61">
        <v>0</v>
      </c>
      <c r="BC20" s="61">
        <v>0</v>
      </c>
      <c r="BD20" s="61">
        <v>2173357.2000000002</v>
      </c>
      <c r="BE20" s="61">
        <v>980236.8899999999</v>
      </c>
      <c r="BF20" s="61">
        <v>3044926.23</v>
      </c>
      <c r="BG20" s="61">
        <v>369236.11</v>
      </c>
      <c r="BH20" s="61">
        <v>2675690.12</v>
      </c>
      <c r="BI20" s="61">
        <v>0</v>
      </c>
      <c r="BJ20" s="61">
        <v>0</v>
      </c>
      <c r="BK20" s="61">
        <v>-2064689.34</v>
      </c>
      <c r="BL20" s="61">
        <v>0</v>
      </c>
      <c r="BM20" s="61">
        <v>0</v>
      </c>
      <c r="BN20" s="61">
        <v>0</v>
      </c>
      <c r="BO20" s="61">
        <v>-36.299999999999955</v>
      </c>
      <c r="BP20" s="61">
        <v>-36.299999999999955</v>
      </c>
      <c r="BQ20" s="61">
        <v>0</v>
      </c>
      <c r="BR20" s="61">
        <v>0</v>
      </c>
      <c r="BS20" s="61">
        <v>-45522.969999999958</v>
      </c>
      <c r="BT20" s="61">
        <v>-95943</v>
      </c>
      <c r="BU20" s="61">
        <v>-59518.31</v>
      </c>
      <c r="BV20" s="61">
        <v>-6251.08</v>
      </c>
      <c r="BW20" s="61">
        <v>-37.090000000000003</v>
      </c>
      <c r="BX20" s="61">
        <v>-4581.46</v>
      </c>
      <c r="BY20" s="61">
        <v>-15879.37</v>
      </c>
      <c r="BZ20" s="61">
        <v>136719.20000000001</v>
      </c>
      <c r="CA20" s="61">
        <v>-31.86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0</v>
      </c>
      <c r="CJ20" s="61">
        <v>0</v>
      </c>
      <c r="CK20" s="61">
        <v>0</v>
      </c>
      <c r="CL20" s="61">
        <v>-49050.930000000102</v>
      </c>
    </row>
    <row r="21" spans="1:90" ht="12.75" customHeight="1">
      <c r="A21" s="44" t="s">
        <v>28</v>
      </c>
      <c r="B21" s="59">
        <v>1018</v>
      </c>
      <c r="C21" s="60" t="s">
        <v>373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0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0</v>
      </c>
      <c r="BF21" s="61">
        <v>0</v>
      </c>
      <c r="BG21" s="61">
        <v>0</v>
      </c>
      <c r="BH21" s="61">
        <v>0</v>
      </c>
      <c r="BI21" s="61">
        <v>0</v>
      </c>
      <c r="BJ21" s="61">
        <v>0</v>
      </c>
      <c r="BK21" s="61">
        <v>0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0</v>
      </c>
      <c r="BT21" s="61">
        <v>0</v>
      </c>
      <c r="BU21" s="61">
        <v>0</v>
      </c>
      <c r="BV21" s="61">
        <v>0</v>
      </c>
      <c r="BW21" s="61">
        <v>0</v>
      </c>
      <c r="BX21" s="61">
        <v>0</v>
      </c>
      <c r="BY21" s="61">
        <v>0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0</v>
      </c>
    </row>
    <row r="22" spans="1:90" ht="12.75" customHeight="1">
      <c r="A22" s="44" t="s">
        <v>30</v>
      </c>
      <c r="B22" s="59">
        <v>1020</v>
      </c>
      <c r="C22" s="60" t="s">
        <v>373</v>
      </c>
      <c r="D22" s="61">
        <v>122853.28754179901</v>
      </c>
      <c r="E22" s="61">
        <v>0</v>
      </c>
      <c r="F22" s="61">
        <v>80489099.589999989</v>
      </c>
      <c r="G22" s="61">
        <v>-80489099.589999989</v>
      </c>
      <c r="H22" s="61">
        <v>0</v>
      </c>
      <c r="I22" s="61">
        <v>0</v>
      </c>
      <c r="J22" s="61">
        <v>-23371522.819999993</v>
      </c>
      <c r="K22" s="61">
        <v>-126246500.28999999</v>
      </c>
      <c r="L22" s="61">
        <v>102874977.47</v>
      </c>
      <c r="M22" s="61">
        <v>23371522.819999993</v>
      </c>
      <c r="N22" s="61">
        <v>126246500.28999999</v>
      </c>
      <c r="O22" s="61">
        <v>-102874977.47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6818.1475417990214</v>
      </c>
      <c r="AA22" s="61">
        <v>7058.4196036393769</v>
      </c>
      <c r="AB22" s="61">
        <v>0</v>
      </c>
      <c r="AC22" s="61">
        <v>-400.71527928515638</v>
      </c>
      <c r="AD22" s="61">
        <v>157.67695883152305</v>
      </c>
      <c r="AE22" s="61">
        <v>0</v>
      </c>
      <c r="AF22" s="61">
        <v>0</v>
      </c>
      <c r="AG22" s="61">
        <v>2.4221029942174392</v>
      </c>
      <c r="AH22" s="61">
        <v>0</v>
      </c>
      <c r="AI22" s="61">
        <v>0.34415561906062131</v>
      </c>
      <c r="AJ22" s="61">
        <v>0</v>
      </c>
      <c r="AK22" s="61">
        <v>0</v>
      </c>
      <c r="AL22" s="61">
        <v>0</v>
      </c>
      <c r="AM22" s="61">
        <v>116035.14</v>
      </c>
      <c r="AN22" s="61">
        <v>0</v>
      </c>
      <c r="AO22" s="61">
        <v>0</v>
      </c>
      <c r="AP22" s="61">
        <v>0</v>
      </c>
      <c r="AQ22" s="61">
        <v>0</v>
      </c>
      <c r="AR22" s="61">
        <v>116035.14</v>
      </c>
      <c r="AS22" s="61">
        <v>-21548891.34547003</v>
      </c>
      <c r="AT22" s="61">
        <v>16380.69000000041</v>
      </c>
      <c r="AU22" s="61">
        <v>-2209442.2699999996</v>
      </c>
      <c r="AV22" s="61">
        <v>2225822.96</v>
      </c>
      <c r="AW22" s="61">
        <v>2295.3499999959022</v>
      </c>
      <c r="AX22" s="61">
        <v>3235226.5599999968</v>
      </c>
      <c r="AY22" s="61">
        <v>-10514318.940000001</v>
      </c>
      <c r="AZ22" s="61">
        <v>-8988477.1600000001</v>
      </c>
      <c r="BA22" s="61">
        <v>-2714504.32</v>
      </c>
      <c r="BB22" s="61">
        <v>0</v>
      </c>
      <c r="BC22" s="61">
        <v>1188662.54</v>
      </c>
      <c r="BD22" s="61">
        <v>13749545.499999998</v>
      </c>
      <c r="BE22" s="61">
        <v>-3232931.2100000009</v>
      </c>
      <c r="BF22" s="61">
        <v>10408928.300000001</v>
      </c>
      <c r="BG22" s="61">
        <v>8871908.9600000009</v>
      </c>
      <c r="BH22" s="61">
        <v>2713767.28</v>
      </c>
      <c r="BI22" s="61">
        <v>0</v>
      </c>
      <c r="BJ22" s="61">
        <v>-1176747.94</v>
      </c>
      <c r="BK22" s="61">
        <v>-13641859.510000002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-21567567.385470025</v>
      </c>
      <c r="BT22" s="61">
        <v>-4302296.870000001</v>
      </c>
      <c r="BU22" s="61">
        <v>-19438894.796973102</v>
      </c>
      <c r="BV22" s="61">
        <v>-700847.86512868037</v>
      </c>
      <c r="BW22" s="61">
        <v>0</v>
      </c>
      <c r="BX22" s="61">
        <v>-1314904.058444479</v>
      </c>
      <c r="BY22" s="61">
        <v>-1669537.5049237618</v>
      </c>
      <c r="BZ22" s="61">
        <v>5926905.8899999987</v>
      </c>
      <c r="CA22" s="61">
        <v>-67992.179999999993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-21426038.057928231</v>
      </c>
    </row>
    <row r="23" spans="1:90" ht="12.75" customHeight="1">
      <c r="A23" s="44" t="s">
        <v>32</v>
      </c>
      <c r="B23" s="59">
        <v>1022</v>
      </c>
      <c r="C23" s="60" t="s">
        <v>373</v>
      </c>
      <c r="D23" s="61">
        <v>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0</v>
      </c>
      <c r="AT23" s="61">
        <v>0</v>
      </c>
      <c r="AU23" s="61">
        <v>0</v>
      </c>
      <c r="AV23" s="61">
        <v>0</v>
      </c>
      <c r="AW23" s="61">
        <v>0</v>
      </c>
      <c r="AX23" s="61">
        <v>0</v>
      </c>
      <c r="AY23" s="61">
        <v>0</v>
      </c>
      <c r="AZ23" s="61">
        <v>0</v>
      </c>
      <c r="BA23" s="61">
        <v>0</v>
      </c>
      <c r="BB23" s="61">
        <v>0</v>
      </c>
      <c r="BC23" s="61">
        <v>0</v>
      </c>
      <c r="BD23" s="61">
        <v>0</v>
      </c>
      <c r="BE23" s="61">
        <v>0</v>
      </c>
      <c r="BF23" s="61">
        <v>0</v>
      </c>
      <c r="BG23" s="61">
        <v>0</v>
      </c>
      <c r="BH23" s="61">
        <v>0</v>
      </c>
      <c r="BI23" s="61">
        <v>0</v>
      </c>
      <c r="BJ23" s="61">
        <v>0</v>
      </c>
      <c r="BK23" s="61">
        <v>0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0</v>
      </c>
      <c r="BT23" s="61">
        <v>0</v>
      </c>
      <c r="BU23" s="61">
        <v>0</v>
      </c>
      <c r="BV23" s="61">
        <v>0</v>
      </c>
      <c r="BW23" s="61">
        <v>0</v>
      </c>
      <c r="BX23" s="61">
        <v>0</v>
      </c>
      <c r="BY23" s="61">
        <v>0</v>
      </c>
      <c r="BZ23" s="61">
        <v>0</v>
      </c>
      <c r="CA23" s="61">
        <v>0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0</v>
      </c>
      <c r="CJ23" s="61">
        <v>0</v>
      </c>
      <c r="CK23" s="61">
        <v>0</v>
      </c>
      <c r="CL23" s="61">
        <v>0</v>
      </c>
    </row>
    <row r="24" spans="1:90" ht="12.75" customHeight="1">
      <c r="A24" s="44" t="s">
        <v>34</v>
      </c>
      <c r="B24" s="59">
        <v>1025</v>
      </c>
      <c r="C24" s="60" t="s">
        <v>373</v>
      </c>
      <c r="D24" s="61">
        <v>0</v>
      </c>
      <c r="E24" s="61">
        <v>0</v>
      </c>
      <c r="F24" s="61">
        <v>275322.82</v>
      </c>
      <c r="G24" s="61">
        <v>-275322.82</v>
      </c>
      <c r="H24" s="61">
        <v>0</v>
      </c>
      <c r="I24" s="61">
        <v>0</v>
      </c>
      <c r="J24" s="61">
        <v>-940.24000000004889</v>
      </c>
      <c r="K24" s="61">
        <v>-387537.34</v>
      </c>
      <c r="L24" s="61">
        <v>386597.1</v>
      </c>
      <c r="M24" s="61">
        <v>940.24000000004889</v>
      </c>
      <c r="N24" s="61">
        <v>387537.34</v>
      </c>
      <c r="O24" s="61">
        <v>-386597.1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0</v>
      </c>
      <c r="AA24" s="61">
        <v>0</v>
      </c>
      <c r="AB24" s="61">
        <v>0</v>
      </c>
      <c r="AC24" s="61">
        <v>0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0</v>
      </c>
      <c r="AN24" s="61">
        <v>0</v>
      </c>
      <c r="AO24" s="61">
        <v>0</v>
      </c>
      <c r="AP24" s="61">
        <v>0</v>
      </c>
      <c r="AQ24" s="61">
        <v>0</v>
      </c>
      <c r="AR24" s="61">
        <v>0</v>
      </c>
      <c r="AS24" s="61">
        <v>-35237.130000000019</v>
      </c>
      <c r="AT24" s="61">
        <v>0</v>
      </c>
      <c r="AU24" s="61">
        <v>0</v>
      </c>
      <c r="AV24" s="61">
        <v>0</v>
      </c>
      <c r="AW24" s="61">
        <v>0</v>
      </c>
      <c r="AX24" s="61">
        <v>0</v>
      </c>
      <c r="AY24" s="61">
        <v>0</v>
      </c>
      <c r="AZ24" s="61">
        <v>0</v>
      </c>
      <c r="BA24" s="61">
        <v>0</v>
      </c>
      <c r="BB24" s="61">
        <v>0</v>
      </c>
      <c r="BC24" s="61">
        <v>0</v>
      </c>
      <c r="BD24" s="61">
        <v>0</v>
      </c>
      <c r="BE24" s="61">
        <v>0</v>
      </c>
      <c r="BF24" s="61">
        <v>0</v>
      </c>
      <c r="BG24" s="61">
        <v>0</v>
      </c>
      <c r="BH24" s="61">
        <v>0</v>
      </c>
      <c r="BI24" s="61">
        <v>0</v>
      </c>
      <c r="BJ24" s="61">
        <v>0</v>
      </c>
      <c r="BK24" s="61">
        <v>0</v>
      </c>
      <c r="BL24" s="61">
        <v>0</v>
      </c>
      <c r="BM24" s="61">
        <v>0</v>
      </c>
      <c r="BN24" s="61">
        <v>0</v>
      </c>
      <c r="BO24" s="61">
        <v>-33038.74</v>
      </c>
      <c r="BP24" s="61">
        <v>-33038.74</v>
      </c>
      <c r="BQ24" s="61">
        <v>0</v>
      </c>
      <c r="BR24" s="61">
        <v>0</v>
      </c>
      <c r="BS24" s="61">
        <v>-2198.3900000000212</v>
      </c>
      <c r="BT24" s="61">
        <v>-39984.17000000002</v>
      </c>
      <c r="BU24" s="61">
        <v>-2081.63</v>
      </c>
      <c r="BV24" s="61">
        <v>-489.6</v>
      </c>
      <c r="BW24" s="61">
        <v>0</v>
      </c>
      <c r="BX24" s="61">
        <v>-314.14999999999998</v>
      </c>
      <c r="BY24" s="61">
        <v>-486.23</v>
      </c>
      <c r="BZ24" s="61">
        <v>41157.39</v>
      </c>
      <c r="CA24" s="61">
        <v>0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-35237.130000000019</v>
      </c>
    </row>
    <row r="25" spans="1:90" ht="12.75" customHeight="1">
      <c r="A25" s="44" t="s">
        <v>36</v>
      </c>
      <c r="B25" s="59">
        <v>1027</v>
      </c>
      <c r="C25" s="60" t="s">
        <v>373</v>
      </c>
      <c r="D25" s="61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0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0</v>
      </c>
      <c r="AA25" s="61">
        <v>0</v>
      </c>
      <c r="AB25" s="61">
        <v>0</v>
      </c>
      <c r="AC25" s="61">
        <v>0</v>
      </c>
      <c r="AD25" s="61">
        <v>0</v>
      </c>
      <c r="AE25" s="61">
        <v>0</v>
      </c>
      <c r="AF25" s="61">
        <v>0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0</v>
      </c>
      <c r="AN25" s="61">
        <v>0</v>
      </c>
      <c r="AO25" s="61">
        <v>0</v>
      </c>
      <c r="AP25" s="61">
        <v>0</v>
      </c>
      <c r="AQ25" s="61">
        <v>0</v>
      </c>
      <c r="AR25" s="61">
        <v>0</v>
      </c>
      <c r="AS25" s="61">
        <v>0</v>
      </c>
      <c r="AT25" s="61">
        <v>0</v>
      </c>
      <c r="AU25" s="61">
        <v>0</v>
      </c>
      <c r="AV25" s="61">
        <v>0</v>
      </c>
      <c r="AW25" s="61">
        <v>0</v>
      </c>
      <c r="AX25" s="61">
        <v>0</v>
      </c>
      <c r="AY25" s="61">
        <v>0</v>
      </c>
      <c r="AZ25" s="61">
        <v>0</v>
      </c>
      <c r="BA25" s="61">
        <v>0</v>
      </c>
      <c r="BB25" s="61">
        <v>0</v>
      </c>
      <c r="BC25" s="61">
        <v>0</v>
      </c>
      <c r="BD25" s="61">
        <v>0</v>
      </c>
      <c r="BE25" s="61">
        <v>0</v>
      </c>
      <c r="BF25" s="61">
        <v>0</v>
      </c>
      <c r="BG25" s="61">
        <v>0</v>
      </c>
      <c r="BH25" s="61">
        <v>0</v>
      </c>
      <c r="BI25" s="61">
        <v>0</v>
      </c>
      <c r="BJ25" s="61">
        <v>0</v>
      </c>
      <c r="BK25" s="61">
        <v>0</v>
      </c>
      <c r="BL25" s="61">
        <v>0</v>
      </c>
      <c r="BM25" s="61">
        <v>0</v>
      </c>
      <c r="BN25" s="61">
        <v>0</v>
      </c>
      <c r="BO25" s="61">
        <v>0</v>
      </c>
      <c r="BP25" s="61">
        <v>0</v>
      </c>
      <c r="BQ25" s="61">
        <v>0</v>
      </c>
      <c r="BR25" s="61">
        <v>0</v>
      </c>
      <c r="BS25" s="61">
        <v>0</v>
      </c>
      <c r="BT25" s="61">
        <v>0</v>
      </c>
      <c r="BU25" s="61">
        <v>0</v>
      </c>
      <c r="BV25" s="61">
        <v>0</v>
      </c>
      <c r="BW25" s="61">
        <v>0</v>
      </c>
      <c r="BX25" s="61">
        <v>0</v>
      </c>
      <c r="BY25" s="61">
        <v>0</v>
      </c>
      <c r="BZ25" s="61">
        <v>0</v>
      </c>
      <c r="CA25" s="61">
        <v>0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0</v>
      </c>
      <c r="CJ25" s="61">
        <v>0</v>
      </c>
      <c r="CK25" s="61">
        <v>0</v>
      </c>
      <c r="CL25" s="61">
        <v>0</v>
      </c>
    </row>
    <row r="26" spans="1:90" ht="12.75" customHeight="1">
      <c r="A26" s="44" t="s">
        <v>38</v>
      </c>
      <c r="B26" s="59">
        <v>1028</v>
      </c>
      <c r="C26" s="60" t="s">
        <v>373</v>
      </c>
      <c r="D26" s="61">
        <v>0</v>
      </c>
      <c r="E26" s="61">
        <v>0</v>
      </c>
      <c r="F26" s="61">
        <v>0</v>
      </c>
      <c r="G26" s="61">
        <v>0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0</v>
      </c>
      <c r="AA26" s="61">
        <v>0</v>
      </c>
      <c r="AB26" s="61">
        <v>0</v>
      </c>
      <c r="AC26" s="61">
        <v>0</v>
      </c>
      <c r="AD26" s="61">
        <v>0</v>
      </c>
      <c r="AE26" s="61">
        <v>0</v>
      </c>
      <c r="AF26" s="61">
        <v>0</v>
      </c>
      <c r="AG26" s="61">
        <v>0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0</v>
      </c>
      <c r="AN26" s="61">
        <v>0</v>
      </c>
      <c r="AO26" s="61">
        <v>0</v>
      </c>
      <c r="AP26" s="61">
        <v>0</v>
      </c>
      <c r="AQ26" s="61">
        <v>0</v>
      </c>
      <c r="AR26" s="61">
        <v>0</v>
      </c>
      <c r="AS26" s="61">
        <v>0</v>
      </c>
      <c r="AT26" s="61">
        <v>0</v>
      </c>
      <c r="AU26" s="61">
        <v>0</v>
      </c>
      <c r="AV26" s="61">
        <v>0</v>
      </c>
      <c r="AW26" s="61">
        <v>0</v>
      </c>
      <c r="AX26" s="61">
        <v>0</v>
      </c>
      <c r="AY26" s="61">
        <v>0</v>
      </c>
      <c r="AZ26" s="61">
        <v>0</v>
      </c>
      <c r="BA26" s="61">
        <v>0</v>
      </c>
      <c r="BB26" s="61">
        <v>0</v>
      </c>
      <c r="BC26" s="61">
        <v>0</v>
      </c>
      <c r="BD26" s="61">
        <v>0</v>
      </c>
      <c r="BE26" s="61">
        <v>0</v>
      </c>
      <c r="BF26" s="61">
        <v>0</v>
      </c>
      <c r="BG26" s="61">
        <v>0</v>
      </c>
      <c r="BH26" s="61">
        <v>0</v>
      </c>
      <c r="BI26" s="61">
        <v>0</v>
      </c>
      <c r="BJ26" s="61">
        <v>0</v>
      </c>
      <c r="BK26" s="61">
        <v>0</v>
      </c>
      <c r="BL26" s="61">
        <v>0</v>
      </c>
      <c r="BM26" s="61">
        <v>0</v>
      </c>
      <c r="BN26" s="61">
        <v>0</v>
      </c>
      <c r="BO26" s="61">
        <v>0</v>
      </c>
      <c r="BP26" s="61">
        <v>0</v>
      </c>
      <c r="BQ26" s="61">
        <v>0</v>
      </c>
      <c r="BR26" s="61">
        <v>0</v>
      </c>
      <c r="BS26" s="61">
        <v>0</v>
      </c>
      <c r="BT26" s="61">
        <v>0</v>
      </c>
      <c r="BU26" s="61">
        <v>0</v>
      </c>
      <c r="BV26" s="61">
        <v>0</v>
      </c>
      <c r="BW26" s="61">
        <v>0</v>
      </c>
      <c r="BX26" s="61">
        <v>0</v>
      </c>
      <c r="BY26" s="61">
        <v>0</v>
      </c>
      <c r="BZ26" s="61">
        <v>0</v>
      </c>
      <c r="CA26" s="61">
        <v>0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0</v>
      </c>
      <c r="CJ26" s="61">
        <v>0</v>
      </c>
      <c r="CK26" s="61">
        <v>0</v>
      </c>
      <c r="CL26" s="61">
        <v>0</v>
      </c>
    </row>
    <row r="27" spans="1:90" ht="12.75" customHeight="1">
      <c r="A27" s="44" t="s">
        <v>40</v>
      </c>
      <c r="B27" s="59">
        <v>1030</v>
      </c>
      <c r="C27" s="60" t="s">
        <v>373</v>
      </c>
      <c r="D27" s="61">
        <v>0</v>
      </c>
      <c r="E27" s="61">
        <v>0</v>
      </c>
      <c r="F27" s="61">
        <v>88541778.310000002</v>
      </c>
      <c r="G27" s="61">
        <v>-88541778.310000002</v>
      </c>
      <c r="H27" s="61">
        <v>0</v>
      </c>
      <c r="I27" s="61">
        <v>0</v>
      </c>
      <c r="J27" s="61">
        <v>-66830849.109999999</v>
      </c>
      <c r="K27" s="61">
        <v>-66830849.109999999</v>
      </c>
      <c r="L27" s="61">
        <v>0</v>
      </c>
      <c r="M27" s="61">
        <v>66830849.109999999</v>
      </c>
      <c r="N27" s="61">
        <v>66830849.109999999</v>
      </c>
      <c r="O27" s="61">
        <v>0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0</v>
      </c>
      <c r="AA27" s="61">
        <v>0</v>
      </c>
      <c r="AB27" s="61">
        <v>0</v>
      </c>
      <c r="AC27" s="61">
        <v>0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0</v>
      </c>
      <c r="AK27" s="61">
        <v>0</v>
      </c>
      <c r="AL27" s="61">
        <v>0</v>
      </c>
      <c r="AM27" s="61">
        <v>0</v>
      </c>
      <c r="AN27" s="61">
        <v>0</v>
      </c>
      <c r="AO27" s="61">
        <v>0</v>
      </c>
      <c r="AP27" s="61">
        <v>0</v>
      </c>
      <c r="AQ27" s="61">
        <v>0</v>
      </c>
      <c r="AR27" s="61">
        <v>0</v>
      </c>
      <c r="AS27" s="61">
        <v>1628328.63</v>
      </c>
      <c r="AT27" s="61">
        <v>0</v>
      </c>
      <c r="AU27" s="61">
        <v>0</v>
      </c>
      <c r="AV27" s="61">
        <v>0</v>
      </c>
      <c r="AW27" s="61">
        <v>0</v>
      </c>
      <c r="AX27" s="61">
        <v>-29793082.620000001</v>
      </c>
      <c r="AY27" s="61">
        <v>-29793082.620000001</v>
      </c>
      <c r="AZ27" s="61">
        <v>0</v>
      </c>
      <c r="BA27" s="61">
        <v>-29793082.620000001</v>
      </c>
      <c r="BB27" s="61">
        <v>0</v>
      </c>
      <c r="BC27" s="61">
        <v>0</v>
      </c>
      <c r="BD27" s="61">
        <v>0</v>
      </c>
      <c r="BE27" s="61">
        <v>29793082.620000001</v>
      </c>
      <c r="BF27" s="61">
        <v>29793082.620000001</v>
      </c>
      <c r="BG27" s="61">
        <v>0</v>
      </c>
      <c r="BH27" s="61">
        <v>29793082.620000001</v>
      </c>
      <c r="BI27" s="61">
        <v>0</v>
      </c>
      <c r="BJ27" s="61">
        <v>0</v>
      </c>
      <c r="BK27" s="61">
        <v>0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1628328.63</v>
      </c>
      <c r="BT27" s="61">
        <v>-4342185.84</v>
      </c>
      <c r="BU27" s="61">
        <v>0</v>
      </c>
      <c r="BV27" s="61">
        <v>0</v>
      </c>
      <c r="BW27" s="61">
        <v>0</v>
      </c>
      <c r="BX27" s="61">
        <v>0</v>
      </c>
      <c r="BY27" s="61">
        <v>0</v>
      </c>
      <c r="BZ27" s="61">
        <v>5970514.4699999997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0</v>
      </c>
      <c r="CJ27" s="61">
        <v>0</v>
      </c>
      <c r="CK27" s="61">
        <v>0</v>
      </c>
      <c r="CL27" s="61">
        <v>1628328.63</v>
      </c>
    </row>
    <row r="28" spans="1:90" ht="12.75" customHeight="1">
      <c r="A28" s="44" t="s">
        <v>42</v>
      </c>
      <c r="B28" s="59">
        <v>1031</v>
      </c>
      <c r="C28" s="60" t="s">
        <v>373</v>
      </c>
      <c r="D28" s="61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0</v>
      </c>
      <c r="AA28" s="61">
        <v>0</v>
      </c>
      <c r="AB28" s="61">
        <v>0</v>
      </c>
      <c r="AC28" s="61">
        <v>0</v>
      </c>
      <c r="AD28" s="61">
        <v>0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0</v>
      </c>
      <c r="AN28" s="61">
        <v>0</v>
      </c>
      <c r="AO28" s="61">
        <v>0</v>
      </c>
      <c r="AP28" s="61">
        <v>0</v>
      </c>
      <c r="AQ28" s="61">
        <v>0</v>
      </c>
      <c r="AR28" s="61">
        <v>0</v>
      </c>
      <c r="AS28" s="61">
        <v>0</v>
      </c>
      <c r="AT28" s="61">
        <v>0</v>
      </c>
      <c r="AU28" s="61">
        <v>0</v>
      </c>
      <c r="AV28" s="61">
        <v>0</v>
      </c>
      <c r="AW28" s="61">
        <v>0</v>
      </c>
      <c r="AX28" s="61">
        <v>0</v>
      </c>
      <c r="AY28" s="61">
        <v>0</v>
      </c>
      <c r="AZ28" s="61">
        <v>0</v>
      </c>
      <c r="BA28" s="61">
        <v>0</v>
      </c>
      <c r="BB28" s="61">
        <v>0</v>
      </c>
      <c r="BC28" s="61">
        <v>0</v>
      </c>
      <c r="BD28" s="61">
        <v>0</v>
      </c>
      <c r="BE28" s="61">
        <v>0</v>
      </c>
      <c r="BF28" s="61">
        <v>0</v>
      </c>
      <c r="BG28" s="61">
        <v>0</v>
      </c>
      <c r="BH28" s="61">
        <v>0</v>
      </c>
      <c r="BI28" s="61">
        <v>0</v>
      </c>
      <c r="BJ28" s="61">
        <v>0</v>
      </c>
      <c r="BK28" s="61">
        <v>0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0</v>
      </c>
      <c r="BT28" s="61">
        <v>0</v>
      </c>
      <c r="BU28" s="61">
        <v>0</v>
      </c>
      <c r="BV28" s="61">
        <v>0</v>
      </c>
      <c r="BW28" s="61">
        <v>0</v>
      </c>
      <c r="BX28" s="61">
        <v>0</v>
      </c>
      <c r="BY28" s="61">
        <v>0</v>
      </c>
      <c r="BZ28" s="61">
        <v>0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0</v>
      </c>
      <c r="CJ28" s="61">
        <v>0</v>
      </c>
      <c r="CK28" s="61">
        <v>0</v>
      </c>
      <c r="CL28" s="61">
        <v>0</v>
      </c>
    </row>
    <row r="29" spans="1:90" ht="12.75" customHeight="1">
      <c r="A29" s="44" t="s">
        <v>44</v>
      </c>
      <c r="B29" s="59">
        <v>1032</v>
      </c>
      <c r="C29" s="60" t="s">
        <v>373</v>
      </c>
      <c r="D29" s="61">
        <v>0.55000000074505806</v>
      </c>
      <c r="E29" s="61">
        <v>0</v>
      </c>
      <c r="F29" s="61">
        <v>2507051.7999999998</v>
      </c>
      <c r="G29" s="61">
        <v>-2507051.7999999998</v>
      </c>
      <c r="H29" s="61">
        <v>0</v>
      </c>
      <c r="I29" s="61">
        <v>0.55000000074505806</v>
      </c>
      <c r="J29" s="61">
        <v>-113905.23999999929</v>
      </c>
      <c r="K29" s="61">
        <v>-4429426.1399999997</v>
      </c>
      <c r="L29" s="61">
        <v>4315520.9000000004</v>
      </c>
      <c r="M29" s="61">
        <v>113905.79000000004</v>
      </c>
      <c r="N29" s="61">
        <v>4429426.63</v>
      </c>
      <c r="O29" s="61">
        <v>-4315520.84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0</v>
      </c>
      <c r="AA29" s="61">
        <v>0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0</v>
      </c>
      <c r="AK29" s="61">
        <v>0</v>
      </c>
      <c r="AL29" s="61">
        <v>0</v>
      </c>
      <c r="AM29" s="61">
        <v>0</v>
      </c>
      <c r="AN29" s="61">
        <v>0</v>
      </c>
      <c r="AO29" s="61">
        <v>0</v>
      </c>
      <c r="AP29" s="61">
        <v>0</v>
      </c>
      <c r="AQ29" s="61">
        <v>0</v>
      </c>
      <c r="AR29" s="61">
        <v>0</v>
      </c>
      <c r="AS29" s="61">
        <v>34600.515143914097</v>
      </c>
      <c r="AT29" s="61">
        <v>0</v>
      </c>
      <c r="AU29" s="61">
        <v>0</v>
      </c>
      <c r="AV29" s="61">
        <v>0</v>
      </c>
      <c r="AW29" s="61">
        <v>0</v>
      </c>
      <c r="AX29" s="61">
        <v>0</v>
      </c>
      <c r="AY29" s="61">
        <v>0</v>
      </c>
      <c r="AZ29" s="61">
        <v>0</v>
      </c>
      <c r="BA29" s="61">
        <v>0</v>
      </c>
      <c r="BB29" s="61">
        <v>0</v>
      </c>
      <c r="BC29" s="61">
        <v>0</v>
      </c>
      <c r="BD29" s="61">
        <v>0</v>
      </c>
      <c r="BE29" s="61">
        <v>0</v>
      </c>
      <c r="BF29" s="61">
        <v>0</v>
      </c>
      <c r="BG29" s="61">
        <v>0</v>
      </c>
      <c r="BH29" s="61">
        <v>0</v>
      </c>
      <c r="BI29" s="61">
        <v>0</v>
      </c>
      <c r="BJ29" s="61">
        <v>0</v>
      </c>
      <c r="BK29" s="61">
        <v>0</v>
      </c>
      <c r="BL29" s="61">
        <v>0</v>
      </c>
      <c r="BM29" s="61">
        <v>0</v>
      </c>
      <c r="BN29" s="61">
        <v>0</v>
      </c>
      <c r="BO29" s="61">
        <v>0</v>
      </c>
      <c r="BP29" s="61">
        <v>0</v>
      </c>
      <c r="BQ29" s="61">
        <v>0</v>
      </c>
      <c r="BR29" s="61">
        <v>0</v>
      </c>
      <c r="BS29" s="61">
        <v>34600.515143914097</v>
      </c>
      <c r="BT29" s="61">
        <v>-358971.97999999992</v>
      </c>
      <c r="BU29" s="61">
        <v>-55843.406157650352</v>
      </c>
      <c r="BV29" s="61">
        <v>-7003.2762804754111</v>
      </c>
      <c r="BW29" s="61">
        <v>0</v>
      </c>
      <c r="BX29" s="61">
        <v>-8667.8438113666198</v>
      </c>
      <c r="BY29" s="61">
        <v>-13971.301979116926</v>
      </c>
      <c r="BZ29" s="61">
        <v>478629.20000000013</v>
      </c>
      <c r="CA29" s="61">
        <v>429.1233725231786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0</v>
      </c>
      <c r="CJ29" s="61">
        <v>0</v>
      </c>
      <c r="CK29" s="61">
        <v>0</v>
      </c>
      <c r="CL29" s="61">
        <v>34601.065143914842</v>
      </c>
    </row>
    <row r="30" spans="1:90" ht="12.75" customHeight="1">
      <c r="A30" s="44" t="s">
        <v>46</v>
      </c>
      <c r="B30" s="59">
        <v>1034</v>
      </c>
      <c r="C30" s="60" t="s">
        <v>373</v>
      </c>
      <c r="D30" s="61">
        <v>7517.4616763840204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7517.4616763840204</v>
      </c>
      <c r="AA30" s="61">
        <v>4112.9838057565985</v>
      </c>
      <c r="AB30" s="61">
        <v>3404.4778706274219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-2247.0998701645003</v>
      </c>
      <c r="AT30" s="61">
        <v>0</v>
      </c>
      <c r="AU30" s="61">
        <v>0</v>
      </c>
      <c r="AV30" s="61">
        <v>0</v>
      </c>
      <c r="AW30" s="61">
        <v>0</v>
      </c>
      <c r="AX30" s="61">
        <v>0</v>
      </c>
      <c r="AY30" s="61">
        <v>0</v>
      </c>
      <c r="AZ30" s="61">
        <v>0</v>
      </c>
      <c r="BA30" s="61">
        <v>0</v>
      </c>
      <c r="BB30" s="61">
        <v>0</v>
      </c>
      <c r="BC30" s="61">
        <v>0</v>
      </c>
      <c r="BD30" s="61">
        <v>0</v>
      </c>
      <c r="BE30" s="61">
        <v>0</v>
      </c>
      <c r="BF30" s="61">
        <v>0</v>
      </c>
      <c r="BG30" s="61">
        <v>0</v>
      </c>
      <c r="BH30" s="61">
        <v>0</v>
      </c>
      <c r="BI30" s="61">
        <v>0</v>
      </c>
      <c r="BJ30" s="61">
        <v>0</v>
      </c>
      <c r="BK30" s="61">
        <v>0</v>
      </c>
      <c r="BL30" s="61">
        <v>0</v>
      </c>
      <c r="BM30" s="61">
        <v>0</v>
      </c>
      <c r="BN30" s="61">
        <v>0</v>
      </c>
      <c r="BO30" s="61">
        <v>0</v>
      </c>
      <c r="BP30" s="61">
        <v>0</v>
      </c>
      <c r="BQ30" s="61">
        <v>0</v>
      </c>
      <c r="BR30" s="61">
        <v>0</v>
      </c>
      <c r="BS30" s="61">
        <v>-2247.0998701645003</v>
      </c>
      <c r="BT30" s="61">
        <v>0</v>
      </c>
      <c r="BU30" s="61">
        <v>-1400.8599243381682</v>
      </c>
      <c r="BV30" s="61">
        <v>-646.14414994508547</v>
      </c>
      <c r="BW30" s="61">
        <v>0</v>
      </c>
      <c r="BX30" s="61">
        <v>-125.20866993157931</v>
      </c>
      <c r="BY30" s="61">
        <v>-74.887125949667194</v>
      </c>
      <c r="BZ30" s="61">
        <v>0</v>
      </c>
      <c r="CA30" s="61">
        <v>0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5270.3618062195201</v>
      </c>
    </row>
    <row r="31" spans="1:90" ht="12.75" customHeight="1">
      <c r="A31" s="44" t="s">
        <v>48</v>
      </c>
      <c r="B31" s="59">
        <v>1035</v>
      </c>
      <c r="C31" s="60" t="s">
        <v>373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0</v>
      </c>
      <c r="AA31" s="61">
        <v>0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0</v>
      </c>
      <c r="AN31" s="61">
        <v>0</v>
      </c>
      <c r="AO31" s="61">
        <v>0</v>
      </c>
      <c r="AP31" s="61">
        <v>0</v>
      </c>
      <c r="AQ31" s="61">
        <v>0</v>
      </c>
      <c r="AR31" s="61">
        <v>0</v>
      </c>
      <c r="AS31" s="61">
        <v>0</v>
      </c>
      <c r="AT31" s="61">
        <v>0</v>
      </c>
      <c r="AU31" s="61">
        <v>0</v>
      </c>
      <c r="AV31" s="61">
        <v>0</v>
      </c>
      <c r="AW31" s="61">
        <v>0</v>
      </c>
      <c r="AX31" s="61">
        <v>0</v>
      </c>
      <c r="AY31" s="61">
        <v>0</v>
      </c>
      <c r="AZ31" s="61">
        <v>0</v>
      </c>
      <c r="BA31" s="61">
        <v>0</v>
      </c>
      <c r="BB31" s="61">
        <v>0</v>
      </c>
      <c r="BC31" s="61">
        <v>0</v>
      </c>
      <c r="BD31" s="61">
        <v>0</v>
      </c>
      <c r="BE31" s="61">
        <v>0</v>
      </c>
      <c r="BF31" s="61">
        <v>0</v>
      </c>
      <c r="BG31" s="61">
        <v>0</v>
      </c>
      <c r="BH31" s="61">
        <v>0</v>
      </c>
      <c r="BI31" s="61">
        <v>0</v>
      </c>
      <c r="BJ31" s="61">
        <v>0</v>
      </c>
      <c r="BK31" s="61">
        <v>0</v>
      </c>
      <c r="BL31" s="61">
        <v>0</v>
      </c>
      <c r="BM31" s="61">
        <v>0</v>
      </c>
      <c r="BN31" s="61">
        <v>0</v>
      </c>
      <c r="BO31" s="61">
        <v>0</v>
      </c>
      <c r="BP31" s="61">
        <v>0</v>
      </c>
      <c r="BQ31" s="61">
        <v>0</v>
      </c>
      <c r="BR31" s="61">
        <v>0</v>
      </c>
      <c r="BS31" s="61">
        <v>0</v>
      </c>
      <c r="BT31" s="61">
        <v>0</v>
      </c>
      <c r="BU31" s="61">
        <v>0</v>
      </c>
      <c r="BV31" s="61">
        <v>0</v>
      </c>
      <c r="BW31" s="61">
        <v>0</v>
      </c>
      <c r="BX31" s="61">
        <v>0</v>
      </c>
      <c r="BY31" s="61">
        <v>0</v>
      </c>
      <c r="BZ31" s="61">
        <v>0</v>
      </c>
      <c r="CA31" s="61">
        <v>0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0</v>
      </c>
      <c r="CJ31" s="61">
        <v>0</v>
      </c>
      <c r="CK31" s="61">
        <v>0</v>
      </c>
      <c r="CL31" s="61">
        <v>0</v>
      </c>
    </row>
    <row r="32" spans="1:90" ht="12.75" customHeight="1">
      <c r="A32" s="44" t="s">
        <v>50</v>
      </c>
      <c r="B32" s="59">
        <v>1036</v>
      </c>
      <c r="C32" s="60" t="s">
        <v>373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61">
        <v>0</v>
      </c>
      <c r="N32" s="61">
        <v>0</v>
      </c>
      <c r="O32" s="61">
        <v>0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0</v>
      </c>
      <c r="AA32" s="61">
        <v>0</v>
      </c>
      <c r="AB32" s="61">
        <v>0</v>
      </c>
      <c r="AC32" s="61">
        <v>0</v>
      </c>
      <c r="AD32" s="61">
        <v>0</v>
      </c>
      <c r="AE32" s="61">
        <v>0</v>
      </c>
      <c r="AF32" s="61">
        <v>0</v>
      </c>
      <c r="AG32" s="61">
        <v>0</v>
      </c>
      <c r="AH32" s="61">
        <v>0</v>
      </c>
      <c r="AI32" s="61">
        <v>0</v>
      </c>
      <c r="AJ32" s="61">
        <v>0</v>
      </c>
      <c r="AK32" s="61">
        <v>0</v>
      </c>
      <c r="AL32" s="61">
        <v>0</v>
      </c>
      <c r="AM32" s="61">
        <v>0</v>
      </c>
      <c r="AN32" s="61">
        <v>0</v>
      </c>
      <c r="AO32" s="61">
        <v>0</v>
      </c>
      <c r="AP32" s="61">
        <v>0</v>
      </c>
      <c r="AQ32" s="61">
        <v>0</v>
      </c>
      <c r="AR32" s="61">
        <v>0</v>
      </c>
      <c r="AS32" s="61">
        <v>0</v>
      </c>
      <c r="AT32" s="61">
        <v>0</v>
      </c>
      <c r="AU32" s="61">
        <v>0</v>
      </c>
      <c r="AV32" s="61">
        <v>0</v>
      </c>
      <c r="AW32" s="61">
        <v>0</v>
      </c>
      <c r="AX32" s="61">
        <v>0</v>
      </c>
      <c r="AY32" s="61">
        <v>0</v>
      </c>
      <c r="AZ32" s="61">
        <v>0</v>
      </c>
      <c r="BA32" s="61">
        <v>0</v>
      </c>
      <c r="BB32" s="61">
        <v>0</v>
      </c>
      <c r="BC32" s="61">
        <v>0</v>
      </c>
      <c r="BD32" s="61">
        <v>0</v>
      </c>
      <c r="BE32" s="61">
        <v>0</v>
      </c>
      <c r="BF32" s="61">
        <v>0</v>
      </c>
      <c r="BG32" s="61">
        <v>0</v>
      </c>
      <c r="BH32" s="61">
        <v>0</v>
      </c>
      <c r="BI32" s="61">
        <v>0</v>
      </c>
      <c r="BJ32" s="61">
        <v>0</v>
      </c>
      <c r="BK32" s="61">
        <v>0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0</v>
      </c>
      <c r="BT32" s="61">
        <v>0</v>
      </c>
      <c r="BU32" s="61">
        <v>0</v>
      </c>
      <c r="BV32" s="61">
        <v>0</v>
      </c>
      <c r="BW32" s="61">
        <v>0</v>
      </c>
      <c r="BX32" s="61">
        <v>0</v>
      </c>
      <c r="BY32" s="61">
        <v>0</v>
      </c>
      <c r="BZ32" s="61">
        <v>0</v>
      </c>
      <c r="CA32" s="61">
        <v>0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0</v>
      </c>
      <c r="CJ32" s="61">
        <v>0</v>
      </c>
      <c r="CK32" s="61">
        <v>0</v>
      </c>
      <c r="CL32" s="61">
        <v>0</v>
      </c>
    </row>
    <row r="33" spans="1:90" ht="12.75" customHeight="1">
      <c r="A33" s="44" t="s">
        <v>52</v>
      </c>
      <c r="B33" s="59">
        <v>1037</v>
      </c>
      <c r="C33" s="60" t="s">
        <v>373</v>
      </c>
      <c r="D33" s="61">
        <v>0</v>
      </c>
      <c r="E33" s="61">
        <v>0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0</v>
      </c>
      <c r="AA33" s="61">
        <v>0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0</v>
      </c>
      <c r="AK33" s="61">
        <v>0</v>
      </c>
      <c r="AL33" s="61">
        <v>0</v>
      </c>
      <c r="AM33" s="61">
        <v>0</v>
      </c>
      <c r="AN33" s="61">
        <v>0</v>
      </c>
      <c r="AO33" s="61">
        <v>0</v>
      </c>
      <c r="AP33" s="61">
        <v>0</v>
      </c>
      <c r="AQ33" s="61">
        <v>0</v>
      </c>
      <c r="AR33" s="61">
        <v>0</v>
      </c>
      <c r="AS33" s="61">
        <v>0</v>
      </c>
      <c r="AT33" s="61">
        <v>0</v>
      </c>
      <c r="AU33" s="61">
        <v>0</v>
      </c>
      <c r="AV33" s="61">
        <v>0</v>
      </c>
      <c r="AW33" s="61">
        <v>0</v>
      </c>
      <c r="AX33" s="61">
        <v>0</v>
      </c>
      <c r="AY33" s="61">
        <v>0</v>
      </c>
      <c r="AZ33" s="61">
        <v>0</v>
      </c>
      <c r="BA33" s="61">
        <v>0</v>
      </c>
      <c r="BB33" s="61">
        <v>0</v>
      </c>
      <c r="BC33" s="61">
        <v>0</v>
      </c>
      <c r="BD33" s="61">
        <v>0</v>
      </c>
      <c r="BE33" s="61">
        <v>0</v>
      </c>
      <c r="BF33" s="61">
        <v>0</v>
      </c>
      <c r="BG33" s="61">
        <v>0</v>
      </c>
      <c r="BH33" s="61">
        <v>0</v>
      </c>
      <c r="BI33" s="61">
        <v>0</v>
      </c>
      <c r="BJ33" s="61">
        <v>0</v>
      </c>
      <c r="BK33" s="61">
        <v>0</v>
      </c>
      <c r="BL33" s="61">
        <v>0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0</v>
      </c>
      <c r="BS33" s="61">
        <v>0</v>
      </c>
      <c r="BT33" s="61">
        <v>0</v>
      </c>
      <c r="BU33" s="61">
        <v>0</v>
      </c>
      <c r="BV33" s="61">
        <v>0</v>
      </c>
      <c r="BW33" s="61">
        <v>0</v>
      </c>
      <c r="BX33" s="61">
        <v>0</v>
      </c>
      <c r="BY33" s="61">
        <v>0</v>
      </c>
      <c r="BZ33" s="61">
        <v>0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0</v>
      </c>
      <c r="CJ33" s="61">
        <v>0</v>
      </c>
      <c r="CK33" s="61">
        <v>0</v>
      </c>
      <c r="CL33" s="61">
        <v>0</v>
      </c>
    </row>
    <row r="34" spans="1:90" ht="12.75" customHeight="1">
      <c r="A34" s="44" t="s">
        <v>54</v>
      </c>
      <c r="B34" s="59">
        <v>1038</v>
      </c>
      <c r="C34" s="60" t="s">
        <v>373</v>
      </c>
      <c r="D34" s="61">
        <v>0</v>
      </c>
      <c r="E34" s="61">
        <v>0</v>
      </c>
      <c r="F34" s="61">
        <v>6062519.7599999998</v>
      </c>
      <c r="G34" s="61">
        <v>-6062519.7599999998</v>
      </c>
      <c r="H34" s="61">
        <v>0</v>
      </c>
      <c r="I34" s="61">
        <v>0</v>
      </c>
      <c r="J34" s="61">
        <v>-3929665.1900000013</v>
      </c>
      <c r="K34" s="61">
        <v>-3929665.1900000013</v>
      </c>
      <c r="L34" s="61">
        <v>0</v>
      </c>
      <c r="M34" s="61">
        <v>3929665.1900000013</v>
      </c>
      <c r="N34" s="61">
        <v>3929665.1900000013</v>
      </c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0</v>
      </c>
      <c r="AA34" s="61">
        <v>0</v>
      </c>
      <c r="AB34" s="61">
        <v>0</v>
      </c>
      <c r="AC34" s="61">
        <v>0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0</v>
      </c>
      <c r="AN34" s="61">
        <v>0</v>
      </c>
      <c r="AO34" s="61">
        <v>0</v>
      </c>
      <c r="AP34" s="61">
        <v>0</v>
      </c>
      <c r="AQ34" s="61">
        <v>0</v>
      </c>
      <c r="AR34" s="61">
        <v>0</v>
      </c>
      <c r="AS34" s="61">
        <v>137974.42228877364</v>
      </c>
      <c r="AT34" s="61">
        <v>0</v>
      </c>
      <c r="AU34" s="61">
        <v>0</v>
      </c>
      <c r="AV34" s="61">
        <v>0</v>
      </c>
      <c r="AW34" s="61">
        <v>0</v>
      </c>
      <c r="AX34" s="61">
        <v>-547664.78000000119</v>
      </c>
      <c r="AY34" s="61">
        <v>-16658393.530000001</v>
      </c>
      <c r="AZ34" s="61">
        <v>-16644037.497240828</v>
      </c>
      <c r="BA34" s="61">
        <v>-14356.032759172109</v>
      </c>
      <c r="BB34" s="61">
        <v>0</v>
      </c>
      <c r="BC34" s="61">
        <v>0</v>
      </c>
      <c r="BD34" s="61">
        <v>16110728.75</v>
      </c>
      <c r="BE34" s="61">
        <v>547664.78000000119</v>
      </c>
      <c r="BF34" s="61">
        <v>16658393.530000001</v>
      </c>
      <c r="BG34" s="61">
        <v>16644037.497240828</v>
      </c>
      <c r="BH34" s="61">
        <v>14356.032759172109</v>
      </c>
      <c r="BI34" s="61">
        <v>0</v>
      </c>
      <c r="BJ34" s="61">
        <v>0</v>
      </c>
      <c r="BK34" s="61">
        <v>-16110728.75</v>
      </c>
      <c r="BL34" s="61">
        <v>0</v>
      </c>
      <c r="BM34" s="61">
        <v>0</v>
      </c>
      <c r="BN34" s="61">
        <v>0</v>
      </c>
      <c r="BO34" s="61">
        <v>0</v>
      </c>
      <c r="BP34" s="61">
        <v>0</v>
      </c>
      <c r="BQ34" s="61">
        <v>0</v>
      </c>
      <c r="BR34" s="61">
        <v>0</v>
      </c>
      <c r="BS34" s="61">
        <v>137974.42228877364</v>
      </c>
      <c r="BT34" s="61">
        <v>-319924.27</v>
      </c>
      <c r="BU34" s="61">
        <v>-4175.8837663508912</v>
      </c>
      <c r="BV34" s="61">
        <v>-701.14016715156231</v>
      </c>
      <c r="BW34" s="61">
        <v>0</v>
      </c>
      <c r="BX34" s="61">
        <v>0</v>
      </c>
      <c r="BY34" s="61">
        <v>-184.37006470925448</v>
      </c>
      <c r="BZ34" s="61">
        <v>462961.76000000024</v>
      </c>
      <c r="CA34" s="61">
        <v>-1.6737130147958623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0</v>
      </c>
      <c r="CJ34" s="61">
        <v>0</v>
      </c>
      <c r="CK34" s="61">
        <v>0</v>
      </c>
      <c r="CL34" s="61">
        <v>137974.42228877364</v>
      </c>
    </row>
    <row r="35" spans="1:90" ht="12.75" customHeight="1">
      <c r="A35" s="44" t="s">
        <v>56</v>
      </c>
      <c r="B35" s="59">
        <v>1039</v>
      </c>
      <c r="C35" s="60" t="s">
        <v>373</v>
      </c>
      <c r="D35" s="61">
        <v>0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0</v>
      </c>
      <c r="AT35" s="61">
        <v>0</v>
      </c>
      <c r="AU35" s="61">
        <v>0</v>
      </c>
      <c r="AV35" s="61">
        <v>0</v>
      </c>
      <c r="AW35" s="61">
        <v>0</v>
      </c>
      <c r="AX35" s="61">
        <v>0</v>
      </c>
      <c r="AY35" s="61">
        <v>0</v>
      </c>
      <c r="AZ35" s="61">
        <v>0</v>
      </c>
      <c r="BA35" s="61">
        <v>0</v>
      </c>
      <c r="BB35" s="61">
        <v>0</v>
      </c>
      <c r="BC35" s="61">
        <v>0</v>
      </c>
      <c r="BD35" s="61">
        <v>0</v>
      </c>
      <c r="BE35" s="61">
        <v>0</v>
      </c>
      <c r="BF35" s="61">
        <v>0</v>
      </c>
      <c r="BG35" s="61">
        <v>0</v>
      </c>
      <c r="BH35" s="61">
        <v>0</v>
      </c>
      <c r="BI35" s="61">
        <v>0</v>
      </c>
      <c r="BJ35" s="61">
        <v>0</v>
      </c>
      <c r="BK35" s="61">
        <v>0</v>
      </c>
      <c r="BL35" s="61">
        <v>0</v>
      </c>
      <c r="BM35" s="61">
        <v>0</v>
      </c>
      <c r="BN35" s="61">
        <v>0</v>
      </c>
      <c r="BO35" s="61">
        <v>0</v>
      </c>
      <c r="BP35" s="61">
        <v>0</v>
      </c>
      <c r="BQ35" s="61">
        <v>0</v>
      </c>
      <c r="BR35" s="61">
        <v>0</v>
      </c>
      <c r="BS35" s="61">
        <v>0</v>
      </c>
      <c r="BT35" s="61">
        <v>0</v>
      </c>
      <c r="BU35" s="61">
        <v>0</v>
      </c>
      <c r="BV35" s="61">
        <v>0</v>
      </c>
      <c r="BW35" s="61">
        <v>0</v>
      </c>
      <c r="BX35" s="61">
        <v>0</v>
      </c>
      <c r="BY35" s="61">
        <v>0</v>
      </c>
      <c r="BZ35" s="61">
        <v>0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0</v>
      </c>
      <c r="CJ35" s="61">
        <v>0</v>
      </c>
      <c r="CK35" s="61">
        <v>0</v>
      </c>
      <c r="CL35" s="61">
        <v>0</v>
      </c>
    </row>
    <row r="36" spans="1:90" ht="12.75" customHeight="1">
      <c r="A36" s="44" t="s">
        <v>58</v>
      </c>
      <c r="B36" s="59">
        <v>1040</v>
      </c>
      <c r="C36" s="60" t="s">
        <v>373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0</v>
      </c>
    </row>
    <row r="37" spans="1:90" ht="12.75" customHeight="1">
      <c r="A37" s="44" t="s">
        <v>60</v>
      </c>
      <c r="B37" s="59">
        <v>1043</v>
      </c>
      <c r="C37" s="60" t="s">
        <v>373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0</v>
      </c>
      <c r="AA37" s="61">
        <v>0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0</v>
      </c>
      <c r="AN37" s="61">
        <v>0</v>
      </c>
      <c r="AO37" s="61">
        <v>0</v>
      </c>
      <c r="AP37" s="61">
        <v>0</v>
      </c>
      <c r="AQ37" s="61">
        <v>0</v>
      </c>
      <c r="AR37" s="61">
        <v>0</v>
      </c>
      <c r="AS37" s="61">
        <v>0</v>
      </c>
      <c r="AT37" s="61">
        <v>0</v>
      </c>
      <c r="AU37" s="61">
        <v>0</v>
      </c>
      <c r="AV37" s="61">
        <v>0</v>
      </c>
      <c r="AW37" s="61">
        <v>0</v>
      </c>
      <c r="AX37" s="61">
        <v>0</v>
      </c>
      <c r="AY37" s="61">
        <v>0</v>
      </c>
      <c r="AZ37" s="61">
        <v>0</v>
      </c>
      <c r="BA37" s="61">
        <v>0</v>
      </c>
      <c r="BB37" s="61">
        <v>0</v>
      </c>
      <c r="BC37" s="61">
        <v>0</v>
      </c>
      <c r="BD37" s="61">
        <v>0</v>
      </c>
      <c r="BE37" s="61">
        <v>0</v>
      </c>
      <c r="BF37" s="61">
        <v>0</v>
      </c>
      <c r="BG37" s="61">
        <v>0</v>
      </c>
      <c r="BH37" s="61">
        <v>0</v>
      </c>
      <c r="BI37" s="61">
        <v>0</v>
      </c>
      <c r="BJ37" s="61">
        <v>0</v>
      </c>
      <c r="BK37" s="61">
        <v>0</v>
      </c>
      <c r="BL37" s="61">
        <v>0</v>
      </c>
      <c r="BM37" s="61">
        <v>0</v>
      </c>
      <c r="BN37" s="61">
        <v>0</v>
      </c>
      <c r="BO37" s="61">
        <v>0</v>
      </c>
      <c r="BP37" s="61">
        <v>0</v>
      </c>
      <c r="BQ37" s="61">
        <v>0</v>
      </c>
      <c r="BR37" s="61">
        <v>0</v>
      </c>
      <c r="BS37" s="61">
        <v>0</v>
      </c>
      <c r="BT37" s="61">
        <v>0</v>
      </c>
      <c r="BU37" s="61">
        <v>0</v>
      </c>
      <c r="BV37" s="61">
        <v>0</v>
      </c>
      <c r="BW37" s="61">
        <v>0</v>
      </c>
      <c r="BX37" s="61">
        <v>0</v>
      </c>
      <c r="BY37" s="61">
        <v>0</v>
      </c>
      <c r="BZ37" s="61">
        <v>0</v>
      </c>
      <c r="CA37" s="61">
        <v>0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0</v>
      </c>
    </row>
    <row r="38" spans="1:90" ht="12.75" customHeight="1">
      <c r="A38" s="44" t="s">
        <v>62</v>
      </c>
      <c r="B38" s="59">
        <v>1044</v>
      </c>
      <c r="C38" s="60" t="s">
        <v>373</v>
      </c>
      <c r="D38" s="61">
        <v>0</v>
      </c>
      <c r="E38" s="61">
        <v>0</v>
      </c>
      <c r="F38" s="61">
        <v>0</v>
      </c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0</v>
      </c>
      <c r="AA38" s="61">
        <v>0</v>
      </c>
      <c r="AB38" s="61">
        <v>0</v>
      </c>
      <c r="AC38" s="61">
        <v>0</v>
      </c>
      <c r="AD38" s="61">
        <v>0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0</v>
      </c>
      <c r="AN38" s="61">
        <v>0</v>
      </c>
      <c r="AO38" s="61">
        <v>0</v>
      </c>
      <c r="AP38" s="61">
        <v>0</v>
      </c>
      <c r="AQ38" s="61">
        <v>0</v>
      </c>
      <c r="AR38" s="61">
        <v>0</v>
      </c>
      <c r="AS38" s="61">
        <v>0</v>
      </c>
      <c r="AT38" s="61">
        <v>0</v>
      </c>
      <c r="AU38" s="61">
        <v>0</v>
      </c>
      <c r="AV38" s="61">
        <v>0</v>
      </c>
      <c r="AW38" s="61">
        <v>0</v>
      </c>
      <c r="AX38" s="61">
        <v>0</v>
      </c>
      <c r="AY38" s="61">
        <v>0</v>
      </c>
      <c r="AZ38" s="61">
        <v>0</v>
      </c>
      <c r="BA38" s="61">
        <v>0</v>
      </c>
      <c r="BB38" s="61">
        <v>0</v>
      </c>
      <c r="BC38" s="61">
        <v>0</v>
      </c>
      <c r="BD38" s="61">
        <v>0</v>
      </c>
      <c r="BE38" s="61">
        <v>0</v>
      </c>
      <c r="BF38" s="61">
        <v>0</v>
      </c>
      <c r="BG38" s="61">
        <v>0</v>
      </c>
      <c r="BH38" s="61">
        <v>0</v>
      </c>
      <c r="BI38" s="61">
        <v>0</v>
      </c>
      <c r="BJ38" s="61">
        <v>0</v>
      </c>
      <c r="BK38" s="61">
        <v>0</v>
      </c>
      <c r="BL38" s="61">
        <v>0</v>
      </c>
      <c r="BM38" s="61">
        <v>0</v>
      </c>
      <c r="BN38" s="61">
        <v>0</v>
      </c>
      <c r="BO38" s="61">
        <v>0</v>
      </c>
      <c r="BP38" s="61">
        <v>0</v>
      </c>
      <c r="BQ38" s="61">
        <v>0</v>
      </c>
      <c r="BR38" s="61">
        <v>0</v>
      </c>
      <c r="BS38" s="61">
        <v>0</v>
      </c>
      <c r="BT38" s="61">
        <v>0</v>
      </c>
      <c r="BU38" s="61">
        <v>0</v>
      </c>
      <c r="BV38" s="61">
        <v>0</v>
      </c>
      <c r="BW38" s="61">
        <v>0</v>
      </c>
      <c r="BX38" s="61">
        <v>0</v>
      </c>
      <c r="BY38" s="61">
        <v>0</v>
      </c>
      <c r="BZ38" s="61">
        <v>0</v>
      </c>
      <c r="CA38" s="61">
        <v>0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0</v>
      </c>
      <c r="CJ38" s="61">
        <v>0</v>
      </c>
      <c r="CK38" s="61">
        <v>0</v>
      </c>
      <c r="CL38" s="61">
        <v>0</v>
      </c>
    </row>
    <row r="39" spans="1:90" ht="12.75" customHeight="1">
      <c r="A39" s="44" t="s">
        <v>64</v>
      </c>
      <c r="B39" s="59">
        <v>1045</v>
      </c>
      <c r="C39" s="60" t="s">
        <v>373</v>
      </c>
      <c r="D39" s="61">
        <v>-98630.860000000102</v>
      </c>
      <c r="E39" s="61">
        <v>0</v>
      </c>
      <c r="F39" s="61">
        <v>1726426.26</v>
      </c>
      <c r="G39" s="61">
        <v>-1726426.26</v>
      </c>
      <c r="H39" s="61">
        <v>0</v>
      </c>
      <c r="I39" s="61">
        <v>-98630.860000000102</v>
      </c>
      <c r="J39" s="61">
        <v>-237101.32000000007</v>
      </c>
      <c r="K39" s="61">
        <v>-1640632.61</v>
      </c>
      <c r="L39" s="61">
        <v>1403531.29</v>
      </c>
      <c r="M39" s="61">
        <v>138470.45999999996</v>
      </c>
      <c r="N39" s="61">
        <v>1648851.52</v>
      </c>
      <c r="O39" s="61">
        <v>-1510381.06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0</v>
      </c>
      <c r="AA39" s="61">
        <v>0</v>
      </c>
      <c r="AB39" s="61">
        <v>0</v>
      </c>
      <c r="AC39" s="61">
        <v>0</v>
      </c>
      <c r="AD39" s="61">
        <v>0</v>
      </c>
      <c r="AE39" s="61">
        <v>0</v>
      </c>
      <c r="AF39" s="61">
        <v>0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0</v>
      </c>
      <c r="AN39" s="61">
        <v>0</v>
      </c>
      <c r="AO39" s="61">
        <v>0</v>
      </c>
      <c r="AP39" s="61">
        <v>0</v>
      </c>
      <c r="AQ39" s="61">
        <v>0</v>
      </c>
      <c r="AR39" s="61">
        <v>0</v>
      </c>
      <c r="AS39" s="61">
        <v>93177.790000000066</v>
      </c>
      <c r="AT39" s="61">
        <v>0</v>
      </c>
      <c r="AU39" s="61">
        <v>0</v>
      </c>
      <c r="AV39" s="61">
        <v>0</v>
      </c>
      <c r="AW39" s="61">
        <v>0</v>
      </c>
      <c r="AX39" s="61">
        <v>-200088.45</v>
      </c>
      <c r="AY39" s="61">
        <v>-200088.45</v>
      </c>
      <c r="AZ39" s="61">
        <v>-200088.45</v>
      </c>
      <c r="BA39" s="61">
        <v>0</v>
      </c>
      <c r="BB39" s="61">
        <v>0</v>
      </c>
      <c r="BC39" s="61">
        <v>0</v>
      </c>
      <c r="BD39" s="61">
        <v>0</v>
      </c>
      <c r="BE39" s="61">
        <v>200088.45</v>
      </c>
      <c r="BF39" s="61">
        <v>200088.45</v>
      </c>
      <c r="BG39" s="61">
        <v>200088.45</v>
      </c>
      <c r="BH39" s="61">
        <v>0</v>
      </c>
      <c r="BI39" s="61">
        <v>0</v>
      </c>
      <c r="BJ39" s="61">
        <v>0</v>
      </c>
      <c r="BK39" s="61">
        <v>0</v>
      </c>
      <c r="BL39" s="61">
        <v>0</v>
      </c>
      <c r="BM39" s="61">
        <v>0</v>
      </c>
      <c r="BN39" s="61">
        <v>0</v>
      </c>
      <c r="BO39" s="61">
        <v>0</v>
      </c>
      <c r="BP39" s="61">
        <v>0</v>
      </c>
      <c r="BQ39" s="61">
        <v>0</v>
      </c>
      <c r="BR39" s="61">
        <v>0</v>
      </c>
      <c r="BS39" s="61">
        <v>93177.790000000066</v>
      </c>
      <c r="BT39" s="61">
        <v>-223399.02999999994</v>
      </c>
      <c r="BU39" s="61">
        <v>0</v>
      </c>
      <c r="BV39" s="61">
        <v>0</v>
      </c>
      <c r="BW39" s="61">
        <v>0</v>
      </c>
      <c r="BX39" s="61">
        <v>0</v>
      </c>
      <c r="BY39" s="61">
        <v>0</v>
      </c>
      <c r="BZ39" s="61">
        <v>316576.82</v>
      </c>
      <c r="CA39" s="61">
        <v>0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0</v>
      </c>
      <c r="CJ39" s="61">
        <v>0</v>
      </c>
      <c r="CK39" s="61">
        <v>0</v>
      </c>
      <c r="CL39" s="61">
        <v>-5453.0700000000361</v>
      </c>
    </row>
    <row r="40" spans="1:90" ht="12.75" customHeight="1">
      <c r="A40" s="44" t="s">
        <v>66</v>
      </c>
      <c r="B40" s="59">
        <v>1046</v>
      </c>
      <c r="C40" s="60" t="s">
        <v>373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0</v>
      </c>
      <c r="AN40" s="61">
        <v>0</v>
      </c>
      <c r="AO40" s="61">
        <v>0</v>
      </c>
      <c r="AP40" s="61">
        <v>0</v>
      </c>
      <c r="AQ40" s="61">
        <v>0</v>
      </c>
      <c r="AR40" s="61">
        <v>0</v>
      </c>
      <c r="AS40" s="61">
        <v>0</v>
      </c>
      <c r="AT40" s="61">
        <v>0</v>
      </c>
      <c r="AU40" s="61">
        <v>0</v>
      </c>
      <c r="AV40" s="61">
        <v>0</v>
      </c>
      <c r="AW40" s="61">
        <v>0</v>
      </c>
      <c r="AX40" s="61">
        <v>0</v>
      </c>
      <c r="AY40" s="61">
        <v>0</v>
      </c>
      <c r="AZ40" s="61">
        <v>0</v>
      </c>
      <c r="BA40" s="61">
        <v>0</v>
      </c>
      <c r="BB40" s="61">
        <v>0</v>
      </c>
      <c r="BC40" s="61">
        <v>0</v>
      </c>
      <c r="BD40" s="61">
        <v>0</v>
      </c>
      <c r="BE40" s="61">
        <v>0</v>
      </c>
      <c r="BF40" s="61">
        <v>0</v>
      </c>
      <c r="BG40" s="61">
        <v>0</v>
      </c>
      <c r="BH40" s="61">
        <v>0</v>
      </c>
      <c r="BI40" s="61">
        <v>0</v>
      </c>
      <c r="BJ40" s="61">
        <v>0</v>
      </c>
      <c r="BK40" s="61">
        <v>0</v>
      </c>
      <c r="BL40" s="61">
        <v>0</v>
      </c>
      <c r="BM40" s="61">
        <v>0</v>
      </c>
      <c r="BN40" s="61">
        <v>0</v>
      </c>
      <c r="BO40" s="61">
        <v>0</v>
      </c>
      <c r="BP40" s="61">
        <v>0</v>
      </c>
      <c r="BQ40" s="61">
        <v>0</v>
      </c>
      <c r="BR40" s="61">
        <v>0</v>
      </c>
      <c r="BS40" s="61">
        <v>0</v>
      </c>
      <c r="BT40" s="61">
        <v>0</v>
      </c>
      <c r="BU40" s="61">
        <v>0</v>
      </c>
      <c r="BV40" s="61">
        <v>0</v>
      </c>
      <c r="BW40" s="61">
        <v>0</v>
      </c>
      <c r="BX40" s="61">
        <v>0</v>
      </c>
      <c r="BY40" s="61">
        <v>0</v>
      </c>
      <c r="BZ40" s="61">
        <v>0</v>
      </c>
      <c r="CA40" s="61">
        <v>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0</v>
      </c>
      <c r="CJ40" s="61">
        <v>0</v>
      </c>
      <c r="CK40" s="61">
        <v>0</v>
      </c>
      <c r="CL40" s="61">
        <v>0</v>
      </c>
    </row>
    <row r="41" spans="1:90" ht="12.75" customHeight="1">
      <c r="A41" s="44" t="s">
        <v>68</v>
      </c>
      <c r="B41" s="59">
        <v>1048</v>
      </c>
      <c r="C41" s="60" t="s">
        <v>373</v>
      </c>
      <c r="D41" s="61">
        <v>0</v>
      </c>
      <c r="E41" s="61">
        <v>0</v>
      </c>
      <c r="F41" s="61">
        <v>0</v>
      </c>
      <c r="G41" s="61">
        <v>0</v>
      </c>
      <c r="H41" s="61">
        <v>0</v>
      </c>
      <c r="I41" s="61">
        <v>0</v>
      </c>
      <c r="J41" s="61">
        <v>0</v>
      </c>
      <c r="K41" s="61">
        <v>0</v>
      </c>
      <c r="L41" s="61">
        <v>0</v>
      </c>
      <c r="M41" s="61">
        <v>0</v>
      </c>
      <c r="N41" s="61">
        <v>0</v>
      </c>
      <c r="O41" s="61">
        <v>0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0</v>
      </c>
      <c r="AA41" s="61">
        <v>0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0</v>
      </c>
      <c r="AN41" s="61">
        <v>0</v>
      </c>
      <c r="AO41" s="61">
        <v>0</v>
      </c>
      <c r="AP41" s="61">
        <v>0</v>
      </c>
      <c r="AQ41" s="61">
        <v>0</v>
      </c>
      <c r="AR41" s="61">
        <v>0</v>
      </c>
      <c r="AS41" s="61">
        <v>0</v>
      </c>
      <c r="AT41" s="61">
        <v>0</v>
      </c>
      <c r="AU41" s="61">
        <v>0</v>
      </c>
      <c r="AV41" s="61">
        <v>0</v>
      </c>
      <c r="AW41" s="61">
        <v>0</v>
      </c>
      <c r="AX41" s="61">
        <v>0</v>
      </c>
      <c r="AY41" s="61">
        <v>0</v>
      </c>
      <c r="AZ41" s="61">
        <v>0</v>
      </c>
      <c r="BA41" s="61">
        <v>0</v>
      </c>
      <c r="BB41" s="61">
        <v>0</v>
      </c>
      <c r="BC41" s="61">
        <v>0</v>
      </c>
      <c r="BD41" s="61">
        <v>0</v>
      </c>
      <c r="BE41" s="61">
        <v>0</v>
      </c>
      <c r="BF41" s="61">
        <v>0</v>
      </c>
      <c r="BG41" s="61">
        <v>0</v>
      </c>
      <c r="BH41" s="61">
        <v>0</v>
      </c>
      <c r="BI41" s="61">
        <v>0</v>
      </c>
      <c r="BJ41" s="61">
        <v>0</v>
      </c>
      <c r="BK41" s="61">
        <v>0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0</v>
      </c>
      <c r="BT41" s="61">
        <v>0</v>
      </c>
      <c r="BU41" s="61">
        <v>0</v>
      </c>
      <c r="BV41" s="61">
        <v>0</v>
      </c>
      <c r="BW41" s="61">
        <v>0</v>
      </c>
      <c r="BX41" s="61">
        <v>0</v>
      </c>
      <c r="BY41" s="61">
        <v>0</v>
      </c>
      <c r="BZ41" s="61">
        <v>0</v>
      </c>
      <c r="CA41" s="61">
        <v>0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0</v>
      </c>
    </row>
    <row r="42" spans="1:90" ht="12.75" customHeight="1">
      <c r="A42" s="44" t="s">
        <v>70</v>
      </c>
      <c r="B42" s="59">
        <v>1049</v>
      </c>
      <c r="C42" s="60" t="s">
        <v>373</v>
      </c>
      <c r="D42" s="61">
        <v>0</v>
      </c>
      <c r="E42" s="61">
        <v>0</v>
      </c>
      <c r="F42" s="61">
        <v>0</v>
      </c>
      <c r="G42" s="61">
        <v>0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0</v>
      </c>
      <c r="W42" s="61">
        <v>0</v>
      </c>
      <c r="X42" s="61">
        <v>0</v>
      </c>
      <c r="Y42" s="61">
        <v>0</v>
      </c>
      <c r="Z42" s="61">
        <v>0</v>
      </c>
      <c r="AA42" s="61">
        <v>0</v>
      </c>
      <c r="AB42" s="61">
        <v>0</v>
      </c>
      <c r="AC42" s="61">
        <v>0</v>
      </c>
      <c r="AD42" s="61">
        <v>0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0</v>
      </c>
      <c r="AN42" s="61">
        <v>0</v>
      </c>
      <c r="AO42" s="61">
        <v>0</v>
      </c>
      <c r="AP42" s="61">
        <v>0</v>
      </c>
      <c r="AQ42" s="61">
        <v>0</v>
      </c>
      <c r="AR42" s="61">
        <v>0</v>
      </c>
      <c r="AS42" s="61">
        <v>0</v>
      </c>
      <c r="AT42" s="61">
        <v>0</v>
      </c>
      <c r="AU42" s="61">
        <v>0</v>
      </c>
      <c r="AV42" s="61">
        <v>0</v>
      </c>
      <c r="AW42" s="61">
        <v>0</v>
      </c>
      <c r="AX42" s="61">
        <v>0</v>
      </c>
      <c r="AY42" s="61">
        <v>0</v>
      </c>
      <c r="AZ42" s="61">
        <v>0</v>
      </c>
      <c r="BA42" s="61">
        <v>0</v>
      </c>
      <c r="BB42" s="61">
        <v>0</v>
      </c>
      <c r="BC42" s="61">
        <v>0</v>
      </c>
      <c r="BD42" s="61">
        <v>0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0</v>
      </c>
      <c r="BT42" s="61">
        <v>0</v>
      </c>
      <c r="BU42" s="61">
        <v>0</v>
      </c>
      <c r="BV42" s="61">
        <v>0</v>
      </c>
      <c r="BW42" s="61">
        <v>0</v>
      </c>
      <c r="BX42" s="61">
        <v>0</v>
      </c>
      <c r="BY42" s="61">
        <v>0</v>
      </c>
      <c r="BZ42" s="61">
        <v>0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0</v>
      </c>
      <c r="CJ42" s="61">
        <v>0</v>
      </c>
      <c r="CK42" s="61">
        <v>0</v>
      </c>
      <c r="CL42" s="61">
        <v>0</v>
      </c>
    </row>
    <row r="43" spans="1:90" ht="12.75" customHeight="1">
      <c r="A43" s="44" t="s">
        <v>72</v>
      </c>
      <c r="B43" s="59">
        <v>1051</v>
      </c>
      <c r="C43" s="60" t="s">
        <v>373</v>
      </c>
      <c r="D43" s="61">
        <v>0</v>
      </c>
      <c r="E43" s="61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0</v>
      </c>
      <c r="AN43" s="61">
        <v>0</v>
      </c>
      <c r="AO43" s="61">
        <v>0</v>
      </c>
      <c r="AP43" s="61">
        <v>0</v>
      </c>
      <c r="AQ43" s="61">
        <v>0</v>
      </c>
      <c r="AR43" s="61">
        <v>0</v>
      </c>
      <c r="AS43" s="61">
        <v>32283.612120173471</v>
      </c>
      <c r="AT43" s="61">
        <v>0</v>
      </c>
      <c r="AU43" s="61">
        <v>0</v>
      </c>
      <c r="AV43" s="61">
        <v>0</v>
      </c>
      <c r="AW43" s="61">
        <v>32854.949999999997</v>
      </c>
      <c r="AX43" s="61">
        <v>32854.949999999997</v>
      </c>
      <c r="AY43" s="61">
        <v>0</v>
      </c>
      <c r="AZ43" s="61">
        <v>0</v>
      </c>
      <c r="BA43" s="61">
        <v>0</v>
      </c>
      <c r="BB43" s="61">
        <v>0</v>
      </c>
      <c r="BC43" s="61">
        <v>0</v>
      </c>
      <c r="BD43" s="61">
        <v>32854.949999999997</v>
      </c>
      <c r="BE43" s="61">
        <v>0</v>
      </c>
      <c r="BF43" s="61">
        <v>0</v>
      </c>
      <c r="BG43" s="61">
        <v>0</v>
      </c>
      <c r="BH43" s="61">
        <v>0</v>
      </c>
      <c r="BI43" s="61">
        <v>0</v>
      </c>
      <c r="BJ43" s="61">
        <v>0</v>
      </c>
      <c r="BK43" s="61">
        <v>0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-571.33787982652666</v>
      </c>
      <c r="BT43" s="61">
        <v>0</v>
      </c>
      <c r="BU43" s="61">
        <v>-365.5572881776269</v>
      </c>
      <c r="BV43" s="61">
        <v>-187.9042700494725</v>
      </c>
      <c r="BW43" s="61">
        <v>0</v>
      </c>
      <c r="BX43" s="61">
        <v>-1.777994592595326</v>
      </c>
      <c r="BY43" s="61">
        <v>-16.098327006831902</v>
      </c>
      <c r="BZ43" s="61">
        <v>0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0</v>
      </c>
      <c r="CJ43" s="61">
        <v>0</v>
      </c>
      <c r="CK43" s="61">
        <v>0</v>
      </c>
      <c r="CL43" s="61">
        <v>32283.612120173471</v>
      </c>
    </row>
    <row r="44" spans="1:90" ht="12.75" customHeight="1">
      <c r="A44" s="44" t="s">
        <v>74</v>
      </c>
      <c r="B44" s="59">
        <v>1052</v>
      </c>
      <c r="C44" s="60" t="s">
        <v>373</v>
      </c>
      <c r="D44" s="61">
        <v>0</v>
      </c>
      <c r="E44" s="61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1">
        <v>0</v>
      </c>
      <c r="AD44" s="61">
        <v>0</v>
      </c>
      <c r="AE44" s="61">
        <v>0</v>
      </c>
      <c r="AF44" s="61">
        <v>0</v>
      </c>
      <c r="AG44" s="61">
        <v>0</v>
      </c>
      <c r="AH44" s="61">
        <v>0</v>
      </c>
      <c r="AI44" s="61">
        <v>0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0</v>
      </c>
      <c r="AT44" s="61">
        <v>0</v>
      </c>
      <c r="AU44" s="61">
        <v>0</v>
      </c>
      <c r="AV44" s="61">
        <v>0</v>
      </c>
      <c r="AW44" s="61">
        <v>0</v>
      </c>
      <c r="AX44" s="61">
        <v>0</v>
      </c>
      <c r="AY44" s="61">
        <v>0</v>
      </c>
      <c r="AZ44" s="61">
        <v>0</v>
      </c>
      <c r="BA44" s="61">
        <v>0</v>
      </c>
      <c r="BB44" s="61">
        <v>0</v>
      </c>
      <c r="BC44" s="61">
        <v>0</v>
      </c>
      <c r="BD44" s="61">
        <v>0</v>
      </c>
      <c r="BE44" s="61">
        <v>0</v>
      </c>
      <c r="BF44" s="61">
        <v>0</v>
      </c>
      <c r="BG44" s="61">
        <v>0</v>
      </c>
      <c r="BH44" s="61">
        <v>0</v>
      </c>
      <c r="BI44" s="61">
        <v>0</v>
      </c>
      <c r="BJ44" s="61">
        <v>0</v>
      </c>
      <c r="BK44" s="61">
        <v>0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0</v>
      </c>
      <c r="BT44" s="61">
        <v>0</v>
      </c>
      <c r="BU44" s="61">
        <v>0</v>
      </c>
      <c r="BV44" s="61">
        <v>0</v>
      </c>
      <c r="BW44" s="61">
        <v>0</v>
      </c>
      <c r="BX44" s="61">
        <v>0</v>
      </c>
      <c r="BY44" s="61">
        <v>0</v>
      </c>
      <c r="BZ44" s="61">
        <v>0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0</v>
      </c>
      <c r="CJ44" s="61">
        <v>0</v>
      </c>
      <c r="CK44" s="61">
        <v>0</v>
      </c>
      <c r="CL44" s="61">
        <v>0</v>
      </c>
    </row>
    <row r="45" spans="1:90" ht="12.75" customHeight="1">
      <c r="A45" s="44" t="s">
        <v>76</v>
      </c>
      <c r="B45" s="59">
        <v>1053</v>
      </c>
      <c r="C45" s="60" t="s">
        <v>373</v>
      </c>
      <c r="D45" s="61">
        <v>0</v>
      </c>
      <c r="E45" s="61">
        <v>0</v>
      </c>
      <c r="F45" s="61">
        <v>0</v>
      </c>
      <c r="G45" s="61">
        <v>0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0</v>
      </c>
      <c r="AA45" s="61">
        <v>0</v>
      </c>
      <c r="AB45" s="61">
        <v>0</v>
      </c>
      <c r="AC45" s="61">
        <v>0</v>
      </c>
      <c r="AD45" s="61">
        <v>0</v>
      </c>
      <c r="AE45" s="61">
        <v>0</v>
      </c>
      <c r="AF45" s="61">
        <v>0</v>
      </c>
      <c r="AG45" s="61">
        <v>0</v>
      </c>
      <c r="AH45" s="61">
        <v>0</v>
      </c>
      <c r="AI45" s="61">
        <v>0</v>
      </c>
      <c r="AJ45" s="61">
        <v>0</v>
      </c>
      <c r="AK45" s="61">
        <v>0</v>
      </c>
      <c r="AL45" s="61">
        <v>0</v>
      </c>
      <c r="AM45" s="61">
        <v>0</v>
      </c>
      <c r="AN45" s="61">
        <v>0</v>
      </c>
      <c r="AO45" s="61">
        <v>0</v>
      </c>
      <c r="AP45" s="61">
        <v>0</v>
      </c>
      <c r="AQ45" s="61">
        <v>0</v>
      </c>
      <c r="AR45" s="61">
        <v>0</v>
      </c>
      <c r="AS45" s="61">
        <v>0</v>
      </c>
      <c r="AT45" s="61">
        <v>0</v>
      </c>
      <c r="AU45" s="61">
        <v>0</v>
      </c>
      <c r="AV45" s="61">
        <v>0</v>
      </c>
      <c r="AW45" s="61">
        <v>0</v>
      </c>
      <c r="AX45" s="61">
        <v>0</v>
      </c>
      <c r="AY45" s="61">
        <v>0</v>
      </c>
      <c r="AZ45" s="61">
        <v>0</v>
      </c>
      <c r="BA45" s="61">
        <v>0</v>
      </c>
      <c r="BB45" s="61">
        <v>0</v>
      </c>
      <c r="BC45" s="61">
        <v>0</v>
      </c>
      <c r="BD45" s="61">
        <v>0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0</v>
      </c>
      <c r="BT45" s="61">
        <v>0</v>
      </c>
      <c r="BU45" s="61">
        <v>0</v>
      </c>
      <c r="BV45" s="61">
        <v>0</v>
      </c>
      <c r="BW45" s="61">
        <v>0</v>
      </c>
      <c r="BX45" s="61">
        <v>0</v>
      </c>
      <c r="BY45" s="61">
        <v>0</v>
      </c>
      <c r="BZ45" s="61">
        <v>0</v>
      </c>
      <c r="CA45" s="61">
        <v>0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0</v>
      </c>
      <c r="CJ45" s="61">
        <v>0</v>
      </c>
      <c r="CK45" s="61">
        <v>0</v>
      </c>
      <c r="CL45" s="61">
        <v>0</v>
      </c>
    </row>
    <row r="46" spans="1:90" ht="12.75" customHeight="1">
      <c r="A46" s="44" t="s">
        <v>78</v>
      </c>
      <c r="B46" s="59">
        <v>1054</v>
      </c>
      <c r="C46" s="60" t="s">
        <v>373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</row>
    <row r="47" spans="1:90" ht="12.75" customHeight="1">
      <c r="A47" s="44" t="s">
        <v>80</v>
      </c>
      <c r="B47" s="59">
        <v>1055</v>
      </c>
      <c r="C47" s="60" t="s">
        <v>373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61">
        <v>0</v>
      </c>
      <c r="BE47" s="61">
        <v>0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0</v>
      </c>
      <c r="BT47" s="61">
        <v>0</v>
      </c>
      <c r="BU47" s="61">
        <v>0</v>
      </c>
      <c r="BV47" s="61">
        <v>0</v>
      </c>
      <c r="BW47" s="61">
        <v>0</v>
      </c>
      <c r="BX47" s="61">
        <v>0</v>
      </c>
      <c r="BY47" s="61">
        <v>0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0</v>
      </c>
    </row>
    <row r="48" spans="1:90" ht="12.75" customHeight="1">
      <c r="A48" s="44" t="s">
        <v>82</v>
      </c>
      <c r="B48" s="59">
        <v>1056</v>
      </c>
      <c r="C48" s="60" t="s">
        <v>373</v>
      </c>
      <c r="D48" s="61">
        <v>0</v>
      </c>
      <c r="E48" s="61">
        <v>0</v>
      </c>
      <c r="F48" s="61">
        <v>0</v>
      </c>
      <c r="G48" s="61">
        <v>0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61">
        <v>0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0</v>
      </c>
      <c r="AN48" s="61">
        <v>0</v>
      </c>
      <c r="AO48" s="61">
        <v>0</v>
      </c>
      <c r="AP48" s="61">
        <v>0</v>
      </c>
      <c r="AQ48" s="61">
        <v>0</v>
      </c>
      <c r="AR48" s="61">
        <v>0</v>
      </c>
      <c r="AS48" s="61">
        <v>0</v>
      </c>
      <c r="AT48" s="61">
        <v>0</v>
      </c>
      <c r="AU48" s="61">
        <v>0</v>
      </c>
      <c r="AV48" s="61">
        <v>0</v>
      </c>
      <c r="AW48" s="61">
        <v>0</v>
      </c>
      <c r="AX48" s="61">
        <v>0</v>
      </c>
      <c r="AY48" s="61">
        <v>0</v>
      </c>
      <c r="AZ48" s="61">
        <v>0</v>
      </c>
      <c r="BA48" s="61">
        <v>0</v>
      </c>
      <c r="BB48" s="61">
        <v>0</v>
      </c>
      <c r="BC48" s="61">
        <v>0</v>
      </c>
      <c r="BD48" s="61">
        <v>0</v>
      </c>
      <c r="BE48" s="61">
        <v>0</v>
      </c>
      <c r="BF48" s="61">
        <v>0</v>
      </c>
      <c r="BG48" s="61">
        <v>0</v>
      </c>
      <c r="BH48" s="61">
        <v>0</v>
      </c>
      <c r="BI48" s="61">
        <v>0</v>
      </c>
      <c r="BJ48" s="61">
        <v>0</v>
      </c>
      <c r="BK48" s="61">
        <v>0</v>
      </c>
      <c r="BL48" s="61">
        <v>0</v>
      </c>
      <c r="BM48" s="61">
        <v>0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0</v>
      </c>
      <c r="BT48" s="61">
        <v>0</v>
      </c>
      <c r="BU48" s="61">
        <v>0</v>
      </c>
      <c r="BV48" s="61">
        <v>0</v>
      </c>
      <c r="BW48" s="61">
        <v>0</v>
      </c>
      <c r="BX48" s="61">
        <v>0</v>
      </c>
      <c r="BY48" s="61">
        <v>0</v>
      </c>
      <c r="BZ48" s="61">
        <v>0</v>
      </c>
      <c r="CA48" s="61">
        <v>0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0</v>
      </c>
    </row>
    <row r="49" spans="1:90" ht="12.75" customHeight="1">
      <c r="A49" s="44" t="s">
        <v>84</v>
      </c>
      <c r="B49" s="59">
        <v>1057</v>
      </c>
      <c r="C49" s="60" t="s">
        <v>373</v>
      </c>
      <c r="D49" s="61">
        <v>0</v>
      </c>
      <c r="E49" s="61">
        <v>0</v>
      </c>
      <c r="F49" s="61">
        <v>0</v>
      </c>
      <c r="G49" s="61">
        <v>0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0</v>
      </c>
      <c r="AA49" s="61">
        <v>0</v>
      </c>
      <c r="AB49" s="61">
        <v>0</v>
      </c>
      <c r="AC49" s="61">
        <v>0</v>
      </c>
      <c r="AD49" s="61">
        <v>0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0</v>
      </c>
      <c r="AT49" s="61">
        <v>0</v>
      </c>
      <c r="AU49" s="61">
        <v>0</v>
      </c>
      <c r="AV49" s="61">
        <v>0</v>
      </c>
      <c r="AW49" s="61">
        <v>0</v>
      </c>
      <c r="AX49" s="61">
        <v>0</v>
      </c>
      <c r="AY49" s="61">
        <v>0</v>
      </c>
      <c r="AZ49" s="61">
        <v>0</v>
      </c>
      <c r="BA49" s="61">
        <v>0</v>
      </c>
      <c r="BB49" s="61">
        <v>0</v>
      </c>
      <c r="BC49" s="61">
        <v>0</v>
      </c>
      <c r="BD49" s="61">
        <v>0</v>
      </c>
      <c r="BE49" s="61">
        <v>0</v>
      </c>
      <c r="BF49" s="61">
        <v>0</v>
      </c>
      <c r="BG49" s="61">
        <v>0</v>
      </c>
      <c r="BH49" s="61">
        <v>0</v>
      </c>
      <c r="BI49" s="61">
        <v>0</v>
      </c>
      <c r="BJ49" s="61">
        <v>0</v>
      </c>
      <c r="BK49" s="61">
        <v>0</v>
      </c>
      <c r="BL49" s="61">
        <v>0</v>
      </c>
      <c r="BM49" s="61">
        <v>0</v>
      </c>
      <c r="BN49" s="61">
        <v>0</v>
      </c>
      <c r="BO49" s="61">
        <v>0</v>
      </c>
      <c r="BP49" s="61">
        <v>0</v>
      </c>
      <c r="BQ49" s="61">
        <v>0</v>
      </c>
      <c r="BR49" s="61">
        <v>0</v>
      </c>
      <c r="BS49" s="61">
        <v>0</v>
      </c>
      <c r="BT49" s="61">
        <v>0</v>
      </c>
      <c r="BU49" s="61">
        <v>0</v>
      </c>
      <c r="BV49" s="61">
        <v>0</v>
      </c>
      <c r="BW49" s="61">
        <v>0</v>
      </c>
      <c r="BX49" s="61">
        <v>0</v>
      </c>
      <c r="BY49" s="61">
        <v>0</v>
      </c>
      <c r="BZ49" s="61">
        <v>0</v>
      </c>
      <c r="CA49" s="61">
        <v>0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0</v>
      </c>
      <c r="CJ49" s="61">
        <v>0</v>
      </c>
      <c r="CK49" s="61">
        <v>0</v>
      </c>
      <c r="CL49" s="61">
        <v>0</v>
      </c>
    </row>
    <row r="50" spans="1:90" ht="12.75" customHeight="1">
      <c r="A50" s="44" t="s">
        <v>86</v>
      </c>
      <c r="B50" s="59">
        <v>1058</v>
      </c>
      <c r="C50" s="60" t="s">
        <v>373</v>
      </c>
      <c r="D50" s="61">
        <v>0</v>
      </c>
      <c r="E50" s="61">
        <v>0</v>
      </c>
      <c r="F50" s="61">
        <v>0</v>
      </c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0</v>
      </c>
      <c r="AT50" s="61">
        <v>0</v>
      </c>
      <c r="AU50" s="61">
        <v>0</v>
      </c>
      <c r="AV50" s="61">
        <v>0</v>
      </c>
      <c r="AW50" s="61">
        <v>0</v>
      </c>
      <c r="AX50" s="61">
        <v>0</v>
      </c>
      <c r="AY50" s="61">
        <v>0</v>
      </c>
      <c r="AZ50" s="61">
        <v>0</v>
      </c>
      <c r="BA50" s="61">
        <v>0</v>
      </c>
      <c r="BB50" s="61">
        <v>0</v>
      </c>
      <c r="BC50" s="61">
        <v>0</v>
      </c>
      <c r="BD50" s="61">
        <v>0</v>
      </c>
      <c r="BE50" s="61">
        <v>0</v>
      </c>
      <c r="BF50" s="61">
        <v>0</v>
      </c>
      <c r="BG50" s="61">
        <v>0</v>
      </c>
      <c r="BH50" s="61">
        <v>0</v>
      </c>
      <c r="BI50" s="61">
        <v>0</v>
      </c>
      <c r="BJ50" s="61">
        <v>0</v>
      </c>
      <c r="BK50" s="61">
        <v>0</v>
      </c>
      <c r="BL50" s="61">
        <v>0</v>
      </c>
      <c r="BM50" s="61">
        <v>0</v>
      </c>
      <c r="BN50" s="61">
        <v>0</v>
      </c>
      <c r="BO50" s="61">
        <v>0</v>
      </c>
      <c r="BP50" s="61">
        <v>0</v>
      </c>
      <c r="BQ50" s="61">
        <v>0</v>
      </c>
      <c r="BR50" s="61">
        <v>0</v>
      </c>
      <c r="BS50" s="61">
        <v>0</v>
      </c>
      <c r="BT50" s="61">
        <v>0</v>
      </c>
      <c r="BU50" s="61">
        <v>0</v>
      </c>
      <c r="BV50" s="61">
        <v>0</v>
      </c>
      <c r="BW50" s="61">
        <v>0</v>
      </c>
      <c r="BX50" s="61">
        <v>0</v>
      </c>
      <c r="BY50" s="61">
        <v>0</v>
      </c>
      <c r="BZ50" s="61">
        <v>0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0</v>
      </c>
      <c r="CJ50" s="61">
        <v>0</v>
      </c>
      <c r="CK50" s="61">
        <v>0</v>
      </c>
      <c r="CL50" s="61">
        <v>0</v>
      </c>
    </row>
    <row r="51" spans="1:90" ht="12.75" customHeight="1">
      <c r="A51" s="44" t="s">
        <v>88</v>
      </c>
      <c r="B51" s="59">
        <v>1059</v>
      </c>
      <c r="C51" s="60" t="s">
        <v>373</v>
      </c>
      <c r="D51" s="61">
        <v>0</v>
      </c>
      <c r="E51" s="61">
        <v>0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0</v>
      </c>
      <c r="AT51" s="61">
        <v>0</v>
      </c>
      <c r="AU51" s="61">
        <v>0</v>
      </c>
      <c r="AV51" s="61">
        <v>0</v>
      </c>
      <c r="AW51" s="61">
        <v>0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61">
        <v>0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0</v>
      </c>
      <c r="BT51" s="61">
        <v>0</v>
      </c>
      <c r="BU51" s="61">
        <v>0</v>
      </c>
      <c r="BV51" s="61">
        <v>0</v>
      </c>
      <c r="BW51" s="61">
        <v>0</v>
      </c>
      <c r="BX51" s="61">
        <v>0</v>
      </c>
      <c r="BY51" s="61">
        <v>0</v>
      </c>
      <c r="BZ51" s="61">
        <v>0</v>
      </c>
      <c r="CA51" s="61">
        <v>0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0</v>
      </c>
    </row>
    <row r="52" spans="1:90" ht="12.75" customHeight="1">
      <c r="A52" s="44" t="s">
        <v>90</v>
      </c>
      <c r="B52" s="59">
        <v>1060</v>
      </c>
      <c r="C52" s="60" t="s">
        <v>373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</row>
    <row r="53" spans="1:90" ht="12.75" customHeight="1">
      <c r="A53" s="44" t="s">
        <v>92</v>
      </c>
      <c r="B53" s="59">
        <v>1061</v>
      </c>
      <c r="C53" s="60" t="s">
        <v>373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</row>
    <row r="54" spans="1:90" ht="12.75" customHeight="1">
      <c r="A54" s="44" t="s">
        <v>94</v>
      </c>
      <c r="B54" s="59">
        <v>2001</v>
      </c>
      <c r="C54" s="60" t="s">
        <v>373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</row>
    <row r="55" spans="1:90" ht="12.75" customHeight="1">
      <c r="A55" s="44" t="s">
        <v>96</v>
      </c>
      <c r="B55" s="59">
        <v>2002</v>
      </c>
      <c r="C55" s="60" t="s">
        <v>374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0</v>
      </c>
      <c r="BX55" s="61">
        <v>0</v>
      </c>
      <c r="BY55" s="61">
        <v>0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</row>
    <row r="56" spans="1:90" ht="12.75" customHeight="1">
      <c r="A56" s="44" t="s">
        <v>98</v>
      </c>
      <c r="B56" s="59">
        <v>2005</v>
      </c>
      <c r="C56" s="60" t="s">
        <v>374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0</v>
      </c>
      <c r="BP56" s="61">
        <v>0</v>
      </c>
      <c r="BQ56" s="61">
        <v>0</v>
      </c>
      <c r="BR56" s="61">
        <v>0</v>
      </c>
      <c r="BS56" s="61">
        <v>0</v>
      </c>
      <c r="BT56" s="61">
        <v>0</v>
      </c>
      <c r="BU56" s="61">
        <v>0</v>
      </c>
      <c r="BV56" s="61">
        <v>0</v>
      </c>
      <c r="BW56" s="61">
        <v>0</v>
      </c>
      <c r="BX56" s="61">
        <v>0</v>
      </c>
      <c r="BY56" s="61">
        <v>0</v>
      </c>
      <c r="BZ56" s="61">
        <v>0</v>
      </c>
      <c r="CA56" s="61">
        <v>0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0</v>
      </c>
      <c r="CJ56" s="61">
        <v>0</v>
      </c>
      <c r="CK56" s="61">
        <v>0</v>
      </c>
      <c r="CL56" s="61">
        <v>0</v>
      </c>
    </row>
    <row r="57" spans="1:90" ht="12.75" customHeight="1">
      <c r="A57" s="44" t="s">
        <v>100</v>
      </c>
      <c r="B57" s="59">
        <v>2006</v>
      </c>
      <c r="C57" s="60" t="s">
        <v>375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61">
        <v>0</v>
      </c>
      <c r="BJ57" s="61">
        <v>0</v>
      </c>
      <c r="BK57" s="61">
        <v>0</v>
      </c>
      <c r="BL57" s="61">
        <v>0</v>
      </c>
      <c r="BM57" s="61">
        <v>0</v>
      </c>
      <c r="BN57" s="61">
        <v>0</v>
      </c>
      <c r="BO57" s="61">
        <v>0</v>
      </c>
      <c r="BP57" s="61">
        <v>0</v>
      </c>
      <c r="BQ57" s="61">
        <v>0</v>
      </c>
      <c r="BR57" s="61">
        <v>0</v>
      </c>
      <c r="BS57" s="61">
        <v>0</v>
      </c>
      <c r="BT57" s="61">
        <v>0</v>
      </c>
      <c r="BU57" s="61">
        <v>0</v>
      </c>
      <c r="BV57" s="61">
        <v>0</v>
      </c>
      <c r="BW57" s="61">
        <v>0</v>
      </c>
      <c r="BX57" s="61">
        <v>0</v>
      </c>
      <c r="BY57" s="61">
        <v>0</v>
      </c>
      <c r="BZ57" s="61">
        <v>0</v>
      </c>
      <c r="CA57" s="61">
        <v>0</v>
      </c>
      <c r="CB57" s="61">
        <v>0</v>
      </c>
      <c r="CC57" s="61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</row>
    <row r="58" spans="1:90" ht="12.75" customHeight="1">
      <c r="A58" s="44" t="s">
        <v>102</v>
      </c>
      <c r="B58" s="59">
        <v>2007</v>
      </c>
      <c r="C58" s="60" t="s">
        <v>374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0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</row>
    <row r="59" spans="1:90" ht="12.75" customHeight="1">
      <c r="A59" s="44" t="s">
        <v>104</v>
      </c>
      <c r="B59" s="59">
        <v>2008</v>
      </c>
      <c r="C59" s="60" t="s">
        <v>374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</row>
    <row r="60" spans="1:90" ht="12.75" customHeight="1">
      <c r="A60" s="44" t="s">
        <v>106</v>
      </c>
      <c r="B60" s="59">
        <v>3001</v>
      </c>
      <c r="C60" s="60" t="s">
        <v>375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61">
        <v>0</v>
      </c>
      <c r="CA60" s="61">
        <v>0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0</v>
      </c>
    </row>
    <row r="61" spans="1:90" ht="12.75" customHeight="1">
      <c r="A61" s="44" t="s">
        <v>108</v>
      </c>
      <c r="B61" s="59">
        <v>3002</v>
      </c>
      <c r="C61" s="60" t="s">
        <v>375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0</v>
      </c>
      <c r="BH61" s="61">
        <v>0</v>
      </c>
      <c r="BI61" s="61">
        <v>0</v>
      </c>
      <c r="BJ61" s="61">
        <v>0</v>
      </c>
      <c r="BK61" s="61">
        <v>0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0</v>
      </c>
    </row>
    <row r="62" spans="1:90" ht="12.75" customHeight="1">
      <c r="A62" s="44" t="s">
        <v>110</v>
      </c>
      <c r="B62" s="59">
        <v>3003</v>
      </c>
      <c r="C62" s="60" t="s">
        <v>375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0</v>
      </c>
      <c r="BY62" s="61">
        <v>0</v>
      </c>
      <c r="BZ62" s="61">
        <v>0</v>
      </c>
      <c r="CA62" s="61">
        <v>0</v>
      </c>
      <c r="CB62" s="61">
        <v>0</v>
      </c>
      <c r="CC62" s="61">
        <v>0</v>
      </c>
      <c r="CD62" s="61">
        <v>0</v>
      </c>
      <c r="CE62" s="61">
        <v>0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0</v>
      </c>
    </row>
    <row r="63" spans="1:90" ht="12.75" customHeight="1">
      <c r="A63" s="44" t="s">
        <v>112</v>
      </c>
      <c r="B63" s="59">
        <v>3004</v>
      </c>
      <c r="C63" s="60" t="s">
        <v>375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0</v>
      </c>
      <c r="BF63" s="61">
        <v>0</v>
      </c>
      <c r="BG63" s="61">
        <v>0</v>
      </c>
      <c r="BH63" s="61">
        <v>0</v>
      </c>
      <c r="BI63" s="61">
        <v>0</v>
      </c>
      <c r="BJ63" s="61">
        <v>0</v>
      </c>
      <c r="BK63" s="61">
        <v>0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0</v>
      </c>
      <c r="BY63" s="61">
        <v>0</v>
      </c>
      <c r="BZ63" s="61">
        <v>0</v>
      </c>
      <c r="CA63" s="61">
        <v>0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</row>
    <row r="64" spans="1:90" ht="12.75" customHeight="1">
      <c r="A64" s="44" t="s">
        <v>114</v>
      </c>
      <c r="B64" s="59">
        <v>3005</v>
      </c>
      <c r="C64" s="60" t="s">
        <v>375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</row>
    <row r="65" spans="1:90" ht="12.75" customHeight="1">
      <c r="A65" s="44" t="s">
        <v>115</v>
      </c>
      <c r="B65" s="59">
        <v>3006</v>
      </c>
      <c r="C65" s="60" t="s">
        <v>375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61">
        <v>0</v>
      </c>
      <c r="BE65" s="61">
        <v>0</v>
      </c>
      <c r="BF65" s="61">
        <v>0</v>
      </c>
      <c r="BG65" s="61">
        <v>0</v>
      </c>
      <c r="BH65" s="61">
        <v>0</v>
      </c>
      <c r="BI65" s="61">
        <v>0</v>
      </c>
      <c r="BJ65" s="61">
        <v>0</v>
      </c>
      <c r="BK65" s="61">
        <v>0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0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61">
        <v>0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0</v>
      </c>
      <c r="CJ65" s="61">
        <v>0</v>
      </c>
      <c r="CK65" s="61">
        <v>0</v>
      </c>
      <c r="CL65" s="61">
        <v>0</v>
      </c>
    </row>
    <row r="66" spans="1:90" ht="12.75" customHeight="1">
      <c r="A66" s="44" t="s">
        <v>116</v>
      </c>
      <c r="B66" s="59">
        <v>3007</v>
      </c>
      <c r="C66" s="60" t="s">
        <v>375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0</v>
      </c>
    </row>
    <row r="67" spans="1:90" ht="12.75" customHeight="1">
      <c r="A67" s="44" t="s">
        <v>117</v>
      </c>
      <c r="B67" s="59">
        <v>3008</v>
      </c>
      <c r="C67" s="60" t="s">
        <v>375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0</v>
      </c>
      <c r="BH67" s="61">
        <v>0</v>
      </c>
      <c r="BI67" s="61">
        <v>0</v>
      </c>
      <c r="BJ67" s="61">
        <v>0</v>
      </c>
      <c r="BK67" s="61">
        <v>0</v>
      </c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0</v>
      </c>
      <c r="BW67" s="61">
        <v>0</v>
      </c>
      <c r="BX67" s="61">
        <v>0</v>
      </c>
      <c r="BY67" s="61">
        <v>0</v>
      </c>
      <c r="BZ67" s="61">
        <v>0</v>
      </c>
      <c r="CA67" s="61">
        <v>0</v>
      </c>
      <c r="CB67" s="61">
        <v>0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0</v>
      </c>
    </row>
    <row r="68" spans="1:90" ht="12.75" customHeight="1">
      <c r="A68" s="44" t="s">
        <v>118</v>
      </c>
      <c r="B68" s="59">
        <v>3009</v>
      </c>
      <c r="C68" s="60" t="s">
        <v>375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61">
        <v>0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0</v>
      </c>
      <c r="BR68" s="61">
        <v>0</v>
      </c>
      <c r="BS68" s="61">
        <v>0</v>
      </c>
      <c r="BT68" s="61">
        <v>0</v>
      </c>
      <c r="BU68" s="61">
        <v>0</v>
      </c>
      <c r="BV68" s="61">
        <v>0</v>
      </c>
      <c r="BW68" s="61">
        <v>0</v>
      </c>
      <c r="BX68" s="61">
        <v>0</v>
      </c>
      <c r="BY68" s="61">
        <v>0</v>
      </c>
      <c r="BZ68" s="61">
        <v>0</v>
      </c>
      <c r="CA68" s="61">
        <v>0</v>
      </c>
      <c r="CB68" s="61">
        <v>0</v>
      </c>
      <c r="CC68" s="61">
        <v>0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</row>
    <row r="69" spans="1:90" ht="12.75" customHeight="1">
      <c r="A69" s="44" t="s">
        <v>119</v>
      </c>
      <c r="B69" s="59">
        <v>3011</v>
      </c>
      <c r="C69" s="60" t="s">
        <v>375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61">
        <v>0</v>
      </c>
      <c r="BE69" s="61">
        <v>0</v>
      </c>
      <c r="BF69" s="61">
        <v>0</v>
      </c>
      <c r="BG69" s="61">
        <v>0</v>
      </c>
      <c r="BH69" s="61">
        <v>0</v>
      </c>
      <c r="BI69" s="61">
        <v>0</v>
      </c>
      <c r="BJ69" s="61">
        <v>0</v>
      </c>
      <c r="BK69" s="61">
        <v>0</v>
      </c>
      <c r="BL69" s="61">
        <v>0</v>
      </c>
      <c r="BM69" s="61">
        <v>0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0</v>
      </c>
      <c r="BT69" s="61">
        <v>0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0</v>
      </c>
      <c r="CA69" s="61">
        <v>0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</row>
    <row r="70" spans="1:90" ht="12.75" customHeight="1">
      <c r="A70" s="44" t="s">
        <v>120</v>
      </c>
      <c r="B70" s="59">
        <v>3012</v>
      </c>
      <c r="C70" s="60" t="s">
        <v>375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0</v>
      </c>
      <c r="AT70" s="61">
        <v>0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61">
        <v>0</v>
      </c>
      <c r="BE70" s="61">
        <v>0</v>
      </c>
      <c r="BF70" s="61">
        <v>0</v>
      </c>
      <c r="BG70" s="61">
        <v>0</v>
      </c>
      <c r="BH70" s="61">
        <v>0</v>
      </c>
      <c r="BI70" s="61">
        <v>0</v>
      </c>
      <c r="BJ70" s="61">
        <v>0</v>
      </c>
      <c r="BK70" s="61">
        <v>0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0</v>
      </c>
      <c r="BT70" s="61">
        <v>0</v>
      </c>
      <c r="BU70" s="61">
        <v>0</v>
      </c>
      <c r="BV70" s="61">
        <v>0</v>
      </c>
      <c r="BW70" s="61">
        <v>0</v>
      </c>
      <c r="BX70" s="61">
        <v>0</v>
      </c>
      <c r="BY70" s="61">
        <v>0</v>
      </c>
      <c r="BZ70" s="61">
        <v>0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</row>
    <row r="71" spans="1:90" ht="12.75" customHeight="1">
      <c r="A71" s="44" t="s">
        <v>121</v>
      </c>
      <c r="B71" s="59">
        <v>3016</v>
      </c>
      <c r="C71" s="60" t="s">
        <v>375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61">
        <v>0</v>
      </c>
      <c r="AV71" s="61">
        <v>0</v>
      </c>
      <c r="AW71" s="61">
        <v>0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61">
        <v>0</v>
      </c>
      <c r="BE71" s="61">
        <v>0</v>
      </c>
      <c r="BF71" s="61">
        <v>0</v>
      </c>
      <c r="BG71" s="61">
        <v>0</v>
      </c>
      <c r="BH71" s="61">
        <v>0</v>
      </c>
      <c r="BI71" s="61">
        <v>0</v>
      </c>
      <c r="BJ71" s="61">
        <v>0</v>
      </c>
      <c r="BK71" s="61">
        <v>0</v>
      </c>
      <c r="BL71" s="61">
        <v>0</v>
      </c>
      <c r="BM71" s="61">
        <v>0</v>
      </c>
      <c r="BN71" s="61">
        <v>0</v>
      </c>
      <c r="BO71" s="61">
        <v>0</v>
      </c>
      <c r="BP71" s="61">
        <v>0</v>
      </c>
      <c r="BQ71" s="61">
        <v>0</v>
      </c>
      <c r="BR71" s="61">
        <v>0</v>
      </c>
      <c r="BS71" s="61">
        <v>0</v>
      </c>
      <c r="BT71" s="61">
        <v>0</v>
      </c>
      <c r="BU71" s="61">
        <v>0</v>
      </c>
      <c r="BV71" s="61">
        <v>0</v>
      </c>
      <c r="BW71" s="61">
        <v>0</v>
      </c>
      <c r="BX71" s="61">
        <v>0</v>
      </c>
      <c r="BY71" s="61">
        <v>0</v>
      </c>
      <c r="BZ71" s="61">
        <v>0</v>
      </c>
      <c r="CA71" s="61">
        <v>0</v>
      </c>
      <c r="CB71" s="61">
        <v>0</v>
      </c>
      <c r="CC71" s="61">
        <v>0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</row>
    <row r="72" spans="1:90" ht="12.75" customHeight="1">
      <c r="A72" s="44" t="s">
        <v>122</v>
      </c>
      <c r="B72" s="59">
        <v>3017</v>
      </c>
      <c r="C72" s="60" t="s">
        <v>375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0</v>
      </c>
      <c r="BY72" s="61">
        <v>0</v>
      </c>
      <c r="BZ72" s="61">
        <v>0</v>
      </c>
      <c r="CA72" s="61">
        <v>0</v>
      </c>
      <c r="CB72" s="61">
        <v>0</v>
      </c>
      <c r="CC72" s="61">
        <v>0</v>
      </c>
      <c r="CD72" s="61">
        <v>0</v>
      </c>
      <c r="CE72" s="61">
        <v>0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</row>
    <row r="73" spans="1:90" ht="12.75" customHeight="1">
      <c r="A73" s="44" t="s">
        <v>123</v>
      </c>
      <c r="B73" s="59">
        <v>3018</v>
      </c>
      <c r="C73" s="60" t="s">
        <v>375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61">
        <v>0</v>
      </c>
      <c r="BE73" s="61">
        <v>0</v>
      </c>
      <c r="BF73" s="61">
        <v>0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0</v>
      </c>
      <c r="BY73" s="61">
        <v>0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0</v>
      </c>
    </row>
    <row r="74" spans="1:90" ht="13.5" customHeight="1">
      <c r="A74" s="44" t="s">
        <v>124</v>
      </c>
      <c r="B74" s="59">
        <v>4002</v>
      </c>
      <c r="C74" s="60" t="s">
        <v>376</v>
      </c>
      <c r="D74" s="61">
        <v>3705696.4999999986</v>
      </c>
      <c r="E74" s="61">
        <v>3697082.8</v>
      </c>
      <c r="F74" s="61">
        <v>3697082.8</v>
      </c>
      <c r="G74" s="61">
        <v>0</v>
      </c>
      <c r="H74" s="61">
        <v>0</v>
      </c>
      <c r="I74" s="61">
        <v>-619952.70000000112</v>
      </c>
      <c r="J74" s="61">
        <v>-619952.70000000112</v>
      </c>
      <c r="K74" s="61">
        <v>-6865288.5500000007</v>
      </c>
      <c r="L74" s="61">
        <v>6245335.8499999996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583423.4</v>
      </c>
      <c r="AA74" s="61">
        <v>334529.58999999997</v>
      </c>
      <c r="AB74" s="61">
        <v>84337.700000000012</v>
      </c>
      <c r="AC74" s="61">
        <v>93519.979999999981</v>
      </c>
      <c r="AD74" s="61">
        <v>44834.33</v>
      </c>
      <c r="AE74" s="61">
        <v>0</v>
      </c>
      <c r="AF74" s="61">
        <v>0</v>
      </c>
      <c r="AG74" s="61">
        <v>0</v>
      </c>
      <c r="AH74" s="61">
        <v>26201.8</v>
      </c>
      <c r="AI74" s="61">
        <v>0</v>
      </c>
      <c r="AJ74" s="61">
        <v>45143</v>
      </c>
      <c r="AK74" s="61">
        <v>45143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-2679856.6799999992</v>
      </c>
      <c r="AT74" s="61">
        <v>-1756015.94</v>
      </c>
      <c r="AU74" s="61">
        <v>-1756015.94</v>
      </c>
      <c r="AV74" s="61">
        <v>0</v>
      </c>
      <c r="AW74" s="61">
        <v>847090.81000000052</v>
      </c>
      <c r="AX74" s="61">
        <v>847090.81000000052</v>
      </c>
      <c r="AY74" s="61">
        <v>-7002669.0399999991</v>
      </c>
      <c r="AZ74" s="61">
        <v>-4134318.1599999997</v>
      </c>
      <c r="BA74" s="61">
        <v>-2868350.88</v>
      </c>
      <c r="BB74" s="61">
        <v>0</v>
      </c>
      <c r="BC74" s="61">
        <v>0</v>
      </c>
      <c r="BD74" s="61">
        <v>7849759.8499999996</v>
      </c>
      <c r="BE74" s="61">
        <v>0</v>
      </c>
      <c r="BF74" s="61">
        <v>0</v>
      </c>
      <c r="BG74" s="61">
        <v>0</v>
      </c>
      <c r="BH74" s="61">
        <v>0</v>
      </c>
      <c r="BI74" s="61">
        <v>0</v>
      </c>
      <c r="BJ74" s="61">
        <v>0</v>
      </c>
      <c r="BK74" s="61">
        <v>0</v>
      </c>
      <c r="BL74" s="61">
        <v>0</v>
      </c>
      <c r="BM74" s="61">
        <v>0</v>
      </c>
      <c r="BN74" s="61">
        <v>0</v>
      </c>
      <c r="BO74" s="61">
        <v>-443649.94</v>
      </c>
      <c r="BP74" s="61">
        <v>-443649.94</v>
      </c>
      <c r="BQ74" s="61">
        <v>0</v>
      </c>
      <c r="BR74" s="61">
        <v>0</v>
      </c>
      <c r="BS74" s="61">
        <v>-1327281.6099999999</v>
      </c>
      <c r="BT74" s="61">
        <v>-1111664.26</v>
      </c>
      <c r="BU74" s="61">
        <v>-156273.85999999999</v>
      </c>
      <c r="BV74" s="61">
        <v>-40908.130000000005</v>
      </c>
      <c r="BW74" s="61">
        <v>0</v>
      </c>
      <c r="BX74" s="61">
        <v>0</v>
      </c>
      <c r="BY74" s="61">
        <v>-11189.169999999998</v>
      </c>
      <c r="BZ74" s="61">
        <v>0</v>
      </c>
      <c r="CA74" s="61">
        <v>-7246.1900000000005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1025839.8199999994</v>
      </c>
    </row>
    <row r="75" spans="1:90" ht="13.5" customHeight="1">
      <c r="A75" s="46" t="s">
        <v>125</v>
      </c>
      <c r="B75" s="62">
        <v>4003</v>
      </c>
      <c r="C75" s="60" t="s">
        <v>376</v>
      </c>
      <c r="D75" s="61">
        <v>-36869.489985380533</v>
      </c>
      <c r="E75" s="61">
        <v>4538.9900000000052</v>
      </c>
      <c r="F75" s="61">
        <v>45389.87</v>
      </c>
      <c r="G75" s="61">
        <v>-40850.879999999997</v>
      </c>
      <c r="H75" s="61">
        <v>0</v>
      </c>
      <c r="I75" s="61">
        <v>-2836.869999999999</v>
      </c>
      <c r="J75" s="61">
        <v>-28368.67</v>
      </c>
      <c r="K75" s="61">
        <v>-28368.67</v>
      </c>
      <c r="L75" s="61">
        <v>0</v>
      </c>
      <c r="M75" s="61">
        <v>25531.8</v>
      </c>
      <c r="N75" s="61">
        <v>25531.8</v>
      </c>
      <c r="O75" s="61">
        <v>0</v>
      </c>
      <c r="P75" s="61">
        <v>0</v>
      </c>
      <c r="Q75" s="61">
        <v>0</v>
      </c>
      <c r="R75" s="61">
        <v>0</v>
      </c>
      <c r="S75" s="61">
        <v>-38854.549999999988</v>
      </c>
      <c r="T75" s="61">
        <v>-388542.43</v>
      </c>
      <c r="U75" s="61">
        <v>-388542.43</v>
      </c>
      <c r="V75" s="61">
        <v>0</v>
      </c>
      <c r="W75" s="61">
        <v>349687.88</v>
      </c>
      <c r="X75" s="61">
        <v>349687.88</v>
      </c>
      <c r="Y75" s="61">
        <v>0</v>
      </c>
      <c r="Z75" s="61">
        <v>282.94001461944458</v>
      </c>
      <c r="AA75" s="61">
        <v>282.94001461944458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-80629.475778126158</v>
      </c>
      <c r="AT75" s="61">
        <v>-416.4699999999998</v>
      </c>
      <c r="AU75" s="61">
        <v>-4164.75</v>
      </c>
      <c r="AV75" s="61">
        <v>3748.28</v>
      </c>
      <c r="AW75" s="61">
        <v>337.18000000000029</v>
      </c>
      <c r="AX75" s="61">
        <v>3374.8700000000026</v>
      </c>
      <c r="AY75" s="61">
        <v>-23767.449999999997</v>
      </c>
      <c r="AZ75" s="61">
        <v>-23767.449999999997</v>
      </c>
      <c r="BA75" s="61">
        <v>0</v>
      </c>
      <c r="BB75" s="61">
        <v>0</v>
      </c>
      <c r="BC75" s="61">
        <v>0</v>
      </c>
      <c r="BD75" s="61">
        <v>27142.32</v>
      </c>
      <c r="BE75" s="61">
        <v>-3037.6900000000023</v>
      </c>
      <c r="BF75" s="61">
        <v>21390.699999999997</v>
      </c>
      <c r="BG75" s="61">
        <v>21390.699999999997</v>
      </c>
      <c r="BH75" s="61">
        <v>0</v>
      </c>
      <c r="BI75" s="61">
        <v>0</v>
      </c>
      <c r="BJ75" s="61">
        <v>0</v>
      </c>
      <c r="BK75" s="61">
        <v>-24428.39</v>
      </c>
      <c r="BL75" s="61">
        <v>0</v>
      </c>
      <c r="BM75" s="61">
        <v>0</v>
      </c>
      <c r="BN75" s="61">
        <v>0</v>
      </c>
      <c r="BO75" s="61">
        <v>-544.44000000000233</v>
      </c>
      <c r="BP75" s="61">
        <v>-544.44000000000233</v>
      </c>
      <c r="BQ75" s="61">
        <v>0</v>
      </c>
      <c r="BR75" s="61">
        <v>0</v>
      </c>
      <c r="BS75" s="61">
        <v>-80005.745778126162</v>
      </c>
      <c r="BT75" s="61">
        <v>-5957.42</v>
      </c>
      <c r="BU75" s="61">
        <v>-48514.528130416176</v>
      </c>
      <c r="BV75" s="61">
        <v>-30806.36771337732</v>
      </c>
      <c r="BW75" s="61">
        <v>0</v>
      </c>
      <c r="BX75" s="61">
        <v>0</v>
      </c>
      <c r="BY75" s="61">
        <v>-69.172928278685603</v>
      </c>
      <c r="BZ75" s="61">
        <v>5361.68</v>
      </c>
      <c r="CA75" s="61">
        <v>-19.93700605399226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-117498.96576350668</v>
      </c>
    </row>
    <row r="76" spans="1:90" ht="12.75" customHeight="1">
      <c r="A76" s="46" t="s">
        <v>126</v>
      </c>
      <c r="B76" s="62">
        <v>4004</v>
      </c>
      <c r="C76" s="60" t="s">
        <v>376</v>
      </c>
      <c r="D76" s="61">
        <v>20579758.740000002</v>
      </c>
      <c r="E76" s="61">
        <v>23549917.969999999</v>
      </c>
      <c r="F76" s="61">
        <v>34653632.780000001</v>
      </c>
      <c r="G76" s="61">
        <v>-11103714.810000001</v>
      </c>
      <c r="H76" s="61">
        <v>0</v>
      </c>
      <c r="I76" s="61">
        <v>-6896310.1499999985</v>
      </c>
      <c r="J76" s="61">
        <v>-10043579.399999999</v>
      </c>
      <c r="K76" s="61">
        <v>-45198818.25</v>
      </c>
      <c r="L76" s="61">
        <v>35155238.850000001</v>
      </c>
      <c r="M76" s="61">
        <v>3147269.25</v>
      </c>
      <c r="N76" s="61">
        <v>15538964.539999999</v>
      </c>
      <c r="O76" s="61">
        <v>-12391695.289999999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3583358.92</v>
      </c>
      <c r="AA76" s="61">
        <v>2705450.8699999996</v>
      </c>
      <c r="AB76" s="61">
        <v>320192.62</v>
      </c>
      <c r="AC76" s="61">
        <v>511018.25</v>
      </c>
      <c r="AD76" s="61">
        <v>46697.18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342792</v>
      </c>
      <c r="AK76" s="61">
        <v>342792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-3242946.959999993</v>
      </c>
      <c r="AT76" s="61">
        <v>-4477994.9399999995</v>
      </c>
      <c r="AU76" s="61">
        <v>-7302307.5299999993</v>
      </c>
      <c r="AV76" s="61">
        <v>2824312.5900000003</v>
      </c>
      <c r="AW76" s="61">
        <v>8123958.9600000046</v>
      </c>
      <c r="AX76" s="61">
        <v>10121678.870000005</v>
      </c>
      <c r="AY76" s="61">
        <v>-40931568.179999992</v>
      </c>
      <c r="AZ76" s="61">
        <v>-45074296.889999993</v>
      </c>
      <c r="BA76" s="61">
        <v>-14633838.73</v>
      </c>
      <c r="BB76" s="61">
        <v>0</v>
      </c>
      <c r="BC76" s="61">
        <v>18776567.440000001</v>
      </c>
      <c r="BD76" s="61">
        <v>51053247.049999997</v>
      </c>
      <c r="BE76" s="61">
        <v>-1997719.9100000001</v>
      </c>
      <c r="BF76" s="61">
        <v>7652007.620000001</v>
      </c>
      <c r="BG76" s="61">
        <v>8799863.2400000002</v>
      </c>
      <c r="BH76" s="61">
        <v>2362355.29</v>
      </c>
      <c r="BI76" s="61">
        <v>0</v>
      </c>
      <c r="BJ76" s="61">
        <v>-3510210.91</v>
      </c>
      <c r="BK76" s="61">
        <v>-9649727.5300000012</v>
      </c>
      <c r="BL76" s="61">
        <v>0</v>
      </c>
      <c r="BM76" s="61">
        <v>0</v>
      </c>
      <c r="BN76" s="61">
        <v>0</v>
      </c>
      <c r="BO76" s="61">
        <v>-2825990.16</v>
      </c>
      <c r="BP76" s="61">
        <v>-2825990.16</v>
      </c>
      <c r="BQ76" s="61">
        <v>0</v>
      </c>
      <c r="BR76" s="61">
        <v>0</v>
      </c>
      <c r="BS76" s="61">
        <v>-3964620.9299999978</v>
      </c>
      <c r="BT76" s="61">
        <v>-5842864.5799999982</v>
      </c>
      <c r="BU76" s="61">
        <v>-612869.35</v>
      </c>
      <c r="BV76" s="61">
        <v>-140576.59</v>
      </c>
      <c r="BW76" s="61">
        <v>0</v>
      </c>
      <c r="BX76" s="61">
        <v>0</v>
      </c>
      <c r="BY76" s="61">
        <v>-288481.45</v>
      </c>
      <c r="BZ76" s="61">
        <v>2920171.04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-98299.89</v>
      </c>
      <c r="CJ76" s="61">
        <v>-98299.89</v>
      </c>
      <c r="CK76" s="61">
        <v>0</v>
      </c>
      <c r="CL76" s="61">
        <v>17336811.780000009</v>
      </c>
    </row>
    <row r="77" spans="1:90" ht="12.75" customHeight="1">
      <c r="A77" s="46" t="s">
        <v>127</v>
      </c>
      <c r="B77" s="62">
        <v>4005</v>
      </c>
      <c r="C77" s="60" t="s">
        <v>376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0</v>
      </c>
      <c r="AT77" s="61">
        <v>0</v>
      </c>
      <c r="AU77" s="61">
        <v>0</v>
      </c>
      <c r="AV77" s="61">
        <v>0</v>
      </c>
      <c r="AW77" s="61">
        <v>0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61">
        <v>0</v>
      </c>
      <c r="BE77" s="61">
        <v>0</v>
      </c>
      <c r="BF77" s="61">
        <v>0</v>
      </c>
      <c r="BG77" s="61">
        <v>0</v>
      </c>
      <c r="BH77" s="61">
        <v>0</v>
      </c>
      <c r="BI77" s="61">
        <v>0</v>
      </c>
      <c r="BJ77" s="61">
        <v>0</v>
      </c>
      <c r="BK77" s="61">
        <v>0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0</v>
      </c>
      <c r="BT77" s="61">
        <v>0</v>
      </c>
      <c r="BU77" s="61">
        <v>0</v>
      </c>
      <c r="BV77" s="61">
        <v>0</v>
      </c>
      <c r="BW77" s="61">
        <v>0</v>
      </c>
      <c r="BX77" s="61">
        <v>0</v>
      </c>
      <c r="BY77" s="61">
        <v>0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0</v>
      </c>
    </row>
    <row r="78" spans="1:90" ht="12.75" customHeight="1">
      <c r="A78" s="47" t="s">
        <v>128</v>
      </c>
      <c r="B78" s="63">
        <v>9000</v>
      </c>
      <c r="C78" s="60" t="s">
        <v>377</v>
      </c>
      <c r="D78" s="64">
        <v>435781344.81335068</v>
      </c>
      <c r="E78" s="64">
        <v>394562353.73999959</v>
      </c>
      <c r="F78" s="64">
        <v>1317151780.7199993</v>
      </c>
      <c r="G78" s="64">
        <v>-922589426.98000002</v>
      </c>
      <c r="H78" s="64">
        <v>0</v>
      </c>
      <c r="I78" s="64">
        <v>-23533571.659999989</v>
      </c>
      <c r="J78" s="64">
        <v>-497843608.49000007</v>
      </c>
      <c r="K78" s="64">
        <v>-2100673129.6399999</v>
      </c>
      <c r="L78" s="64">
        <v>1602829521.1500003</v>
      </c>
      <c r="M78" s="64">
        <v>474310036.83000004</v>
      </c>
      <c r="N78" s="64">
        <v>1119418615.3500001</v>
      </c>
      <c r="O78" s="64">
        <v>-645108578.51999998</v>
      </c>
      <c r="P78" s="64">
        <v>0</v>
      </c>
      <c r="Q78" s="64">
        <v>0</v>
      </c>
      <c r="R78" s="64">
        <v>0</v>
      </c>
      <c r="S78" s="64">
        <v>1949101.57</v>
      </c>
      <c r="T78" s="64">
        <v>2602940.35</v>
      </c>
      <c r="U78" s="64">
        <v>0</v>
      </c>
      <c r="V78" s="64">
        <v>2602940.35</v>
      </c>
      <c r="W78" s="64">
        <v>-653838.78</v>
      </c>
      <c r="X78" s="64">
        <v>0</v>
      </c>
      <c r="Y78" s="64">
        <v>-653838.78</v>
      </c>
      <c r="Z78" s="64">
        <v>37998119.603351139</v>
      </c>
      <c r="AA78" s="64">
        <v>32265278.578433461</v>
      </c>
      <c r="AB78" s="64">
        <v>813727.55005062988</v>
      </c>
      <c r="AC78" s="64">
        <v>3667307.2828332833</v>
      </c>
      <c r="AD78" s="64">
        <v>456334.12858959282</v>
      </c>
      <c r="AE78" s="64">
        <v>746575.88</v>
      </c>
      <c r="AF78" s="64">
        <v>202.17617589297842</v>
      </c>
      <c r="AG78" s="64">
        <v>15267.543112657077</v>
      </c>
      <c r="AH78" s="64">
        <v>33426.120000000003</v>
      </c>
      <c r="AI78" s="64">
        <v>0.34415561906062131</v>
      </c>
      <c r="AJ78" s="64">
        <v>20520365.52</v>
      </c>
      <c r="AK78" s="64">
        <v>20520365.52</v>
      </c>
      <c r="AL78" s="64">
        <v>0</v>
      </c>
      <c r="AM78" s="64">
        <v>4284976.04</v>
      </c>
      <c r="AN78" s="64">
        <v>9957528.6999999974</v>
      </c>
      <c r="AO78" s="64">
        <v>-4762702.1499999985</v>
      </c>
      <c r="AP78" s="64">
        <v>0</v>
      </c>
      <c r="AQ78" s="64">
        <v>0</v>
      </c>
      <c r="AR78" s="64">
        <v>-909850.50999999931</v>
      </c>
      <c r="AS78" s="64">
        <v>-519143552.78018314</v>
      </c>
      <c r="AT78" s="64">
        <v>-98184886.090000033</v>
      </c>
      <c r="AU78" s="64">
        <v>-194951715.48000002</v>
      </c>
      <c r="AV78" s="64">
        <v>96766829.390000001</v>
      </c>
      <c r="AW78" s="64">
        <v>-62618047.45999983</v>
      </c>
      <c r="AX78" s="64">
        <v>-128057375.26999977</v>
      </c>
      <c r="AY78" s="64">
        <v>-1328319313.0499997</v>
      </c>
      <c r="AZ78" s="64">
        <v>-1027584939.2972409</v>
      </c>
      <c r="BA78" s="64">
        <v>-675737503.71275914</v>
      </c>
      <c r="BB78" s="64">
        <v>0</v>
      </c>
      <c r="BC78" s="64">
        <v>375003129.96000004</v>
      </c>
      <c r="BD78" s="64">
        <v>1200261937.7800002</v>
      </c>
      <c r="BE78" s="64">
        <v>65439327.809999943</v>
      </c>
      <c r="BF78" s="64">
        <v>643771434.00999999</v>
      </c>
      <c r="BG78" s="64">
        <v>527398995.07724082</v>
      </c>
      <c r="BH78" s="64">
        <v>312618248.93275917</v>
      </c>
      <c r="BI78" s="64">
        <v>0</v>
      </c>
      <c r="BJ78" s="64">
        <v>-196245810</v>
      </c>
      <c r="BK78" s="64">
        <v>-578332106.20000005</v>
      </c>
      <c r="BL78" s="64">
        <v>-1169464.1300000027</v>
      </c>
      <c r="BM78" s="64">
        <v>-1574009.0000000149</v>
      </c>
      <c r="BN78" s="64">
        <v>404544.87000001222</v>
      </c>
      <c r="BO78" s="64">
        <v>-59283510.219999991</v>
      </c>
      <c r="BP78" s="64">
        <v>-59283510.219999991</v>
      </c>
      <c r="BQ78" s="64">
        <v>0</v>
      </c>
      <c r="BR78" s="64">
        <v>0</v>
      </c>
      <c r="BS78" s="64">
        <v>-283099187.87018323</v>
      </c>
      <c r="BT78" s="64">
        <v>-114916906.76999995</v>
      </c>
      <c r="BU78" s="64">
        <v>-145078205.18616143</v>
      </c>
      <c r="BV78" s="64">
        <v>-62834637.390645027</v>
      </c>
      <c r="BW78" s="64">
        <v>-37.110000000000007</v>
      </c>
      <c r="BX78" s="64">
        <v>-3458749.0467871288</v>
      </c>
      <c r="BY78" s="64">
        <v>-104263516.82619886</v>
      </c>
      <c r="BZ78" s="64">
        <v>153741830.21999991</v>
      </c>
      <c r="CA78" s="64">
        <v>-6288965.7603909019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-14788457.01</v>
      </c>
      <c r="CJ78" s="64">
        <v>-14788457.01</v>
      </c>
      <c r="CK78" s="64">
        <v>0</v>
      </c>
      <c r="CL78" s="64">
        <v>-83362207.966832429</v>
      </c>
    </row>
    <row r="79" spans="1:90" ht="12.75" customHeight="1">
      <c r="A79" s="47" t="s">
        <v>129</v>
      </c>
      <c r="B79" s="63">
        <v>9001</v>
      </c>
      <c r="C79" s="60" t="s">
        <v>378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</v>
      </c>
      <c r="BI79" s="64">
        <v>0</v>
      </c>
      <c r="BJ79" s="64">
        <v>0</v>
      </c>
      <c r="BK79" s="64">
        <v>0</v>
      </c>
      <c r="BL79" s="64">
        <v>0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0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</row>
    <row r="80" spans="1:90" ht="12.75" customHeight="1">
      <c r="A80" s="47" t="s">
        <v>131</v>
      </c>
      <c r="B80" s="63">
        <v>9002</v>
      </c>
      <c r="C80" s="60" t="s">
        <v>379</v>
      </c>
      <c r="D80" s="64">
        <v>24248585.750014622</v>
      </c>
      <c r="E80" s="64">
        <v>27251539.759999998</v>
      </c>
      <c r="F80" s="64">
        <v>38396105.450000003</v>
      </c>
      <c r="G80" s="64">
        <v>-11144565.690000001</v>
      </c>
      <c r="H80" s="64">
        <v>0</v>
      </c>
      <c r="I80" s="64">
        <v>-7519099.7199999997</v>
      </c>
      <c r="J80" s="64">
        <v>-10691900.77</v>
      </c>
      <c r="K80" s="64">
        <v>-52092475.469999999</v>
      </c>
      <c r="L80" s="64">
        <v>41400574.700000003</v>
      </c>
      <c r="M80" s="64">
        <v>3172801.05</v>
      </c>
      <c r="N80" s="64">
        <v>15564496.34</v>
      </c>
      <c r="O80" s="64">
        <v>-12391695.289999999</v>
      </c>
      <c r="P80" s="64">
        <v>0</v>
      </c>
      <c r="Q80" s="64">
        <v>0</v>
      </c>
      <c r="R80" s="64">
        <v>0</v>
      </c>
      <c r="S80" s="64">
        <v>-38854.549999999988</v>
      </c>
      <c r="T80" s="64">
        <v>-388542.43</v>
      </c>
      <c r="U80" s="64">
        <v>-388542.43</v>
      </c>
      <c r="V80" s="64">
        <v>0</v>
      </c>
      <c r="W80" s="64">
        <v>349687.88</v>
      </c>
      <c r="X80" s="64">
        <v>349687.88</v>
      </c>
      <c r="Y80" s="64">
        <v>0</v>
      </c>
      <c r="Z80" s="64">
        <v>4167065.2600146197</v>
      </c>
      <c r="AA80" s="64">
        <v>3040263.4000146189</v>
      </c>
      <c r="AB80" s="64">
        <v>404530.32</v>
      </c>
      <c r="AC80" s="64">
        <v>604538.23</v>
      </c>
      <c r="AD80" s="64">
        <v>91531.510000000009</v>
      </c>
      <c r="AE80" s="64">
        <v>0</v>
      </c>
      <c r="AF80" s="64">
        <v>0</v>
      </c>
      <c r="AG80" s="64">
        <v>0</v>
      </c>
      <c r="AH80" s="64">
        <v>26201.8</v>
      </c>
      <c r="AI80" s="64">
        <v>0</v>
      </c>
      <c r="AJ80" s="64">
        <v>387935</v>
      </c>
      <c r="AK80" s="64">
        <v>387935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-6003433.1157781184</v>
      </c>
      <c r="AT80" s="64">
        <v>-6234427.3499999996</v>
      </c>
      <c r="AU80" s="64">
        <v>-9062488.2199999988</v>
      </c>
      <c r="AV80" s="64">
        <v>2828060.87</v>
      </c>
      <c r="AW80" s="64">
        <v>8971386.9500000048</v>
      </c>
      <c r="AX80" s="64">
        <v>10972144.550000004</v>
      </c>
      <c r="AY80" s="64">
        <v>-47958004.669999994</v>
      </c>
      <c r="AZ80" s="64">
        <v>-49232382.499999993</v>
      </c>
      <c r="BA80" s="64">
        <v>-17502189.609999999</v>
      </c>
      <c r="BB80" s="64">
        <v>0</v>
      </c>
      <c r="BC80" s="64">
        <v>18776567.440000001</v>
      </c>
      <c r="BD80" s="64">
        <v>58930149.219999999</v>
      </c>
      <c r="BE80" s="64">
        <v>-2000757.6</v>
      </c>
      <c r="BF80" s="64">
        <v>7673398.3200000012</v>
      </c>
      <c r="BG80" s="64">
        <v>8821253.9399999995</v>
      </c>
      <c r="BH80" s="64">
        <v>2362355.29</v>
      </c>
      <c r="BI80" s="64">
        <v>0</v>
      </c>
      <c r="BJ80" s="64">
        <v>-3510210.91</v>
      </c>
      <c r="BK80" s="64">
        <v>-9674155.9200000018</v>
      </c>
      <c r="BL80" s="64">
        <v>0</v>
      </c>
      <c r="BM80" s="64">
        <v>0</v>
      </c>
      <c r="BN80" s="64">
        <v>0</v>
      </c>
      <c r="BO80" s="64">
        <v>-3270184.54</v>
      </c>
      <c r="BP80" s="64">
        <v>-3270184.54</v>
      </c>
      <c r="BQ80" s="64">
        <v>0</v>
      </c>
      <c r="BR80" s="64">
        <v>0</v>
      </c>
      <c r="BS80" s="64">
        <v>-5371908.2857781239</v>
      </c>
      <c r="BT80" s="64">
        <v>-6960486.2599999979</v>
      </c>
      <c r="BU80" s="64">
        <v>-817657.73813041614</v>
      </c>
      <c r="BV80" s="64">
        <v>-212291.08771337732</v>
      </c>
      <c r="BW80" s="64">
        <v>0</v>
      </c>
      <c r="BX80" s="64">
        <v>0</v>
      </c>
      <c r="BY80" s="64">
        <v>-299739.79292827868</v>
      </c>
      <c r="BZ80" s="64">
        <v>2925532.72</v>
      </c>
      <c r="CA80" s="64">
        <v>-7266.1270060539928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-98299.89</v>
      </c>
      <c r="CJ80" s="64">
        <v>-98299.89</v>
      </c>
      <c r="CK80" s="64">
        <v>0</v>
      </c>
      <c r="CL80" s="64">
        <v>18245152.6342365</v>
      </c>
    </row>
    <row r="81" spans="1:90">
      <c r="A81" s="47" t="s">
        <v>133</v>
      </c>
      <c r="B81" s="63">
        <v>9003</v>
      </c>
      <c r="C81" s="60" t="s">
        <v>380</v>
      </c>
      <c r="D81" s="64">
        <v>435781344.81335068</v>
      </c>
      <c r="E81" s="64">
        <v>394562353.73999959</v>
      </c>
      <c r="F81" s="64">
        <v>1317151780.7199993</v>
      </c>
      <c r="G81" s="64">
        <v>-922589426.98000002</v>
      </c>
      <c r="H81" s="64">
        <v>0</v>
      </c>
      <c r="I81" s="64">
        <v>-23533571.659999989</v>
      </c>
      <c r="J81" s="64">
        <v>-497843608.49000007</v>
      </c>
      <c r="K81" s="64">
        <v>-2100673129.6399999</v>
      </c>
      <c r="L81" s="64">
        <v>1602829521.1500003</v>
      </c>
      <c r="M81" s="64">
        <v>474310036.83000004</v>
      </c>
      <c r="N81" s="64">
        <v>1119418615.3500001</v>
      </c>
      <c r="O81" s="64">
        <v>-645108578.51999998</v>
      </c>
      <c r="P81" s="64">
        <v>0</v>
      </c>
      <c r="Q81" s="64">
        <v>0</v>
      </c>
      <c r="R81" s="64">
        <v>0</v>
      </c>
      <c r="S81" s="64">
        <v>1949101.57</v>
      </c>
      <c r="T81" s="64">
        <v>2602940.35</v>
      </c>
      <c r="U81" s="64">
        <v>0</v>
      </c>
      <c r="V81" s="64">
        <v>2602940.35</v>
      </c>
      <c r="W81" s="64">
        <v>-653838.78</v>
      </c>
      <c r="X81" s="64">
        <v>0</v>
      </c>
      <c r="Y81" s="64">
        <v>-653838.78</v>
      </c>
      <c r="Z81" s="64">
        <v>37998119.603351139</v>
      </c>
      <c r="AA81" s="64">
        <v>32265278.578433461</v>
      </c>
      <c r="AB81" s="64">
        <v>813727.55005062988</v>
      </c>
      <c r="AC81" s="64">
        <v>3667307.2828332833</v>
      </c>
      <c r="AD81" s="64">
        <v>456334.12858959282</v>
      </c>
      <c r="AE81" s="64">
        <v>746575.88</v>
      </c>
      <c r="AF81" s="64">
        <v>202.17617589297842</v>
      </c>
      <c r="AG81" s="64">
        <v>15267.543112657077</v>
      </c>
      <c r="AH81" s="64">
        <v>33426.120000000003</v>
      </c>
      <c r="AI81" s="64">
        <v>0.34415561906062131</v>
      </c>
      <c r="AJ81" s="64">
        <v>20520365.52</v>
      </c>
      <c r="AK81" s="64">
        <v>20520365.52</v>
      </c>
      <c r="AL81" s="64">
        <v>0</v>
      </c>
      <c r="AM81" s="64">
        <v>4284976.04</v>
      </c>
      <c r="AN81" s="64">
        <v>9957528.6999999974</v>
      </c>
      <c r="AO81" s="64">
        <v>-4762702.1499999985</v>
      </c>
      <c r="AP81" s="64">
        <v>0</v>
      </c>
      <c r="AQ81" s="64">
        <v>0</v>
      </c>
      <c r="AR81" s="64">
        <v>-909850.50999999931</v>
      </c>
      <c r="AS81" s="64">
        <v>-519143552.78018314</v>
      </c>
      <c r="AT81" s="64">
        <v>-98184886.090000033</v>
      </c>
      <c r="AU81" s="64">
        <v>-194951715.48000002</v>
      </c>
      <c r="AV81" s="64">
        <v>96766829.390000001</v>
      </c>
      <c r="AW81" s="64">
        <v>-62618047.45999983</v>
      </c>
      <c r="AX81" s="64">
        <v>-128057375.26999977</v>
      </c>
      <c r="AY81" s="64">
        <v>-1328319313.0499997</v>
      </c>
      <c r="AZ81" s="64">
        <v>-1027584939.2972409</v>
      </c>
      <c r="BA81" s="64">
        <v>-675737503.71275914</v>
      </c>
      <c r="BB81" s="64">
        <v>0</v>
      </c>
      <c r="BC81" s="64">
        <v>375003129.96000004</v>
      </c>
      <c r="BD81" s="64">
        <v>1200261937.7800002</v>
      </c>
      <c r="BE81" s="64">
        <v>65439327.809999943</v>
      </c>
      <c r="BF81" s="64">
        <v>643771434.00999999</v>
      </c>
      <c r="BG81" s="64">
        <v>527398995.07724082</v>
      </c>
      <c r="BH81" s="64">
        <v>312618248.93275917</v>
      </c>
      <c r="BI81" s="64">
        <v>0</v>
      </c>
      <c r="BJ81" s="64">
        <v>-196245810</v>
      </c>
      <c r="BK81" s="64">
        <v>-578332106.20000005</v>
      </c>
      <c r="BL81" s="64">
        <v>-1169464.1300000027</v>
      </c>
      <c r="BM81" s="64">
        <v>-1574009.0000000149</v>
      </c>
      <c r="BN81" s="64">
        <v>404544.87000001222</v>
      </c>
      <c r="BO81" s="64">
        <v>-59283510.219999991</v>
      </c>
      <c r="BP81" s="64">
        <v>-59283510.219999991</v>
      </c>
      <c r="BQ81" s="64">
        <v>0</v>
      </c>
      <c r="BR81" s="64">
        <v>0</v>
      </c>
      <c r="BS81" s="64">
        <v>-283099187.87018323</v>
      </c>
      <c r="BT81" s="64">
        <v>-114916906.76999995</v>
      </c>
      <c r="BU81" s="64">
        <v>-145078205.18616143</v>
      </c>
      <c r="BV81" s="64">
        <v>-62834637.390645027</v>
      </c>
      <c r="BW81" s="64">
        <v>-37.110000000000007</v>
      </c>
      <c r="BX81" s="64">
        <v>-3458749.0467871288</v>
      </c>
      <c r="BY81" s="64">
        <v>-104263516.82619886</v>
      </c>
      <c r="BZ81" s="64">
        <v>153741830.21999991</v>
      </c>
      <c r="CA81" s="64">
        <v>-6288965.7603909019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-14788457.01</v>
      </c>
      <c r="CJ81" s="64">
        <v>-14788457.01</v>
      </c>
      <c r="CK81" s="64">
        <v>0</v>
      </c>
      <c r="CL81" s="64">
        <v>-83362207.966832429</v>
      </c>
    </row>
    <row r="82" spans="1:90" ht="12.75" customHeight="1">
      <c r="A82" s="48" t="s">
        <v>135</v>
      </c>
      <c r="B82" s="65"/>
      <c r="C82" s="60" t="s">
        <v>381</v>
      </c>
      <c r="D82" s="64">
        <v>460029930.56336528</v>
      </c>
      <c r="E82" s="64">
        <v>421813893.49999958</v>
      </c>
      <c r="F82" s="64">
        <v>1355547886.1699994</v>
      </c>
      <c r="G82" s="64">
        <v>-933733992.67000008</v>
      </c>
      <c r="H82" s="64">
        <v>0</v>
      </c>
      <c r="I82" s="64">
        <v>-31052671.379999988</v>
      </c>
      <c r="J82" s="64">
        <v>-508535509.26000005</v>
      </c>
      <c r="K82" s="64">
        <v>-2152765605.1099997</v>
      </c>
      <c r="L82" s="64">
        <v>1644230095.8500004</v>
      </c>
      <c r="M82" s="64">
        <v>477482837.88000005</v>
      </c>
      <c r="N82" s="64">
        <v>1134983111.6900001</v>
      </c>
      <c r="O82" s="64">
        <v>-657500273.80999994</v>
      </c>
      <c r="P82" s="64">
        <v>0</v>
      </c>
      <c r="Q82" s="64">
        <v>0</v>
      </c>
      <c r="R82" s="64">
        <v>0</v>
      </c>
      <c r="S82" s="64">
        <v>1910247.02</v>
      </c>
      <c r="T82" s="64">
        <v>2214397.92</v>
      </c>
      <c r="U82" s="64">
        <v>-388542.43</v>
      </c>
      <c r="V82" s="64">
        <v>2602940.35</v>
      </c>
      <c r="W82" s="64">
        <v>-304150.90000000002</v>
      </c>
      <c r="X82" s="64">
        <v>349687.88</v>
      </c>
      <c r="Y82" s="64">
        <v>-653838.78</v>
      </c>
      <c r="Z82" s="64">
        <v>42165184.863365754</v>
      </c>
      <c r="AA82" s="64">
        <v>35305541.978448078</v>
      </c>
      <c r="AB82" s="64">
        <v>1218257.8700506298</v>
      </c>
      <c r="AC82" s="64">
        <v>4271845.5128332833</v>
      </c>
      <c r="AD82" s="64">
        <v>547865.63858959288</v>
      </c>
      <c r="AE82" s="64">
        <v>746575.88</v>
      </c>
      <c r="AF82" s="64">
        <v>202.17617589297842</v>
      </c>
      <c r="AG82" s="64">
        <v>15267.543112657077</v>
      </c>
      <c r="AH82" s="64">
        <v>59627.92</v>
      </c>
      <c r="AI82" s="64">
        <v>0.34415561906062131</v>
      </c>
      <c r="AJ82" s="64">
        <v>20908300.52</v>
      </c>
      <c r="AK82" s="64">
        <v>20908300.52</v>
      </c>
      <c r="AL82" s="64">
        <v>0</v>
      </c>
      <c r="AM82" s="64">
        <v>4284976.04</v>
      </c>
      <c r="AN82" s="64">
        <v>9957528.6999999974</v>
      </c>
      <c r="AO82" s="64">
        <v>-4762702.1499999985</v>
      </c>
      <c r="AP82" s="64">
        <v>0</v>
      </c>
      <c r="AQ82" s="64">
        <v>0</v>
      </c>
      <c r="AR82" s="64">
        <v>-909850.50999999931</v>
      </c>
      <c r="AS82" s="64">
        <v>-525146985.89596128</v>
      </c>
      <c r="AT82" s="64">
        <v>-104419313.44000003</v>
      </c>
      <c r="AU82" s="64">
        <v>-204014203.70000002</v>
      </c>
      <c r="AV82" s="64">
        <v>99594890.260000005</v>
      </c>
      <c r="AW82" s="64">
        <v>-53646660.509999827</v>
      </c>
      <c r="AX82" s="64">
        <v>-117085230.71999976</v>
      </c>
      <c r="AY82" s="64">
        <v>-1376277317.7199998</v>
      </c>
      <c r="AZ82" s="64">
        <v>-1076817321.7972407</v>
      </c>
      <c r="BA82" s="64">
        <v>-693239693.32275915</v>
      </c>
      <c r="BB82" s="64">
        <v>0</v>
      </c>
      <c r="BC82" s="64">
        <v>393779697.40000004</v>
      </c>
      <c r="BD82" s="64">
        <v>1259192087.0000002</v>
      </c>
      <c r="BE82" s="64">
        <v>63438570.209999941</v>
      </c>
      <c r="BF82" s="64">
        <v>651444832.33000004</v>
      </c>
      <c r="BG82" s="64">
        <v>536220249.01724082</v>
      </c>
      <c r="BH82" s="64">
        <v>314980604.22275919</v>
      </c>
      <c r="BI82" s="64">
        <v>0</v>
      </c>
      <c r="BJ82" s="64">
        <v>-199756020.91</v>
      </c>
      <c r="BK82" s="64">
        <v>-588006262.12</v>
      </c>
      <c r="BL82" s="64">
        <v>-1169464.1300000027</v>
      </c>
      <c r="BM82" s="64">
        <v>-1574009.0000000149</v>
      </c>
      <c r="BN82" s="64">
        <v>404544.87000001222</v>
      </c>
      <c r="BO82" s="64">
        <v>-62553694.75999999</v>
      </c>
      <c r="BP82" s="64">
        <v>-62553694.75999999</v>
      </c>
      <c r="BQ82" s="64">
        <v>0</v>
      </c>
      <c r="BR82" s="64">
        <v>0</v>
      </c>
      <c r="BS82" s="64">
        <v>-288471096.15596133</v>
      </c>
      <c r="BT82" s="64">
        <v>-121877393.02999994</v>
      </c>
      <c r="BU82" s="64">
        <v>-145895862.92429185</v>
      </c>
      <c r="BV82" s="64">
        <v>-63046928.478358403</v>
      </c>
      <c r="BW82" s="64">
        <v>-37.110000000000007</v>
      </c>
      <c r="BX82" s="64">
        <v>-3458749.0467871288</v>
      </c>
      <c r="BY82" s="64">
        <v>-104563256.61912714</v>
      </c>
      <c r="BZ82" s="64">
        <v>156667362.93999991</v>
      </c>
      <c r="CA82" s="64">
        <v>-6296231.8873969559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-14886756.9</v>
      </c>
      <c r="CJ82" s="64">
        <v>-14886756.9</v>
      </c>
      <c r="CK82" s="64">
        <v>0</v>
      </c>
      <c r="CL82" s="64">
        <v>-65117055.33259593</v>
      </c>
    </row>
    <row r="83" spans="1:90" ht="12.75" customHeight="1"/>
  </sheetData>
  <pageMargins left="0.75" right="0.75" top="1" bottom="1" header="0.5" footer="0.5"/>
  <pageSetup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0A002-2205-43A0-A72A-9EA6A4160A25}">
  <sheetPr>
    <tabColor rgb="FFFF0000"/>
  </sheetPr>
  <dimension ref="A1:CL83"/>
  <sheetViews>
    <sheetView showGridLines="0" zoomScale="80" zoomScaleNormal="80" workbookViewId="0">
      <pane xSplit="3" ySplit="6" topLeftCell="D7" activePane="bottomRight" state="frozen"/>
      <selection activeCell="D7" sqref="D7"/>
      <selection pane="topRight" activeCell="D7" sqref="D7"/>
      <selection pane="bottomLeft" activeCell="D7" sqref="D7"/>
      <selection pane="bottomRight" activeCell="D7" sqref="D7"/>
    </sheetView>
  </sheetViews>
  <sheetFormatPr defaultColWidth="9.140625" defaultRowHeight="12.75"/>
  <cols>
    <col min="1" max="1" width="58.7109375" style="5" customWidth="1"/>
    <col min="2" max="90" width="15.7109375" style="5" customWidth="1"/>
    <col min="91" max="16384" width="9.140625" style="5"/>
  </cols>
  <sheetData>
    <row r="1" spans="1:90" s="78" customFormat="1" ht="15" customHeight="1">
      <c r="A1" s="49" t="s">
        <v>284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</row>
    <row r="2" spans="1:90" s="78" customFormat="1" ht="15" customHeight="1">
      <c r="A2" s="49" t="s">
        <v>263</v>
      </c>
      <c r="B2" s="76">
        <v>706</v>
      </c>
      <c r="C2" s="76">
        <v>736</v>
      </c>
      <c r="D2" s="76">
        <v>705</v>
      </c>
      <c r="E2" s="76">
        <v>708</v>
      </c>
      <c r="F2" s="76"/>
      <c r="G2" s="76"/>
      <c r="H2" s="76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</row>
    <row r="3" spans="1:90" s="78" customFormat="1" ht="15" customHeight="1">
      <c r="A3" s="49" t="s">
        <v>528</v>
      </c>
      <c r="B3" s="76" t="s">
        <v>285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</row>
    <row r="4" spans="1:90" ht="15" customHeight="1"/>
    <row r="5" spans="1:90" ht="22.5" customHeight="1">
      <c r="D5" s="1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1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1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79" t="s">
        <v>251</v>
      </c>
    </row>
    <row r="6" spans="1:90" ht="80.099999999999994" customHeight="1">
      <c r="A6" s="57" t="s">
        <v>287</v>
      </c>
      <c r="B6" s="57" t="s">
        <v>288</v>
      </c>
      <c r="C6" s="57" t="s">
        <v>289</v>
      </c>
      <c r="D6" s="1" t="s">
        <v>290</v>
      </c>
      <c r="E6" s="53" t="s">
        <v>291</v>
      </c>
      <c r="F6" s="54" t="s">
        <v>292</v>
      </c>
      <c r="G6" s="54" t="s">
        <v>293</v>
      </c>
      <c r="H6" s="54" t="s">
        <v>294</v>
      </c>
      <c r="I6" s="53" t="s">
        <v>295</v>
      </c>
      <c r="J6" s="54" t="s">
        <v>296</v>
      </c>
      <c r="K6" s="55" t="s">
        <v>297</v>
      </c>
      <c r="L6" s="55" t="s">
        <v>298</v>
      </c>
      <c r="M6" s="54" t="s">
        <v>299</v>
      </c>
      <c r="N6" s="55" t="s">
        <v>300</v>
      </c>
      <c r="O6" s="55" t="s">
        <v>301</v>
      </c>
      <c r="P6" s="54" t="s">
        <v>302</v>
      </c>
      <c r="Q6" s="55" t="s">
        <v>303</v>
      </c>
      <c r="R6" s="55" t="s">
        <v>304</v>
      </c>
      <c r="S6" s="53" t="s">
        <v>305</v>
      </c>
      <c r="T6" s="54" t="s">
        <v>306</v>
      </c>
      <c r="U6" s="55" t="s">
        <v>307</v>
      </c>
      <c r="V6" s="55" t="s">
        <v>308</v>
      </c>
      <c r="W6" s="54" t="s">
        <v>309</v>
      </c>
      <c r="X6" s="55" t="s">
        <v>310</v>
      </c>
      <c r="Y6" s="55" t="s">
        <v>311</v>
      </c>
      <c r="Z6" s="53" t="s">
        <v>312</v>
      </c>
      <c r="AA6" s="54" t="s">
        <v>313</v>
      </c>
      <c r="AB6" s="54" t="s">
        <v>314</v>
      </c>
      <c r="AC6" s="54" t="s">
        <v>315</v>
      </c>
      <c r="AD6" s="54" t="s">
        <v>316</v>
      </c>
      <c r="AE6" s="54" t="s">
        <v>317</v>
      </c>
      <c r="AF6" s="54" t="s">
        <v>318</v>
      </c>
      <c r="AG6" s="54" t="s">
        <v>319</v>
      </c>
      <c r="AH6" s="54" t="s">
        <v>320</v>
      </c>
      <c r="AI6" s="54" t="s">
        <v>321</v>
      </c>
      <c r="AJ6" s="53" t="s">
        <v>322</v>
      </c>
      <c r="AK6" s="54" t="s">
        <v>323</v>
      </c>
      <c r="AL6" s="54" t="s">
        <v>324</v>
      </c>
      <c r="AM6" s="53" t="s">
        <v>325</v>
      </c>
      <c r="AN6" s="54" t="s">
        <v>326</v>
      </c>
      <c r="AO6" s="54" t="s">
        <v>327</v>
      </c>
      <c r="AP6" s="54" t="s">
        <v>328</v>
      </c>
      <c r="AQ6" s="54" t="s">
        <v>329</v>
      </c>
      <c r="AR6" s="54" t="s">
        <v>330</v>
      </c>
      <c r="AS6" s="1" t="s">
        <v>331</v>
      </c>
      <c r="AT6" s="53" t="s">
        <v>332</v>
      </c>
      <c r="AU6" s="54" t="s">
        <v>333</v>
      </c>
      <c r="AV6" s="54" t="s">
        <v>334</v>
      </c>
      <c r="AW6" s="53" t="s">
        <v>335</v>
      </c>
      <c r="AX6" s="54" t="s">
        <v>336</v>
      </c>
      <c r="AY6" s="55" t="s">
        <v>337</v>
      </c>
      <c r="AZ6" s="56" t="s">
        <v>338</v>
      </c>
      <c r="BA6" s="56" t="s">
        <v>339</v>
      </c>
      <c r="BB6" s="56" t="s">
        <v>340</v>
      </c>
      <c r="BC6" s="56" t="s">
        <v>341</v>
      </c>
      <c r="BD6" s="55" t="s">
        <v>342</v>
      </c>
      <c r="BE6" s="54" t="s">
        <v>343</v>
      </c>
      <c r="BF6" s="55" t="s">
        <v>344</v>
      </c>
      <c r="BG6" s="56" t="s">
        <v>338</v>
      </c>
      <c r="BH6" s="56" t="s">
        <v>339</v>
      </c>
      <c r="BI6" s="56" t="s">
        <v>340</v>
      </c>
      <c r="BJ6" s="56" t="s">
        <v>345</v>
      </c>
      <c r="BK6" s="55" t="s">
        <v>346</v>
      </c>
      <c r="BL6" s="53" t="s">
        <v>347</v>
      </c>
      <c r="BM6" s="54" t="s">
        <v>348</v>
      </c>
      <c r="BN6" s="54" t="s">
        <v>349</v>
      </c>
      <c r="BO6" s="53" t="s">
        <v>350</v>
      </c>
      <c r="BP6" s="54" t="s">
        <v>351</v>
      </c>
      <c r="BQ6" s="54" t="s">
        <v>352</v>
      </c>
      <c r="BR6" s="54" t="s">
        <v>353</v>
      </c>
      <c r="BS6" s="53" t="s">
        <v>354</v>
      </c>
      <c r="BT6" s="54" t="s">
        <v>355</v>
      </c>
      <c r="BU6" s="54" t="s">
        <v>356</v>
      </c>
      <c r="BV6" s="54" t="s">
        <v>357</v>
      </c>
      <c r="BW6" s="54" t="s">
        <v>358</v>
      </c>
      <c r="BX6" s="54" t="s">
        <v>359</v>
      </c>
      <c r="BY6" s="54" t="s">
        <v>360</v>
      </c>
      <c r="BZ6" s="54" t="s">
        <v>361</v>
      </c>
      <c r="CA6" s="54" t="s">
        <v>362</v>
      </c>
      <c r="CB6" s="53" t="s">
        <v>363</v>
      </c>
      <c r="CC6" s="54" t="s">
        <v>364</v>
      </c>
      <c r="CD6" s="55" t="s">
        <v>365</v>
      </c>
      <c r="CE6" s="55" t="s">
        <v>366</v>
      </c>
      <c r="CF6" s="54" t="s">
        <v>367</v>
      </c>
      <c r="CG6" s="1" t="s">
        <v>368</v>
      </c>
      <c r="CH6" s="55" t="s">
        <v>369</v>
      </c>
      <c r="CI6" s="53" t="s">
        <v>370</v>
      </c>
      <c r="CJ6" s="54" t="s">
        <v>371</v>
      </c>
      <c r="CK6" s="54" t="s">
        <v>372</v>
      </c>
      <c r="CL6" s="57" t="s">
        <v>250</v>
      </c>
    </row>
    <row r="7" spans="1:90" ht="12.75" customHeight="1">
      <c r="A7" s="44" t="s">
        <v>2</v>
      </c>
      <c r="B7" s="59">
        <v>1001</v>
      </c>
      <c r="C7" s="60" t="s">
        <v>373</v>
      </c>
      <c r="D7" s="61">
        <v>-6453882.7422122499</v>
      </c>
      <c r="E7" s="61">
        <v>2180818.64</v>
      </c>
      <c r="F7" s="61">
        <v>2865785.12</v>
      </c>
      <c r="G7" s="61">
        <v>-684966.48</v>
      </c>
      <c r="H7" s="61">
        <v>0</v>
      </c>
      <c r="I7" s="61">
        <v>-679288.9600000002</v>
      </c>
      <c r="J7" s="61">
        <v>-749357.14000000013</v>
      </c>
      <c r="K7" s="61">
        <v>-3827405.93</v>
      </c>
      <c r="L7" s="61">
        <v>3078048.79</v>
      </c>
      <c r="M7" s="61">
        <v>70068.179999999935</v>
      </c>
      <c r="N7" s="61">
        <v>1175078.8799999999</v>
      </c>
      <c r="O7" s="61">
        <v>-1105010.7</v>
      </c>
      <c r="P7" s="61">
        <v>0</v>
      </c>
      <c r="Q7" s="61">
        <v>0</v>
      </c>
      <c r="R7" s="61">
        <v>0</v>
      </c>
      <c r="S7" s="61">
        <v>-8067842.0200000005</v>
      </c>
      <c r="T7" s="61">
        <v>-11448210.99</v>
      </c>
      <c r="U7" s="61">
        <v>-14034336.07</v>
      </c>
      <c r="V7" s="61">
        <v>2586125.08</v>
      </c>
      <c r="W7" s="61">
        <v>3380368.9699999997</v>
      </c>
      <c r="X7" s="61">
        <v>4308780.47</v>
      </c>
      <c r="Y7" s="61">
        <v>-928411.5</v>
      </c>
      <c r="Z7" s="61">
        <v>112429.59778775086</v>
      </c>
      <c r="AA7" s="61">
        <v>0</v>
      </c>
      <c r="AB7" s="61">
        <v>0</v>
      </c>
      <c r="AC7" s="61">
        <v>0</v>
      </c>
      <c r="AD7" s="61">
        <v>127807.45112386199</v>
      </c>
      <c r="AE7" s="61">
        <v>0</v>
      </c>
      <c r="AF7" s="61">
        <v>0</v>
      </c>
      <c r="AG7" s="61">
        <v>0</v>
      </c>
      <c r="AH7" s="61">
        <v>0</v>
      </c>
      <c r="AI7" s="61">
        <v>-15377.853336111137</v>
      </c>
      <c r="AJ7" s="61">
        <v>0</v>
      </c>
      <c r="AK7" s="61">
        <v>0</v>
      </c>
      <c r="AL7" s="61">
        <v>0</v>
      </c>
      <c r="AM7" s="61">
        <v>0</v>
      </c>
      <c r="AN7" s="61">
        <v>11292929.41</v>
      </c>
      <c r="AO7" s="61">
        <v>0</v>
      </c>
      <c r="AP7" s="61">
        <v>0</v>
      </c>
      <c r="AQ7" s="61">
        <v>0</v>
      </c>
      <c r="AR7" s="61">
        <v>-11292929.41</v>
      </c>
      <c r="AS7" s="61">
        <v>-21614424.639576487</v>
      </c>
      <c r="AT7" s="61">
        <v>-561117.36</v>
      </c>
      <c r="AU7" s="61">
        <v>-561117.36</v>
      </c>
      <c r="AV7" s="61">
        <v>0</v>
      </c>
      <c r="AW7" s="61">
        <v>-19929816.140000001</v>
      </c>
      <c r="AX7" s="61">
        <v>-18091968.41</v>
      </c>
      <c r="AY7" s="61">
        <v>-45666833</v>
      </c>
      <c r="AZ7" s="61">
        <v>-27890565.280000001</v>
      </c>
      <c r="BA7" s="61">
        <v>-17776267.719999999</v>
      </c>
      <c r="BB7" s="61">
        <v>0</v>
      </c>
      <c r="BC7" s="61">
        <v>0</v>
      </c>
      <c r="BD7" s="61">
        <v>27574864.59</v>
      </c>
      <c r="BE7" s="61">
        <v>-1837847.7300000004</v>
      </c>
      <c r="BF7" s="61">
        <v>11503336.279999999</v>
      </c>
      <c r="BG7" s="61">
        <v>6765355.1899999995</v>
      </c>
      <c r="BH7" s="61">
        <v>4737981.09</v>
      </c>
      <c r="BI7" s="61">
        <v>0</v>
      </c>
      <c r="BJ7" s="61">
        <v>0</v>
      </c>
      <c r="BK7" s="61">
        <v>-13341184.01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-1123491.1395764886</v>
      </c>
      <c r="BT7" s="61">
        <v>-410450.50999999989</v>
      </c>
      <c r="BU7" s="61">
        <v>-413907.5153945554</v>
      </c>
      <c r="BV7" s="61">
        <v>-86106.617135641951</v>
      </c>
      <c r="BW7" s="61">
        <v>0</v>
      </c>
      <c r="BX7" s="61">
        <v>-5556.5761280724346</v>
      </c>
      <c r="BY7" s="61">
        <v>-207469.92091821882</v>
      </c>
      <c r="BZ7" s="61">
        <v>0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-28068307.381788738</v>
      </c>
    </row>
    <row r="8" spans="1:90" ht="12.75" customHeight="1">
      <c r="A8" s="44" t="s">
        <v>3</v>
      </c>
      <c r="B8" s="59">
        <v>1003</v>
      </c>
      <c r="C8" s="60" t="s">
        <v>373</v>
      </c>
      <c r="D8" s="61">
        <v>2520000.0300000021</v>
      </c>
      <c r="E8" s="61">
        <v>2470121.63</v>
      </c>
      <c r="F8" s="61">
        <v>5226983.0599999996</v>
      </c>
      <c r="G8" s="61">
        <v>-2756861.4299999997</v>
      </c>
      <c r="H8" s="61">
        <v>0</v>
      </c>
      <c r="I8" s="61">
        <v>-926368.94999999925</v>
      </c>
      <c r="J8" s="61">
        <v>6454759.7800000012</v>
      </c>
      <c r="K8" s="61">
        <v>-26562995.32</v>
      </c>
      <c r="L8" s="61">
        <v>33017755.100000001</v>
      </c>
      <c r="M8" s="61">
        <v>-7381128.7300000004</v>
      </c>
      <c r="N8" s="61">
        <v>22847773.789999999</v>
      </c>
      <c r="O8" s="61">
        <v>-30228902.52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995849.8600000001</v>
      </c>
      <c r="AA8" s="61">
        <v>474738.31</v>
      </c>
      <c r="AB8" s="61">
        <v>17499.47</v>
      </c>
      <c r="AC8" s="61">
        <v>436810.26999999996</v>
      </c>
      <c r="AD8" s="61">
        <v>66801.81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-19602.509999999078</v>
      </c>
      <c r="AN8" s="61">
        <v>193589.89</v>
      </c>
      <c r="AO8" s="61">
        <v>-139026.60999999999</v>
      </c>
      <c r="AP8" s="61">
        <v>0</v>
      </c>
      <c r="AQ8" s="61">
        <v>0</v>
      </c>
      <c r="AR8" s="61">
        <v>-74165.789999999106</v>
      </c>
      <c r="AS8" s="61">
        <v>900482.8699998979</v>
      </c>
      <c r="AT8" s="61">
        <v>-17364.589999999986</v>
      </c>
      <c r="AU8" s="61">
        <v>-33082.829999999987</v>
      </c>
      <c r="AV8" s="61">
        <v>15718.240000000002</v>
      </c>
      <c r="AW8" s="61">
        <v>388466.41999989748</v>
      </c>
      <c r="AX8" s="61">
        <v>19366634.439999938</v>
      </c>
      <c r="AY8" s="61">
        <v>-272340916.76999998</v>
      </c>
      <c r="AZ8" s="61">
        <v>-559892045.75999999</v>
      </c>
      <c r="BA8" s="61">
        <v>-4017220.01</v>
      </c>
      <c r="BB8" s="61">
        <v>0</v>
      </c>
      <c r="BC8" s="61">
        <v>291568349</v>
      </c>
      <c r="BD8" s="61">
        <v>291707551.20999992</v>
      </c>
      <c r="BE8" s="61">
        <v>-18978168.020000041</v>
      </c>
      <c r="BF8" s="61">
        <v>263198189.49999994</v>
      </c>
      <c r="BG8" s="61">
        <v>543735715.53999996</v>
      </c>
      <c r="BH8" s="61">
        <v>3020503</v>
      </c>
      <c r="BI8" s="61">
        <v>0</v>
      </c>
      <c r="BJ8" s="61">
        <v>-283558029.04000002</v>
      </c>
      <c r="BK8" s="61">
        <v>-282176357.51999998</v>
      </c>
      <c r="BL8" s="61">
        <v>0</v>
      </c>
      <c r="BM8" s="61">
        <v>0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529381.04000000039</v>
      </c>
      <c r="BT8" s="61">
        <v>-764416.29000000015</v>
      </c>
      <c r="BU8" s="61">
        <v>-410099.28</v>
      </c>
      <c r="BV8" s="61">
        <v>-81808.95</v>
      </c>
      <c r="BW8" s="61">
        <v>0</v>
      </c>
      <c r="BX8" s="61">
        <v>0</v>
      </c>
      <c r="BY8" s="61">
        <v>0</v>
      </c>
      <c r="BZ8" s="61">
        <v>1812261.2200000007</v>
      </c>
      <c r="CA8" s="61">
        <v>-26555.66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3420482.8999998998</v>
      </c>
    </row>
    <row r="9" spans="1:90" ht="12.75" customHeight="1">
      <c r="A9" s="44" t="s">
        <v>4</v>
      </c>
      <c r="B9" s="59">
        <v>1004</v>
      </c>
      <c r="C9" s="60" t="s">
        <v>373</v>
      </c>
      <c r="D9" s="61">
        <v>883.97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883.97</v>
      </c>
      <c r="AA9" s="61">
        <v>837.6</v>
      </c>
      <c r="AB9" s="61">
        <v>0</v>
      </c>
      <c r="AC9" s="61">
        <v>-21.76</v>
      </c>
      <c r="AD9" s="61">
        <v>24.89</v>
      </c>
      <c r="AE9" s="61">
        <v>0</v>
      </c>
      <c r="AF9" s="61">
        <v>47.65</v>
      </c>
      <c r="AG9" s="61">
        <v>-4.41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0</v>
      </c>
      <c r="AT9" s="61">
        <v>0</v>
      </c>
      <c r="AU9" s="61">
        <v>0</v>
      </c>
      <c r="AV9" s="61">
        <v>0</v>
      </c>
      <c r="AW9" s="61">
        <v>0</v>
      </c>
      <c r="AX9" s="61">
        <v>0</v>
      </c>
      <c r="AY9" s="61">
        <v>0</v>
      </c>
      <c r="AZ9" s="61">
        <v>0</v>
      </c>
      <c r="BA9" s="61">
        <v>0</v>
      </c>
      <c r="BB9" s="61">
        <v>0</v>
      </c>
      <c r="BC9" s="61">
        <v>0</v>
      </c>
      <c r="BD9" s="61">
        <v>0</v>
      </c>
      <c r="BE9" s="61">
        <v>0</v>
      </c>
      <c r="BF9" s="61">
        <v>0</v>
      </c>
      <c r="BG9" s="61">
        <v>0</v>
      </c>
      <c r="BH9" s="61">
        <v>0</v>
      </c>
      <c r="BI9" s="61">
        <v>0</v>
      </c>
      <c r="BJ9" s="61">
        <v>0</v>
      </c>
      <c r="BK9" s="61">
        <v>0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0</v>
      </c>
      <c r="BT9" s="61">
        <v>0</v>
      </c>
      <c r="BU9" s="61">
        <v>0</v>
      </c>
      <c r="BV9" s="61">
        <v>0</v>
      </c>
      <c r="BW9" s="61">
        <v>0</v>
      </c>
      <c r="BX9" s="61">
        <v>0</v>
      </c>
      <c r="BY9" s="61">
        <v>0</v>
      </c>
      <c r="BZ9" s="61">
        <v>0</v>
      </c>
      <c r="CA9" s="61">
        <v>0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0</v>
      </c>
      <c r="CJ9" s="61">
        <v>0</v>
      </c>
      <c r="CK9" s="61">
        <v>0</v>
      </c>
      <c r="CL9" s="61">
        <v>883.97</v>
      </c>
    </row>
    <row r="10" spans="1:90" ht="12.75" customHeight="1">
      <c r="A10" s="44" t="s">
        <v>6</v>
      </c>
      <c r="B10" s="59">
        <v>1005</v>
      </c>
      <c r="C10" s="60" t="s">
        <v>373</v>
      </c>
      <c r="D10" s="61">
        <v>177068360.22000003</v>
      </c>
      <c r="E10" s="61">
        <v>9638640.629999999</v>
      </c>
      <c r="F10" s="61">
        <v>12898536.279999999</v>
      </c>
      <c r="G10" s="61">
        <v>-3259895.65</v>
      </c>
      <c r="H10" s="61">
        <v>0</v>
      </c>
      <c r="I10" s="61">
        <v>15158286.260000017</v>
      </c>
      <c r="J10" s="61">
        <v>24654564.580000013</v>
      </c>
      <c r="K10" s="61">
        <v>-68251946.599999994</v>
      </c>
      <c r="L10" s="61">
        <v>92906511.180000007</v>
      </c>
      <c r="M10" s="61">
        <v>-9496278.3199999966</v>
      </c>
      <c r="N10" s="61">
        <v>29253198.59</v>
      </c>
      <c r="O10" s="61">
        <v>-38749476.909999996</v>
      </c>
      <c r="P10" s="61">
        <v>0</v>
      </c>
      <c r="Q10" s="61">
        <v>0</v>
      </c>
      <c r="R10" s="61">
        <v>0</v>
      </c>
      <c r="S10" s="61">
        <v>21621822.849999994</v>
      </c>
      <c r="T10" s="61">
        <v>32654359.780000001</v>
      </c>
      <c r="U10" s="61">
        <v>-224449823.58000001</v>
      </c>
      <c r="V10" s="61">
        <v>257104183.36000001</v>
      </c>
      <c r="W10" s="61">
        <v>-11032536.930000007</v>
      </c>
      <c r="X10" s="61">
        <v>96200556.75</v>
      </c>
      <c r="Y10" s="61">
        <v>-107233093.68000001</v>
      </c>
      <c r="Z10" s="61">
        <v>416120.5</v>
      </c>
      <c r="AA10" s="61">
        <v>128333.95</v>
      </c>
      <c r="AB10" s="61">
        <v>41366.9</v>
      </c>
      <c r="AC10" s="61">
        <v>184840.40000000002</v>
      </c>
      <c r="AD10" s="61">
        <v>21714.63</v>
      </c>
      <c r="AE10" s="61">
        <v>38356.04</v>
      </c>
      <c r="AF10" s="61">
        <v>0</v>
      </c>
      <c r="AG10" s="61">
        <v>0</v>
      </c>
      <c r="AH10" s="61">
        <v>1508.58</v>
      </c>
      <c r="AI10" s="61">
        <v>0</v>
      </c>
      <c r="AJ10" s="61">
        <v>0</v>
      </c>
      <c r="AK10" s="61">
        <v>0</v>
      </c>
      <c r="AL10" s="61">
        <v>0</v>
      </c>
      <c r="AM10" s="61">
        <v>130233489.98</v>
      </c>
      <c r="AN10" s="61">
        <v>130233489.98</v>
      </c>
      <c r="AO10" s="61">
        <v>0</v>
      </c>
      <c r="AP10" s="61">
        <v>0</v>
      </c>
      <c r="AQ10" s="61">
        <v>0</v>
      </c>
      <c r="AR10" s="61">
        <v>0</v>
      </c>
      <c r="AS10" s="61">
        <v>-71048597.089999959</v>
      </c>
      <c r="AT10" s="61">
        <v>-35194475.549999997</v>
      </c>
      <c r="AU10" s="61">
        <v>-35184805.909999996</v>
      </c>
      <c r="AV10" s="61">
        <v>-9669.64</v>
      </c>
      <c r="AW10" s="61">
        <v>-29935056.209999949</v>
      </c>
      <c r="AX10" s="61">
        <v>-53820175.419999927</v>
      </c>
      <c r="AY10" s="61">
        <v>-271325200.99999994</v>
      </c>
      <c r="AZ10" s="61">
        <v>-383503853.33999997</v>
      </c>
      <c r="BA10" s="61">
        <v>-80526449.519999996</v>
      </c>
      <c r="BB10" s="61">
        <v>0</v>
      </c>
      <c r="BC10" s="61">
        <v>192705101.86000001</v>
      </c>
      <c r="BD10" s="61">
        <v>217505025.58000001</v>
      </c>
      <c r="BE10" s="61">
        <v>23885119.209999979</v>
      </c>
      <c r="BF10" s="61">
        <v>175202348.09999996</v>
      </c>
      <c r="BG10" s="61">
        <v>268503534.65999997</v>
      </c>
      <c r="BH10" s="61">
        <v>31133942.25</v>
      </c>
      <c r="BI10" s="61">
        <v>0</v>
      </c>
      <c r="BJ10" s="61">
        <v>-124435128.81</v>
      </c>
      <c r="BK10" s="61">
        <v>-151317228.88999999</v>
      </c>
      <c r="BL10" s="61">
        <v>0</v>
      </c>
      <c r="BM10" s="61">
        <v>0</v>
      </c>
      <c r="BN10" s="61">
        <v>0</v>
      </c>
      <c r="BO10" s="61">
        <v>-1049598.2</v>
      </c>
      <c r="BP10" s="61">
        <v>-1049598.2</v>
      </c>
      <c r="BQ10" s="61">
        <v>0</v>
      </c>
      <c r="BR10" s="61">
        <v>0</v>
      </c>
      <c r="BS10" s="61">
        <v>-4562104.1800000006</v>
      </c>
      <c r="BT10" s="61">
        <v>-2341035.08</v>
      </c>
      <c r="BU10" s="61">
        <v>-1491981.9000000001</v>
      </c>
      <c r="BV10" s="61">
        <v>-421276.28</v>
      </c>
      <c r="BW10" s="61">
        <v>0</v>
      </c>
      <c r="BX10" s="61">
        <v>-53115.05</v>
      </c>
      <c r="BY10" s="61">
        <v>-49443.590000000004</v>
      </c>
      <c r="BZ10" s="61">
        <v>-205252.28000000009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-307362.95</v>
      </c>
      <c r="CJ10" s="61">
        <v>-307362.95</v>
      </c>
      <c r="CK10" s="61">
        <v>0</v>
      </c>
      <c r="CL10" s="61">
        <v>106019763.13000007</v>
      </c>
    </row>
    <row r="11" spans="1:90" ht="12.75" customHeight="1">
      <c r="A11" s="44" t="s">
        <v>8</v>
      </c>
      <c r="B11" s="59">
        <v>1006</v>
      </c>
      <c r="C11" s="60" t="s">
        <v>373</v>
      </c>
      <c r="D11" s="61">
        <v>15899755.729999997</v>
      </c>
      <c r="E11" s="61">
        <v>8401704.1900000013</v>
      </c>
      <c r="F11" s="61">
        <v>11469488.9</v>
      </c>
      <c r="G11" s="61">
        <v>-3067784.71</v>
      </c>
      <c r="H11" s="61">
        <v>0</v>
      </c>
      <c r="I11" s="61">
        <v>1024373.5799999982</v>
      </c>
      <c r="J11" s="61">
        <v>573488.98999999836</v>
      </c>
      <c r="K11" s="61">
        <v>-31853574.140000001</v>
      </c>
      <c r="L11" s="61">
        <v>32427063.129999999</v>
      </c>
      <c r="M11" s="61">
        <v>450884.58999999985</v>
      </c>
      <c r="N11" s="61">
        <v>15118349.66</v>
      </c>
      <c r="O11" s="61">
        <v>-14667465.07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6533903.2799999984</v>
      </c>
      <c r="AA11" s="61">
        <v>2607366.09</v>
      </c>
      <c r="AB11" s="61">
        <v>0</v>
      </c>
      <c r="AC11" s="61">
        <v>653292.44999999984</v>
      </c>
      <c r="AD11" s="61">
        <v>2806339.84</v>
      </c>
      <c r="AE11" s="61">
        <v>0</v>
      </c>
      <c r="AF11" s="61">
        <v>0</v>
      </c>
      <c r="AG11" s="61">
        <v>8648.35</v>
      </c>
      <c r="AH11" s="61">
        <v>458256.55</v>
      </c>
      <c r="AI11" s="61">
        <v>0</v>
      </c>
      <c r="AJ11" s="61">
        <v>0</v>
      </c>
      <c r="AK11" s="61">
        <v>0</v>
      </c>
      <c r="AL11" s="61">
        <v>0</v>
      </c>
      <c r="AM11" s="61">
        <v>-60225.319999999992</v>
      </c>
      <c r="AN11" s="61">
        <v>-7038.5099999999984</v>
      </c>
      <c r="AO11" s="61">
        <v>0</v>
      </c>
      <c r="AP11" s="61">
        <v>0</v>
      </c>
      <c r="AQ11" s="61">
        <v>0</v>
      </c>
      <c r="AR11" s="61">
        <v>-53186.81</v>
      </c>
      <c r="AS11" s="61">
        <v>-2864186.1599999997</v>
      </c>
      <c r="AT11" s="61">
        <v>74480.52</v>
      </c>
      <c r="AU11" s="61">
        <v>74480.52</v>
      </c>
      <c r="AV11" s="61">
        <v>0</v>
      </c>
      <c r="AW11" s="61">
        <v>-487427.17999999993</v>
      </c>
      <c r="AX11" s="61">
        <v>-495488.61999999994</v>
      </c>
      <c r="AY11" s="61">
        <v>-19252.959999999963</v>
      </c>
      <c r="AZ11" s="61">
        <v>-70</v>
      </c>
      <c r="BA11" s="61">
        <v>352796.77</v>
      </c>
      <c r="BB11" s="61">
        <v>0</v>
      </c>
      <c r="BC11" s="61">
        <v>-371979.73</v>
      </c>
      <c r="BD11" s="61">
        <v>-476235.66</v>
      </c>
      <c r="BE11" s="61">
        <v>8061.44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8061.44</v>
      </c>
      <c r="BL11" s="61">
        <v>0</v>
      </c>
      <c r="BM11" s="61">
        <v>0</v>
      </c>
      <c r="BN11" s="61">
        <v>0</v>
      </c>
      <c r="BO11" s="61">
        <v>-1373420.46</v>
      </c>
      <c r="BP11" s="61">
        <v>-1373420.46</v>
      </c>
      <c r="BQ11" s="61">
        <v>0</v>
      </c>
      <c r="BR11" s="61">
        <v>0</v>
      </c>
      <c r="BS11" s="61">
        <v>-901467.69</v>
      </c>
      <c r="BT11" s="61">
        <v>-1054069.81</v>
      </c>
      <c r="BU11" s="61">
        <v>-147909.94999999998</v>
      </c>
      <c r="BV11" s="61">
        <v>-78632.260000000009</v>
      </c>
      <c r="BW11" s="61">
        <v>-708.66000000000008</v>
      </c>
      <c r="BX11" s="61">
        <v>-2536.69</v>
      </c>
      <c r="BY11" s="61">
        <v>-15282.29</v>
      </c>
      <c r="BZ11" s="61">
        <v>397671.97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-176351.35</v>
      </c>
      <c r="CJ11" s="61">
        <v>-176351.35</v>
      </c>
      <c r="CK11" s="61">
        <v>0</v>
      </c>
      <c r="CL11" s="61">
        <v>13035569.569999997</v>
      </c>
    </row>
    <row r="12" spans="1:90" ht="12.75" customHeight="1">
      <c r="A12" s="44" t="s">
        <v>10</v>
      </c>
      <c r="B12" s="59">
        <v>1007</v>
      </c>
      <c r="C12" s="60" t="s">
        <v>373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</row>
    <row r="13" spans="1:90" ht="12.75" customHeight="1">
      <c r="A13" s="44" t="s">
        <v>12</v>
      </c>
      <c r="B13" s="59">
        <v>1008</v>
      </c>
      <c r="C13" s="60" t="s">
        <v>373</v>
      </c>
      <c r="D13" s="61">
        <v>-8586.6300697443075</v>
      </c>
      <c r="E13" s="61">
        <v>177622.37</v>
      </c>
      <c r="F13" s="61">
        <v>177622.37</v>
      </c>
      <c r="G13" s="61">
        <v>0</v>
      </c>
      <c r="H13" s="61">
        <v>0</v>
      </c>
      <c r="I13" s="61">
        <v>28068.630000000023</v>
      </c>
      <c r="J13" s="61">
        <v>28068.650000000023</v>
      </c>
      <c r="K13" s="61">
        <v>-542176.81999999995</v>
      </c>
      <c r="L13" s="61">
        <v>570245.47</v>
      </c>
      <c r="M13" s="61">
        <v>-2.0000000000000004E-2</v>
      </c>
      <c r="N13" s="61">
        <v>0.03</v>
      </c>
      <c r="O13" s="61">
        <v>-0.05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188426.02993025578</v>
      </c>
      <c r="AA13" s="61">
        <v>116430.04692817423</v>
      </c>
      <c r="AB13" s="61">
        <v>7908.1910399685448</v>
      </c>
      <c r="AC13" s="61">
        <v>21904.368104434539</v>
      </c>
      <c r="AD13" s="61">
        <v>185.69832640427808</v>
      </c>
      <c r="AE13" s="61">
        <v>0</v>
      </c>
      <c r="AF13" s="61">
        <v>551.69548594385515</v>
      </c>
      <c r="AG13" s="61">
        <v>41446.030045330393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-402703.66000000015</v>
      </c>
      <c r="AN13" s="61">
        <v>-34965.160000000149</v>
      </c>
      <c r="AO13" s="61">
        <v>-2529</v>
      </c>
      <c r="AP13" s="61">
        <v>0</v>
      </c>
      <c r="AQ13" s="61">
        <v>0</v>
      </c>
      <c r="AR13" s="61">
        <v>-365209.5</v>
      </c>
      <c r="AS13" s="61">
        <v>130184.62049147283</v>
      </c>
      <c r="AT13" s="61">
        <v>3646.4800000000032</v>
      </c>
      <c r="AU13" s="61">
        <v>-48066.369999999995</v>
      </c>
      <c r="AV13" s="61">
        <v>51712.85</v>
      </c>
      <c r="AW13" s="61">
        <v>434754.65</v>
      </c>
      <c r="AX13" s="61">
        <v>442326.77</v>
      </c>
      <c r="AY13" s="61">
        <v>-1877267.0899999999</v>
      </c>
      <c r="AZ13" s="61">
        <v>-3076485.13</v>
      </c>
      <c r="BA13" s="61">
        <v>-134085.85</v>
      </c>
      <c r="BB13" s="61">
        <v>0</v>
      </c>
      <c r="BC13" s="61">
        <v>1333303.8900000001</v>
      </c>
      <c r="BD13" s="61">
        <v>2319593.86</v>
      </c>
      <c r="BE13" s="61">
        <v>-7572.1200000000099</v>
      </c>
      <c r="BF13" s="61">
        <v>118953.90999999999</v>
      </c>
      <c r="BG13" s="61">
        <v>203439.34</v>
      </c>
      <c r="BH13" s="61">
        <v>0</v>
      </c>
      <c r="BI13" s="61">
        <v>0</v>
      </c>
      <c r="BJ13" s="61">
        <v>-84485.430000000008</v>
      </c>
      <c r="BK13" s="61">
        <v>-126526.03</v>
      </c>
      <c r="BL13" s="61">
        <v>0</v>
      </c>
      <c r="BM13" s="61">
        <v>0</v>
      </c>
      <c r="BN13" s="61">
        <v>0</v>
      </c>
      <c r="BO13" s="61">
        <v>-21314.68</v>
      </c>
      <c r="BP13" s="61">
        <v>-21314.68</v>
      </c>
      <c r="BQ13" s="61">
        <v>0</v>
      </c>
      <c r="BR13" s="61">
        <v>0</v>
      </c>
      <c r="BS13" s="61">
        <v>-286901.82950852718</v>
      </c>
      <c r="BT13" s="61">
        <v>-27266.05999999999</v>
      </c>
      <c r="BU13" s="61">
        <v>-83951.169719471494</v>
      </c>
      <c r="BV13" s="61">
        <v>-66650.213327715101</v>
      </c>
      <c r="BW13" s="61">
        <v>0</v>
      </c>
      <c r="BX13" s="61">
        <v>-10716.330883953413</v>
      </c>
      <c r="BY13" s="61">
        <v>-10514.575488610362</v>
      </c>
      <c r="BZ13" s="61">
        <v>0</v>
      </c>
      <c r="CA13" s="61">
        <v>-87803.480088776836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0</v>
      </c>
      <c r="CJ13" s="61">
        <v>0</v>
      </c>
      <c r="CK13" s="61">
        <v>0</v>
      </c>
      <c r="CL13" s="61">
        <v>121597.99042172852</v>
      </c>
    </row>
    <row r="14" spans="1:90" ht="12.75" customHeight="1">
      <c r="A14" s="44" t="s">
        <v>14</v>
      </c>
      <c r="B14" s="59">
        <v>1009</v>
      </c>
      <c r="C14" s="60" t="s">
        <v>373</v>
      </c>
      <c r="D14" s="61">
        <v>35377559.736582011</v>
      </c>
      <c r="E14" s="61">
        <v>13053210.360000001</v>
      </c>
      <c r="F14" s="61">
        <v>14092718.060000001</v>
      </c>
      <c r="G14" s="61">
        <v>-1039507.7</v>
      </c>
      <c r="H14" s="61">
        <v>0</v>
      </c>
      <c r="I14" s="61">
        <v>-1074981.4999999986</v>
      </c>
      <c r="J14" s="61">
        <v>-1509320.4899999984</v>
      </c>
      <c r="K14" s="61">
        <v>-30469986.719999999</v>
      </c>
      <c r="L14" s="61">
        <v>28960666.23</v>
      </c>
      <c r="M14" s="61">
        <v>434338.98999999987</v>
      </c>
      <c r="N14" s="61">
        <v>1100562.4099999999</v>
      </c>
      <c r="O14" s="61">
        <v>-666223.42000000004</v>
      </c>
      <c r="P14" s="61">
        <v>0</v>
      </c>
      <c r="Q14" s="61">
        <v>0</v>
      </c>
      <c r="R14" s="61">
        <v>0</v>
      </c>
      <c r="S14" s="61">
        <v>18400358.420000002</v>
      </c>
      <c r="T14" s="61">
        <v>18833614.870000001</v>
      </c>
      <c r="U14" s="61">
        <v>0</v>
      </c>
      <c r="V14" s="61">
        <v>18833614.870000001</v>
      </c>
      <c r="W14" s="61">
        <v>-433256.45</v>
      </c>
      <c r="X14" s="61">
        <v>0</v>
      </c>
      <c r="Y14" s="61">
        <v>-433256.45</v>
      </c>
      <c r="Z14" s="61">
        <v>3157843.9565820009</v>
      </c>
      <c r="AA14" s="61">
        <v>2775742.470956</v>
      </c>
      <c r="AB14" s="61">
        <v>-30824.451861000005</v>
      </c>
      <c r="AC14" s="61">
        <v>98133.332493000009</v>
      </c>
      <c r="AD14" s="61">
        <v>304843.25616500003</v>
      </c>
      <c r="AE14" s="61">
        <v>767.89440000000002</v>
      </c>
      <c r="AF14" s="61">
        <v>4826.0102379999998</v>
      </c>
      <c r="AG14" s="61">
        <v>3134.8820580000001</v>
      </c>
      <c r="AH14" s="61">
        <v>0</v>
      </c>
      <c r="AI14" s="61">
        <v>1220.5621329999999</v>
      </c>
      <c r="AJ14" s="61">
        <v>0</v>
      </c>
      <c r="AK14" s="61">
        <v>0</v>
      </c>
      <c r="AL14" s="61">
        <v>0</v>
      </c>
      <c r="AM14" s="61">
        <v>1841128.5000000002</v>
      </c>
      <c r="AN14" s="61">
        <v>3121904.79</v>
      </c>
      <c r="AO14" s="61">
        <v>-103544.28</v>
      </c>
      <c r="AP14" s="61">
        <v>0</v>
      </c>
      <c r="AQ14" s="61">
        <v>0</v>
      </c>
      <c r="AR14" s="61">
        <v>-1177232.01</v>
      </c>
      <c r="AS14" s="61">
        <v>-2181244.7700000009</v>
      </c>
      <c r="AT14" s="61">
        <v>-11176047.09</v>
      </c>
      <c r="AU14" s="61">
        <v>-11176047.09</v>
      </c>
      <c r="AV14" s="61">
        <v>0</v>
      </c>
      <c r="AW14" s="61">
        <v>13032254.719999999</v>
      </c>
      <c r="AX14" s="61">
        <v>13032254.719999999</v>
      </c>
      <c r="AY14" s="61">
        <v>-97037210.629999995</v>
      </c>
      <c r="AZ14" s="61">
        <v>-97037210.629999995</v>
      </c>
      <c r="BA14" s="61">
        <v>0</v>
      </c>
      <c r="BB14" s="61">
        <v>0</v>
      </c>
      <c r="BC14" s="61">
        <v>0</v>
      </c>
      <c r="BD14" s="61">
        <v>110069465.34999999</v>
      </c>
      <c r="BE14" s="61">
        <v>0</v>
      </c>
      <c r="BF14" s="61">
        <v>72806.02</v>
      </c>
      <c r="BG14" s="61">
        <v>72806.02</v>
      </c>
      <c r="BH14" s="61">
        <v>0</v>
      </c>
      <c r="BI14" s="61">
        <v>0</v>
      </c>
      <c r="BJ14" s="61">
        <v>0</v>
      </c>
      <c r="BK14" s="61">
        <v>-72806.02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-4037452.4</v>
      </c>
      <c r="BT14" s="61">
        <v>-2785112.84</v>
      </c>
      <c r="BU14" s="61">
        <v>-904310.4</v>
      </c>
      <c r="BV14" s="61">
        <v>-360942.24</v>
      </c>
      <c r="BW14" s="61">
        <v>0</v>
      </c>
      <c r="BX14" s="61">
        <v>-61008.05</v>
      </c>
      <c r="BY14" s="61">
        <v>-109.74</v>
      </c>
      <c r="BZ14" s="61">
        <v>136790.10999999999</v>
      </c>
      <c r="CA14" s="61">
        <v>-62759.24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0</v>
      </c>
      <c r="CJ14" s="61">
        <v>0</v>
      </c>
      <c r="CK14" s="61">
        <v>0</v>
      </c>
      <c r="CL14" s="61">
        <v>33196314.966582011</v>
      </c>
    </row>
    <row r="15" spans="1:90" ht="12.75" customHeight="1">
      <c r="A15" s="44" t="s">
        <v>16</v>
      </c>
      <c r="B15" s="59">
        <v>1010</v>
      </c>
      <c r="C15" s="60" t="s">
        <v>373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</row>
    <row r="16" spans="1:90" ht="12.75" customHeight="1">
      <c r="A16" s="44" t="s">
        <v>18</v>
      </c>
      <c r="B16" s="59">
        <v>1011</v>
      </c>
      <c r="C16" s="60" t="s">
        <v>373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</row>
    <row r="17" spans="1:90" ht="12.75" customHeight="1">
      <c r="A17" s="44" t="s">
        <v>20</v>
      </c>
      <c r="B17" s="59">
        <v>1012</v>
      </c>
      <c r="C17" s="60" t="s">
        <v>373</v>
      </c>
      <c r="D17" s="61">
        <v>3376368.2491319999</v>
      </c>
      <c r="E17" s="61">
        <v>2253715.0700000003</v>
      </c>
      <c r="F17" s="61">
        <v>2413734.6</v>
      </c>
      <c r="G17" s="61">
        <v>-160019.53</v>
      </c>
      <c r="H17" s="61">
        <v>0</v>
      </c>
      <c r="I17" s="61">
        <v>-994307.02</v>
      </c>
      <c r="J17" s="61">
        <v>-1001969.73</v>
      </c>
      <c r="K17" s="61">
        <v>-3381920.12</v>
      </c>
      <c r="L17" s="61">
        <v>2379950.39</v>
      </c>
      <c r="M17" s="61">
        <v>7662.71</v>
      </c>
      <c r="N17" s="61">
        <v>7901.5</v>
      </c>
      <c r="O17" s="61">
        <v>-238.79</v>
      </c>
      <c r="P17" s="61">
        <v>0</v>
      </c>
      <c r="Q17" s="61">
        <v>0</v>
      </c>
      <c r="R17" s="61">
        <v>0</v>
      </c>
      <c r="S17" s="61">
        <v>727888.15999999992</v>
      </c>
      <c r="T17" s="61">
        <v>727961.2</v>
      </c>
      <c r="U17" s="61">
        <v>0</v>
      </c>
      <c r="V17" s="61">
        <v>727961.2</v>
      </c>
      <c r="W17" s="61">
        <v>-73.040000000000006</v>
      </c>
      <c r="X17" s="61">
        <v>0</v>
      </c>
      <c r="Y17" s="61">
        <v>-73.040000000000006</v>
      </c>
      <c r="Z17" s="61">
        <v>1358825.5291319997</v>
      </c>
      <c r="AA17" s="61">
        <v>615415.11580799986</v>
      </c>
      <c r="AB17" s="61">
        <v>10998.185952</v>
      </c>
      <c r="AC17" s="61">
        <v>732412.22737199999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30246.51</v>
      </c>
      <c r="AN17" s="61">
        <v>30246.51</v>
      </c>
      <c r="AO17" s="61">
        <v>0</v>
      </c>
      <c r="AP17" s="61">
        <v>0</v>
      </c>
      <c r="AQ17" s="61">
        <v>0</v>
      </c>
      <c r="AR17" s="61">
        <v>0</v>
      </c>
      <c r="AS17" s="61">
        <v>-66425.624171001022</v>
      </c>
      <c r="AT17" s="61">
        <v>-32077.949999999997</v>
      </c>
      <c r="AU17" s="61">
        <v>-32091.35</v>
      </c>
      <c r="AV17" s="61">
        <v>13.4</v>
      </c>
      <c r="AW17" s="61">
        <v>579616.43999999843</v>
      </c>
      <c r="AX17" s="61">
        <v>579509.31999999844</v>
      </c>
      <c r="AY17" s="61">
        <v>-4609148.5900000017</v>
      </c>
      <c r="AZ17" s="61">
        <v>-4647578.6700000009</v>
      </c>
      <c r="BA17" s="61">
        <v>-3235156.18</v>
      </c>
      <c r="BB17" s="61">
        <v>0</v>
      </c>
      <c r="BC17" s="61">
        <v>3273586.26</v>
      </c>
      <c r="BD17" s="61">
        <v>5188657.91</v>
      </c>
      <c r="BE17" s="61">
        <v>107.11999999999993</v>
      </c>
      <c r="BF17" s="61">
        <v>4.0000000000000036E-2</v>
      </c>
      <c r="BG17" s="61">
        <v>0</v>
      </c>
      <c r="BH17" s="61">
        <v>-3.34</v>
      </c>
      <c r="BI17" s="61">
        <v>0</v>
      </c>
      <c r="BJ17" s="61">
        <v>3.38</v>
      </c>
      <c r="BK17" s="61">
        <v>107.07999999999993</v>
      </c>
      <c r="BL17" s="61">
        <v>0</v>
      </c>
      <c r="BM17" s="61">
        <v>0</v>
      </c>
      <c r="BN17" s="61">
        <v>0</v>
      </c>
      <c r="BO17" s="61">
        <v>-270445.81</v>
      </c>
      <c r="BP17" s="61">
        <v>-270445.81</v>
      </c>
      <c r="BQ17" s="61">
        <v>0</v>
      </c>
      <c r="BR17" s="61">
        <v>0</v>
      </c>
      <c r="BS17" s="61">
        <v>-343518.3041709995</v>
      </c>
      <c r="BT17" s="61">
        <v>-266636.0299999995</v>
      </c>
      <c r="BU17" s="61">
        <v>-26487.370247999996</v>
      </c>
      <c r="BV17" s="61">
        <v>-25038.429905999998</v>
      </c>
      <c r="BW17" s="61">
        <v>0</v>
      </c>
      <c r="BX17" s="61">
        <v>-449.92409699999996</v>
      </c>
      <c r="BY17" s="61">
        <v>-8313.0199199999988</v>
      </c>
      <c r="BZ17" s="61">
        <v>578.59999999999991</v>
      </c>
      <c r="CA17" s="61">
        <v>-17172.13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3309942.624960999</v>
      </c>
    </row>
    <row r="18" spans="1:90" ht="12.75" customHeight="1">
      <c r="A18" s="44" t="s">
        <v>22</v>
      </c>
      <c r="B18" s="59">
        <v>1013</v>
      </c>
      <c r="C18" s="60" t="s">
        <v>373</v>
      </c>
      <c r="D18" s="61">
        <v>145991.80999999997</v>
      </c>
      <c r="E18" s="61">
        <v>-566.21</v>
      </c>
      <c r="F18" s="61">
        <v>-2514.15</v>
      </c>
      <c r="G18" s="61">
        <v>1947.94</v>
      </c>
      <c r="H18" s="61">
        <v>0</v>
      </c>
      <c r="I18" s="61">
        <v>103272.60999999999</v>
      </c>
      <c r="J18" s="61">
        <v>414148.63</v>
      </c>
      <c r="K18" s="61">
        <v>-204918.36</v>
      </c>
      <c r="L18" s="61">
        <v>619066.99</v>
      </c>
      <c r="M18" s="61">
        <v>-310876.02</v>
      </c>
      <c r="N18" s="61">
        <v>153476.32999999999</v>
      </c>
      <c r="O18" s="61">
        <v>-464352.35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28916.880000000001</v>
      </c>
      <c r="AA18" s="61">
        <v>18851.66</v>
      </c>
      <c r="AB18" s="61">
        <v>0</v>
      </c>
      <c r="AC18" s="61">
        <v>-142.34999999999997</v>
      </c>
      <c r="AD18" s="61">
        <v>10207.57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3802.9000000000015</v>
      </c>
      <c r="AK18" s="61">
        <v>21762.400000000001</v>
      </c>
      <c r="AL18" s="61">
        <v>-17959.5</v>
      </c>
      <c r="AM18" s="61">
        <v>10565.630000000001</v>
      </c>
      <c r="AN18" s="61">
        <v>27112.66</v>
      </c>
      <c r="AO18" s="61">
        <v>-16547.03</v>
      </c>
      <c r="AP18" s="61">
        <v>0</v>
      </c>
      <c r="AQ18" s="61">
        <v>0</v>
      </c>
      <c r="AR18" s="61">
        <v>0</v>
      </c>
      <c r="AS18" s="61">
        <v>-63602.480000000593</v>
      </c>
      <c r="AT18" s="61">
        <v>-19577.619999999995</v>
      </c>
      <c r="AU18" s="61">
        <v>-65258.78</v>
      </c>
      <c r="AV18" s="61">
        <v>45681.16</v>
      </c>
      <c r="AW18" s="61">
        <v>177883.1099999994</v>
      </c>
      <c r="AX18" s="61">
        <v>726186.56000000052</v>
      </c>
      <c r="AY18" s="61">
        <v>-4758617.8099999996</v>
      </c>
      <c r="AZ18" s="61">
        <v>-5717692.6899999995</v>
      </c>
      <c r="BA18" s="61">
        <v>-2420669.91</v>
      </c>
      <c r="BB18" s="61">
        <v>0</v>
      </c>
      <c r="BC18" s="61">
        <v>3379744.79</v>
      </c>
      <c r="BD18" s="61">
        <v>5484804.3700000001</v>
      </c>
      <c r="BE18" s="61">
        <v>-548303.45000000112</v>
      </c>
      <c r="BF18" s="61">
        <v>3555263.7799999989</v>
      </c>
      <c r="BG18" s="61">
        <v>4263911.2799999993</v>
      </c>
      <c r="BH18" s="61">
        <v>1816431.14</v>
      </c>
      <c r="BI18" s="61">
        <v>0</v>
      </c>
      <c r="BJ18" s="61">
        <v>-2525078.64</v>
      </c>
      <c r="BK18" s="61">
        <v>-4103567.23</v>
      </c>
      <c r="BL18" s="61">
        <v>0</v>
      </c>
      <c r="BM18" s="61">
        <v>0</v>
      </c>
      <c r="BN18" s="61">
        <v>0</v>
      </c>
      <c r="BO18" s="61">
        <v>-67.94</v>
      </c>
      <c r="BP18" s="61">
        <v>-67.94</v>
      </c>
      <c r="BQ18" s="61">
        <v>0</v>
      </c>
      <c r="BR18" s="61">
        <v>0</v>
      </c>
      <c r="BS18" s="61">
        <v>-221840.03</v>
      </c>
      <c r="BT18" s="61">
        <v>-69385.33</v>
      </c>
      <c r="BU18" s="61">
        <v>-162742.78</v>
      </c>
      <c r="BV18" s="61">
        <v>-37927.410000000003</v>
      </c>
      <c r="BW18" s="61">
        <v>0</v>
      </c>
      <c r="BX18" s="61">
        <v>-4061.89</v>
      </c>
      <c r="BY18" s="61">
        <v>-52718.22</v>
      </c>
      <c r="BZ18" s="61">
        <v>104995.6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82389.329999999376</v>
      </c>
    </row>
    <row r="19" spans="1:90" ht="12.75" customHeight="1">
      <c r="A19" s="44" t="s">
        <v>24</v>
      </c>
      <c r="B19" s="59">
        <v>1016</v>
      </c>
      <c r="C19" s="60" t="s">
        <v>373</v>
      </c>
      <c r="D19" s="61">
        <v>697520.42999999598</v>
      </c>
      <c r="E19" s="61">
        <v>2178266.920000013</v>
      </c>
      <c r="F19" s="61">
        <v>30744355.540000007</v>
      </c>
      <c r="G19" s="61">
        <v>-28566088.619999994</v>
      </c>
      <c r="H19" s="61">
        <v>0</v>
      </c>
      <c r="I19" s="61">
        <v>-1480746.490000017</v>
      </c>
      <c r="J19" s="61">
        <v>-17197431.420000009</v>
      </c>
      <c r="K19" s="61">
        <v>-64793475.710000008</v>
      </c>
      <c r="L19" s="61">
        <v>47596044.289999999</v>
      </c>
      <c r="M19" s="61">
        <v>15716684.929999992</v>
      </c>
      <c r="N19" s="61">
        <v>61993344.819999993</v>
      </c>
      <c r="O19" s="61">
        <v>-46276659.890000001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4800961.9600000093</v>
      </c>
      <c r="AT19" s="61">
        <v>0</v>
      </c>
      <c r="AU19" s="61">
        <v>0</v>
      </c>
      <c r="AV19" s="61">
        <v>0</v>
      </c>
      <c r="AW19" s="61">
        <v>-166339.88999999315</v>
      </c>
      <c r="AX19" s="61">
        <v>-2376277.7199999988</v>
      </c>
      <c r="AY19" s="61">
        <v>-27089965</v>
      </c>
      <c r="AZ19" s="61">
        <v>0</v>
      </c>
      <c r="BA19" s="61">
        <v>-46330251</v>
      </c>
      <c r="BB19" s="61">
        <v>0</v>
      </c>
      <c r="BC19" s="61">
        <v>19240286</v>
      </c>
      <c r="BD19" s="61">
        <v>24713687.280000001</v>
      </c>
      <c r="BE19" s="61">
        <v>2209937.8300000057</v>
      </c>
      <c r="BF19" s="61">
        <v>25193667.000000007</v>
      </c>
      <c r="BG19" s="61">
        <v>0</v>
      </c>
      <c r="BH19" s="61">
        <v>43087133.000000007</v>
      </c>
      <c r="BI19" s="61">
        <v>0</v>
      </c>
      <c r="BJ19" s="61">
        <v>-17893466</v>
      </c>
      <c r="BK19" s="61">
        <v>-22983729.170000002</v>
      </c>
      <c r="BL19" s="61">
        <v>0</v>
      </c>
      <c r="BM19" s="61">
        <v>0</v>
      </c>
      <c r="BN19" s="61">
        <v>0</v>
      </c>
      <c r="BO19" s="61">
        <v>-261392.03000000119</v>
      </c>
      <c r="BP19" s="61">
        <v>-261392.03000000119</v>
      </c>
      <c r="BQ19" s="61">
        <v>0</v>
      </c>
      <c r="BR19" s="61">
        <v>0</v>
      </c>
      <c r="BS19" s="61">
        <v>5228693.8800000036</v>
      </c>
      <c r="BT19" s="61">
        <v>-905214.84999999963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6133908.7300000032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5498482.3900000053</v>
      </c>
    </row>
    <row r="20" spans="1:90" ht="12.75" customHeight="1">
      <c r="A20" s="44" t="s">
        <v>26</v>
      </c>
      <c r="B20" s="59">
        <v>1017</v>
      </c>
      <c r="C20" s="60" t="s">
        <v>373</v>
      </c>
      <c r="D20" s="61">
        <v>913507.92000000051</v>
      </c>
      <c r="E20" s="61">
        <v>1000771.8200000003</v>
      </c>
      <c r="F20" s="61">
        <v>13109847.109999999</v>
      </c>
      <c r="G20" s="61">
        <v>-12109075.289999999</v>
      </c>
      <c r="H20" s="61">
        <v>0</v>
      </c>
      <c r="I20" s="61">
        <v>-511011.00999999978</v>
      </c>
      <c r="J20" s="61">
        <v>-9949367.4800000004</v>
      </c>
      <c r="K20" s="61">
        <v>-12145556.1</v>
      </c>
      <c r="L20" s="61">
        <v>2196188.62</v>
      </c>
      <c r="M20" s="61">
        <v>9438356.4700000007</v>
      </c>
      <c r="N20" s="61">
        <v>10626728.82</v>
      </c>
      <c r="O20" s="61">
        <v>-1188372.3500000001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423747.11</v>
      </c>
      <c r="AA20" s="61">
        <v>218161.8</v>
      </c>
      <c r="AB20" s="61">
        <v>0</v>
      </c>
      <c r="AC20" s="61">
        <v>205585.31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-5237.25000000004</v>
      </c>
      <c r="AT20" s="61">
        <v>0</v>
      </c>
      <c r="AU20" s="61">
        <v>0</v>
      </c>
      <c r="AV20" s="61">
        <v>0</v>
      </c>
      <c r="AW20" s="61">
        <v>0</v>
      </c>
      <c r="AX20" s="61">
        <v>0</v>
      </c>
      <c r="AY20" s="61">
        <v>0</v>
      </c>
      <c r="AZ20" s="61">
        <v>0</v>
      </c>
      <c r="BA20" s="61">
        <v>0</v>
      </c>
      <c r="BB20" s="61">
        <v>0</v>
      </c>
      <c r="BC20" s="61">
        <v>0</v>
      </c>
      <c r="BD20" s="61">
        <v>0</v>
      </c>
      <c r="BE20" s="61">
        <v>0</v>
      </c>
      <c r="BF20" s="61">
        <v>0</v>
      </c>
      <c r="BG20" s="61">
        <v>0</v>
      </c>
      <c r="BH20" s="61">
        <v>0</v>
      </c>
      <c r="BI20" s="61">
        <v>0</v>
      </c>
      <c r="BJ20" s="61">
        <v>0</v>
      </c>
      <c r="BK20" s="61">
        <v>0</v>
      </c>
      <c r="BL20" s="61">
        <v>0</v>
      </c>
      <c r="BM20" s="61">
        <v>0</v>
      </c>
      <c r="BN20" s="61">
        <v>0</v>
      </c>
      <c r="BO20" s="61">
        <v>-120</v>
      </c>
      <c r="BP20" s="61">
        <v>-120</v>
      </c>
      <c r="BQ20" s="61">
        <v>0</v>
      </c>
      <c r="BR20" s="61">
        <v>0</v>
      </c>
      <c r="BS20" s="61">
        <v>-5117.25000000004</v>
      </c>
      <c r="BT20" s="61">
        <v>-194745.95</v>
      </c>
      <c r="BU20" s="61">
        <v>-54679.21</v>
      </c>
      <c r="BV20" s="61">
        <v>-5742.8399999999992</v>
      </c>
      <c r="BW20" s="61">
        <v>-34.07</v>
      </c>
      <c r="BX20" s="61">
        <v>-4208.97</v>
      </c>
      <c r="BY20" s="61">
        <v>-14588.31</v>
      </c>
      <c r="BZ20" s="61">
        <v>268911.37</v>
      </c>
      <c r="CA20" s="61">
        <v>-29.27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0</v>
      </c>
      <c r="CJ20" s="61">
        <v>0</v>
      </c>
      <c r="CK20" s="61">
        <v>0</v>
      </c>
      <c r="CL20" s="61">
        <v>908270.67000000051</v>
      </c>
    </row>
    <row r="21" spans="1:90" ht="12.75" customHeight="1">
      <c r="A21" s="44" t="s">
        <v>28</v>
      </c>
      <c r="B21" s="59">
        <v>1018</v>
      </c>
      <c r="C21" s="60" t="s">
        <v>373</v>
      </c>
      <c r="D21" s="61">
        <v>280789.86</v>
      </c>
      <c r="E21" s="61">
        <v>72755.87</v>
      </c>
      <c r="F21" s="61">
        <v>245418.12</v>
      </c>
      <c r="G21" s="61">
        <v>-172662.25</v>
      </c>
      <c r="H21" s="61">
        <v>0</v>
      </c>
      <c r="I21" s="61">
        <v>61945.819999999949</v>
      </c>
      <c r="J21" s="61">
        <v>-89755.420000000042</v>
      </c>
      <c r="K21" s="61">
        <v>-359565.33</v>
      </c>
      <c r="L21" s="61">
        <v>269809.90999999997</v>
      </c>
      <c r="M21" s="61">
        <v>151701.24</v>
      </c>
      <c r="N21" s="61">
        <v>151701.24</v>
      </c>
      <c r="O21" s="61">
        <v>0</v>
      </c>
      <c r="P21" s="61">
        <v>0</v>
      </c>
      <c r="Q21" s="61">
        <v>0</v>
      </c>
      <c r="R21" s="61">
        <v>0</v>
      </c>
      <c r="S21" s="61">
        <v>113375.52</v>
      </c>
      <c r="T21" s="61">
        <v>113375.52</v>
      </c>
      <c r="U21" s="61">
        <v>0</v>
      </c>
      <c r="V21" s="61">
        <v>113375.52</v>
      </c>
      <c r="W21" s="61">
        <v>0</v>
      </c>
      <c r="X21" s="61">
        <v>0</v>
      </c>
      <c r="Y21" s="61">
        <v>0</v>
      </c>
      <c r="Z21" s="61">
        <v>32712.649999999998</v>
      </c>
      <c r="AA21" s="61">
        <v>21703.34</v>
      </c>
      <c r="AB21" s="61">
        <v>0</v>
      </c>
      <c r="AC21" s="61">
        <v>10548.21</v>
      </c>
      <c r="AD21" s="61">
        <v>461.1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-7945105.9299999988</v>
      </c>
      <c r="AT21" s="61">
        <v>-1560</v>
      </c>
      <c r="AU21" s="61">
        <v>-1560</v>
      </c>
      <c r="AV21" s="61">
        <v>0</v>
      </c>
      <c r="AW21" s="61">
        <v>-7454300.3399999989</v>
      </c>
      <c r="AX21" s="61">
        <v>-7557393.3399999989</v>
      </c>
      <c r="AY21" s="61">
        <v>-15122998.559999999</v>
      </c>
      <c r="AZ21" s="61">
        <v>-12589580.960000001</v>
      </c>
      <c r="BA21" s="61">
        <v>-13274325.439999999</v>
      </c>
      <c r="BB21" s="61">
        <v>0</v>
      </c>
      <c r="BC21" s="61">
        <v>10740907.84</v>
      </c>
      <c r="BD21" s="61">
        <v>7565605.2199999997</v>
      </c>
      <c r="BE21" s="61">
        <v>103093.00000000012</v>
      </c>
      <c r="BF21" s="61">
        <v>392046.25000000012</v>
      </c>
      <c r="BG21" s="61">
        <v>157937.57999999999</v>
      </c>
      <c r="BH21" s="61">
        <v>1226657.0900000001</v>
      </c>
      <c r="BI21" s="61">
        <v>0</v>
      </c>
      <c r="BJ21" s="61">
        <v>-992548.42</v>
      </c>
      <c r="BK21" s="61">
        <v>-288953.25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-489245.58999999997</v>
      </c>
      <c r="BT21" s="61">
        <v>-29994.829999999998</v>
      </c>
      <c r="BU21" s="61">
        <v>-345939.20000000001</v>
      </c>
      <c r="BV21" s="61">
        <v>-116553.55</v>
      </c>
      <c r="BW21" s="61">
        <v>0</v>
      </c>
      <c r="BX21" s="61">
        <v>-5340.42</v>
      </c>
      <c r="BY21" s="61">
        <v>3341.28</v>
      </c>
      <c r="BZ21" s="61">
        <v>5241.1300000000047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-7664316.0699999984</v>
      </c>
    </row>
    <row r="22" spans="1:90" ht="12.75" customHeight="1">
      <c r="A22" s="44" t="s">
        <v>30</v>
      </c>
      <c r="B22" s="59">
        <v>1020</v>
      </c>
      <c r="C22" s="60" t="s">
        <v>373</v>
      </c>
      <c r="D22" s="61">
        <v>11020601.243556343</v>
      </c>
      <c r="E22" s="61">
        <v>5435803.8999999985</v>
      </c>
      <c r="F22" s="61">
        <v>13380619.609999999</v>
      </c>
      <c r="G22" s="61">
        <v>-7944815.7100000009</v>
      </c>
      <c r="H22" s="61">
        <v>0</v>
      </c>
      <c r="I22" s="61">
        <v>-111114.5</v>
      </c>
      <c r="J22" s="61">
        <v>13538330.129999995</v>
      </c>
      <c r="K22" s="61">
        <v>-67413719.849999994</v>
      </c>
      <c r="L22" s="61">
        <v>80952049.979999989</v>
      </c>
      <c r="M22" s="61">
        <v>-13649444.629999995</v>
      </c>
      <c r="N22" s="61">
        <v>56325069.689999998</v>
      </c>
      <c r="O22" s="61">
        <v>-69974514.319999993</v>
      </c>
      <c r="P22" s="61">
        <v>0</v>
      </c>
      <c r="Q22" s="61">
        <v>0</v>
      </c>
      <c r="R22" s="61">
        <v>0</v>
      </c>
      <c r="S22" s="61">
        <v>-1606651.4199999981</v>
      </c>
      <c r="T22" s="61">
        <v>-8095598.8999999985</v>
      </c>
      <c r="U22" s="61">
        <v>-17618570.609999999</v>
      </c>
      <c r="V22" s="61">
        <v>9522971.7100000009</v>
      </c>
      <c r="W22" s="61">
        <v>6488947.4800000004</v>
      </c>
      <c r="X22" s="61">
        <v>14720552.73</v>
      </c>
      <c r="Y22" s="61">
        <v>-8231605.25</v>
      </c>
      <c r="Z22" s="61">
        <v>1897143.6435563439</v>
      </c>
      <c r="AA22" s="61">
        <v>1963999.1364963413</v>
      </c>
      <c r="AB22" s="61">
        <v>0</v>
      </c>
      <c r="AC22" s="61">
        <v>-111498.67912232816</v>
      </c>
      <c r="AD22" s="61">
        <v>43873.477120970296</v>
      </c>
      <c r="AE22" s="61">
        <v>0</v>
      </c>
      <c r="AF22" s="61">
        <v>0</v>
      </c>
      <c r="AG22" s="61">
        <v>673.94805866960678</v>
      </c>
      <c r="AH22" s="61">
        <v>0</v>
      </c>
      <c r="AI22" s="61">
        <v>95.761002690590061</v>
      </c>
      <c r="AJ22" s="61">
        <v>0</v>
      </c>
      <c r="AK22" s="61">
        <v>0</v>
      </c>
      <c r="AL22" s="61">
        <v>0</v>
      </c>
      <c r="AM22" s="61">
        <v>5405419.6200000001</v>
      </c>
      <c r="AN22" s="61">
        <v>-99248</v>
      </c>
      <c r="AO22" s="61">
        <v>-137686.18</v>
      </c>
      <c r="AP22" s="61">
        <v>0</v>
      </c>
      <c r="AQ22" s="61">
        <v>0</v>
      </c>
      <c r="AR22" s="61">
        <v>5642353.7999999998</v>
      </c>
      <c r="AS22" s="61">
        <v>-11454922.613397228</v>
      </c>
      <c r="AT22" s="61">
        <v>-1657475.7599999998</v>
      </c>
      <c r="AU22" s="61">
        <v>-7020118.6299999999</v>
      </c>
      <c r="AV22" s="61">
        <v>5362642.87</v>
      </c>
      <c r="AW22" s="61">
        <v>-959538.27000010014</v>
      </c>
      <c r="AX22" s="61">
        <v>13049542.729999959</v>
      </c>
      <c r="AY22" s="61">
        <v>-279694090.90999997</v>
      </c>
      <c r="AZ22" s="61">
        <v>-385836145.5399999</v>
      </c>
      <c r="BA22" s="61">
        <v>-24315789.289999999</v>
      </c>
      <c r="BB22" s="61">
        <v>0</v>
      </c>
      <c r="BC22" s="61">
        <v>130457843.91999999</v>
      </c>
      <c r="BD22" s="61">
        <v>292743633.63999993</v>
      </c>
      <c r="BE22" s="61">
        <v>-14009081.00000006</v>
      </c>
      <c r="BF22" s="61">
        <v>273769180.2299999</v>
      </c>
      <c r="BG22" s="61">
        <v>380884183.87999994</v>
      </c>
      <c r="BH22" s="61">
        <v>20579281.450000003</v>
      </c>
      <c r="BI22" s="61">
        <v>0</v>
      </c>
      <c r="BJ22" s="61">
        <v>-127694285.09999999</v>
      </c>
      <c r="BK22" s="61">
        <v>-287778261.22999996</v>
      </c>
      <c r="BL22" s="61">
        <v>0</v>
      </c>
      <c r="BM22" s="61">
        <v>0</v>
      </c>
      <c r="BN22" s="61">
        <v>0</v>
      </c>
      <c r="BO22" s="61">
        <v>-68196.149999999994</v>
      </c>
      <c r="BP22" s="61">
        <v>-68196.149999999994</v>
      </c>
      <c r="BQ22" s="61">
        <v>0</v>
      </c>
      <c r="BR22" s="61">
        <v>0</v>
      </c>
      <c r="BS22" s="61">
        <v>-8769712.4333971273</v>
      </c>
      <c r="BT22" s="61">
        <v>-3282323.6400000006</v>
      </c>
      <c r="BU22" s="61">
        <v>-7251199.9629752561</v>
      </c>
      <c r="BV22" s="61">
        <v>-261433.99955349875</v>
      </c>
      <c r="BW22" s="61">
        <v>0</v>
      </c>
      <c r="BX22" s="61">
        <v>-490492.50790704886</v>
      </c>
      <c r="BY22" s="61">
        <v>-622779.76296132198</v>
      </c>
      <c r="BZ22" s="61">
        <v>3192281.5900000008</v>
      </c>
      <c r="CA22" s="61">
        <v>-53764.15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-434321.36984088458</v>
      </c>
    </row>
    <row r="23" spans="1:90" ht="12.75" customHeight="1">
      <c r="A23" s="44" t="s">
        <v>32</v>
      </c>
      <c r="B23" s="59">
        <v>1022</v>
      </c>
      <c r="C23" s="60" t="s">
        <v>373</v>
      </c>
      <c r="D23" s="61">
        <v>25047734.969999999</v>
      </c>
      <c r="E23" s="61">
        <v>5190396.540000001</v>
      </c>
      <c r="F23" s="61">
        <v>10286041.390000001</v>
      </c>
      <c r="G23" s="61">
        <v>-5095644.8499999996</v>
      </c>
      <c r="H23" s="61">
        <v>0</v>
      </c>
      <c r="I23" s="61">
        <v>-1594910.4500000011</v>
      </c>
      <c r="J23" s="61">
        <v>-743692.01000000164</v>
      </c>
      <c r="K23" s="61">
        <v>-19771933.48</v>
      </c>
      <c r="L23" s="61">
        <v>19028241.469999999</v>
      </c>
      <c r="M23" s="61">
        <v>-851218.43999999948</v>
      </c>
      <c r="N23" s="61">
        <v>10709162.779999999</v>
      </c>
      <c r="O23" s="61">
        <v>-11560381.219999999</v>
      </c>
      <c r="P23" s="61">
        <v>0</v>
      </c>
      <c r="Q23" s="61">
        <v>0</v>
      </c>
      <c r="R23" s="61">
        <v>0</v>
      </c>
      <c r="S23" s="61">
        <v>19111071.190000001</v>
      </c>
      <c r="T23" s="61">
        <v>48695351.170000002</v>
      </c>
      <c r="U23" s="61">
        <v>0</v>
      </c>
      <c r="V23" s="61">
        <v>48695351.170000002</v>
      </c>
      <c r="W23" s="61">
        <v>-29584279.98</v>
      </c>
      <c r="X23" s="61">
        <v>0</v>
      </c>
      <c r="Y23" s="61">
        <v>-29584279.98</v>
      </c>
      <c r="Z23" s="61">
        <v>2335665.7199999997</v>
      </c>
      <c r="AA23" s="61">
        <v>1809917.5699999998</v>
      </c>
      <c r="AB23" s="61">
        <v>196099.63</v>
      </c>
      <c r="AC23" s="61">
        <v>202953.97</v>
      </c>
      <c r="AD23" s="61">
        <v>119799.16</v>
      </c>
      <c r="AE23" s="61">
        <v>3155.3399999999997</v>
      </c>
      <c r="AF23" s="61">
        <v>0</v>
      </c>
      <c r="AG23" s="61">
        <v>3740.05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5511.9699999999721</v>
      </c>
      <c r="AN23" s="61">
        <v>1273492.3400000001</v>
      </c>
      <c r="AO23" s="61">
        <v>-1267980.3700000001</v>
      </c>
      <c r="AP23" s="61">
        <v>0</v>
      </c>
      <c r="AQ23" s="61">
        <v>0</v>
      </c>
      <c r="AR23" s="61">
        <v>0</v>
      </c>
      <c r="AS23" s="61">
        <v>-982289.12999993854</v>
      </c>
      <c r="AT23" s="61">
        <v>-2627.3700000000026</v>
      </c>
      <c r="AU23" s="61">
        <v>-18111.400000000009</v>
      </c>
      <c r="AV23" s="61">
        <v>15484.030000000006</v>
      </c>
      <c r="AW23" s="61">
        <v>658936.42000006139</v>
      </c>
      <c r="AX23" s="61">
        <v>-9361313.2299999595</v>
      </c>
      <c r="AY23" s="61">
        <v>-197569152.93999997</v>
      </c>
      <c r="AZ23" s="61">
        <v>-167486335.02999997</v>
      </c>
      <c r="BA23" s="61">
        <v>-30082817.91</v>
      </c>
      <c r="BB23" s="61">
        <v>0</v>
      </c>
      <c r="BC23" s="61">
        <v>0</v>
      </c>
      <c r="BD23" s="61">
        <v>188207839.71000001</v>
      </c>
      <c r="BE23" s="61">
        <v>10020249.650000021</v>
      </c>
      <c r="BF23" s="61">
        <v>136031104.21000001</v>
      </c>
      <c r="BG23" s="61">
        <v>117331953.83000001</v>
      </c>
      <c r="BH23" s="61">
        <v>18699150.379999999</v>
      </c>
      <c r="BI23" s="61">
        <v>0</v>
      </c>
      <c r="BJ23" s="61">
        <v>0</v>
      </c>
      <c r="BK23" s="61">
        <v>-126010854.55999999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-1638598.18</v>
      </c>
      <c r="BT23" s="61">
        <v>-1537901.7199999993</v>
      </c>
      <c r="BU23" s="61">
        <v>-1043551.3</v>
      </c>
      <c r="BV23" s="61">
        <v>-19075</v>
      </c>
      <c r="BW23" s="61">
        <v>0</v>
      </c>
      <c r="BX23" s="61">
        <v>-99938.84</v>
      </c>
      <c r="BY23" s="61">
        <v>-257673.08</v>
      </c>
      <c r="BZ23" s="61">
        <v>1338731.7299999995</v>
      </c>
      <c r="CA23" s="61">
        <v>-19189.97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0</v>
      </c>
      <c r="CJ23" s="61">
        <v>0</v>
      </c>
      <c r="CK23" s="61">
        <v>0</v>
      </c>
      <c r="CL23" s="61">
        <v>24065445.840000059</v>
      </c>
    </row>
    <row r="24" spans="1:90" ht="12.75" customHeight="1">
      <c r="A24" s="44" t="s">
        <v>34</v>
      </c>
      <c r="B24" s="59">
        <v>1025</v>
      </c>
      <c r="C24" s="60" t="s">
        <v>373</v>
      </c>
      <c r="D24" s="61">
        <v>1607239.4799999995</v>
      </c>
      <c r="E24" s="61">
        <v>222564.83999999997</v>
      </c>
      <c r="F24" s="61">
        <v>1061528.22</v>
      </c>
      <c r="G24" s="61">
        <v>-838963.38</v>
      </c>
      <c r="H24" s="61">
        <v>0</v>
      </c>
      <c r="I24" s="61">
        <v>1071622.2499999995</v>
      </c>
      <c r="J24" s="61">
        <v>1091731.6399999997</v>
      </c>
      <c r="K24" s="61">
        <v>-3428516.55</v>
      </c>
      <c r="L24" s="61">
        <v>4520248.1899999995</v>
      </c>
      <c r="M24" s="61">
        <v>-20109.390000000014</v>
      </c>
      <c r="N24" s="61">
        <v>322757.42</v>
      </c>
      <c r="O24" s="61">
        <v>-342866.81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98504.62</v>
      </c>
      <c r="AA24" s="61">
        <v>70556.289999999994</v>
      </c>
      <c r="AB24" s="61">
        <v>0</v>
      </c>
      <c r="AC24" s="61">
        <v>27948.33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214547.77</v>
      </c>
      <c r="AN24" s="61">
        <v>100623.09</v>
      </c>
      <c r="AO24" s="61">
        <v>-45992.72</v>
      </c>
      <c r="AP24" s="61">
        <v>0</v>
      </c>
      <c r="AQ24" s="61">
        <v>0</v>
      </c>
      <c r="AR24" s="61">
        <v>159917.4</v>
      </c>
      <c r="AS24" s="61">
        <v>-360458.43999999412</v>
      </c>
      <c r="AT24" s="61">
        <v>-37937.990000000027</v>
      </c>
      <c r="AU24" s="61">
        <v>-83930.700000000026</v>
      </c>
      <c r="AV24" s="61">
        <v>45992.71</v>
      </c>
      <c r="AW24" s="61">
        <v>329392.40000000596</v>
      </c>
      <c r="AX24" s="61">
        <v>175135250.43000001</v>
      </c>
      <c r="AY24" s="61">
        <v>2362656.29</v>
      </c>
      <c r="AZ24" s="61">
        <v>-163974.14000000001</v>
      </c>
      <c r="BA24" s="61">
        <v>2526630.4300000002</v>
      </c>
      <c r="BB24" s="61">
        <v>0</v>
      </c>
      <c r="BC24" s="61">
        <v>0</v>
      </c>
      <c r="BD24" s="61">
        <v>172772594.14000002</v>
      </c>
      <c r="BE24" s="61">
        <v>-174805858.03</v>
      </c>
      <c r="BF24" s="61">
        <v>-5563.41</v>
      </c>
      <c r="BG24" s="61">
        <v>0</v>
      </c>
      <c r="BH24" s="61">
        <v>-7248.13</v>
      </c>
      <c r="BI24" s="61">
        <v>0</v>
      </c>
      <c r="BJ24" s="61">
        <v>1684.72</v>
      </c>
      <c r="BK24" s="61">
        <v>-174800294.62</v>
      </c>
      <c r="BL24" s="61">
        <v>0</v>
      </c>
      <c r="BM24" s="61">
        <v>0</v>
      </c>
      <c r="BN24" s="61">
        <v>0</v>
      </c>
      <c r="BO24" s="61">
        <v>-36591.460000000006</v>
      </c>
      <c r="BP24" s="61">
        <v>-36591.460000000006</v>
      </c>
      <c r="BQ24" s="61">
        <v>0</v>
      </c>
      <c r="BR24" s="61">
        <v>0</v>
      </c>
      <c r="BS24" s="61">
        <v>-615321.39</v>
      </c>
      <c r="BT24" s="61">
        <v>-437922.6</v>
      </c>
      <c r="BU24" s="61">
        <v>-272463</v>
      </c>
      <c r="BV24" s="61">
        <v>-64082.8</v>
      </c>
      <c r="BW24" s="61">
        <v>0</v>
      </c>
      <c r="BX24" s="61">
        <v>-41119.040000000001</v>
      </c>
      <c r="BY24" s="61">
        <v>-63642.57</v>
      </c>
      <c r="BZ24" s="61">
        <v>270567.61</v>
      </c>
      <c r="CA24" s="61">
        <v>-6658.99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1246781.0400000054</v>
      </c>
    </row>
    <row r="25" spans="1:90" ht="12.75" customHeight="1">
      <c r="A25" s="44" t="s">
        <v>36</v>
      </c>
      <c r="B25" s="59">
        <v>1027</v>
      </c>
      <c r="C25" s="60" t="s">
        <v>373</v>
      </c>
      <c r="D25" s="61">
        <v>3142461.3763263067</v>
      </c>
      <c r="E25" s="61">
        <v>1261130.4100000001</v>
      </c>
      <c r="F25" s="61">
        <v>4859252.57</v>
      </c>
      <c r="G25" s="61">
        <v>-3598122.16</v>
      </c>
      <c r="H25" s="61">
        <v>0</v>
      </c>
      <c r="I25" s="61">
        <v>-41909.910000002943</v>
      </c>
      <c r="J25" s="61">
        <v>-345220.10000000149</v>
      </c>
      <c r="K25" s="61">
        <v>-11048814.950000001</v>
      </c>
      <c r="L25" s="61">
        <v>10703594.85</v>
      </c>
      <c r="M25" s="61">
        <v>303310.18999999855</v>
      </c>
      <c r="N25" s="61">
        <v>8115716.2699999986</v>
      </c>
      <c r="O25" s="61">
        <v>-7812406.0800000001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91.266326309576925</v>
      </c>
      <c r="AA25" s="61">
        <v>83.391887147256071</v>
      </c>
      <c r="AB25" s="61">
        <v>0</v>
      </c>
      <c r="AC25" s="61">
        <v>0.48247424003148676</v>
      </c>
      <c r="AD25" s="61">
        <v>5.8045022998846072</v>
      </c>
      <c r="AE25" s="61">
        <v>0</v>
      </c>
      <c r="AF25" s="61">
        <v>1.5874626224047601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1923149.61</v>
      </c>
      <c r="AN25" s="61">
        <v>1923149.61</v>
      </c>
      <c r="AO25" s="61">
        <v>0</v>
      </c>
      <c r="AP25" s="61">
        <v>0</v>
      </c>
      <c r="AQ25" s="61">
        <v>0</v>
      </c>
      <c r="AR25" s="61">
        <v>0</v>
      </c>
      <c r="AS25" s="61">
        <v>-4979750.9550791588</v>
      </c>
      <c r="AT25" s="61">
        <v>-1923149.6099999999</v>
      </c>
      <c r="AU25" s="61">
        <v>-1923149.6099999999</v>
      </c>
      <c r="AV25" s="61">
        <v>0</v>
      </c>
      <c r="AW25" s="61">
        <v>-1449096.5</v>
      </c>
      <c r="AX25" s="61">
        <v>-1449096.5</v>
      </c>
      <c r="AY25" s="61">
        <v>-1923149.61</v>
      </c>
      <c r="AZ25" s="61">
        <v>0</v>
      </c>
      <c r="BA25" s="61">
        <v>-1923149.61</v>
      </c>
      <c r="BB25" s="61">
        <v>0</v>
      </c>
      <c r="BC25" s="61">
        <v>0</v>
      </c>
      <c r="BD25" s="61">
        <v>474053.11</v>
      </c>
      <c r="BE25" s="61">
        <v>0</v>
      </c>
      <c r="BF25" s="61">
        <v>0</v>
      </c>
      <c r="BG25" s="61">
        <v>0</v>
      </c>
      <c r="BH25" s="61">
        <v>0</v>
      </c>
      <c r="BI25" s="61">
        <v>0</v>
      </c>
      <c r="BJ25" s="61">
        <v>0</v>
      </c>
      <c r="BK25" s="61">
        <v>0</v>
      </c>
      <c r="BL25" s="61">
        <v>0</v>
      </c>
      <c r="BM25" s="61">
        <v>0</v>
      </c>
      <c r="BN25" s="61">
        <v>0</v>
      </c>
      <c r="BO25" s="61">
        <v>-233242.49</v>
      </c>
      <c r="BP25" s="61">
        <v>-233242.49</v>
      </c>
      <c r="BQ25" s="61">
        <v>0</v>
      </c>
      <c r="BR25" s="61">
        <v>0</v>
      </c>
      <c r="BS25" s="61">
        <v>-1374262.3550791596</v>
      </c>
      <c r="BT25" s="61">
        <v>-451407.03000000009</v>
      </c>
      <c r="BU25" s="61">
        <v>-627599.33835486649</v>
      </c>
      <c r="BV25" s="61">
        <v>-276967.52089302463</v>
      </c>
      <c r="BW25" s="61">
        <v>0</v>
      </c>
      <c r="BX25" s="61">
        <v>-624856.94855337054</v>
      </c>
      <c r="BY25" s="61">
        <v>-49537.577277897915</v>
      </c>
      <c r="BZ25" s="61">
        <v>658964.0399999998</v>
      </c>
      <c r="CA25" s="61">
        <v>-2857.98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0</v>
      </c>
      <c r="CJ25" s="61">
        <v>0</v>
      </c>
      <c r="CK25" s="61">
        <v>0</v>
      </c>
      <c r="CL25" s="61">
        <v>-1837289.578752852</v>
      </c>
    </row>
    <row r="26" spans="1:90" ht="12.75" customHeight="1">
      <c r="A26" s="44" t="s">
        <v>38</v>
      </c>
      <c r="B26" s="59">
        <v>1028</v>
      </c>
      <c r="C26" s="60" t="s">
        <v>373</v>
      </c>
      <c r="D26" s="61">
        <v>4673504.1500000004</v>
      </c>
      <c r="E26" s="61">
        <v>1072851.02</v>
      </c>
      <c r="F26" s="61">
        <v>1376123.1</v>
      </c>
      <c r="G26" s="61">
        <v>-303272.08</v>
      </c>
      <c r="H26" s="61">
        <v>0</v>
      </c>
      <c r="I26" s="61">
        <v>651549.44999999995</v>
      </c>
      <c r="J26" s="61">
        <v>978177.10000000009</v>
      </c>
      <c r="K26" s="61">
        <v>-4004898.19</v>
      </c>
      <c r="L26" s="61">
        <v>4983075.29</v>
      </c>
      <c r="M26" s="61">
        <v>-326627.65000000014</v>
      </c>
      <c r="N26" s="61">
        <v>1068589.95</v>
      </c>
      <c r="O26" s="61">
        <v>-1395217.6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265130.84000000003</v>
      </c>
      <c r="AA26" s="61">
        <v>303786.34999999998</v>
      </c>
      <c r="AB26" s="61">
        <v>0</v>
      </c>
      <c r="AC26" s="61">
        <v>-40083.089999999997</v>
      </c>
      <c r="AD26" s="61">
        <v>0</v>
      </c>
      <c r="AE26" s="61">
        <v>0</v>
      </c>
      <c r="AF26" s="61">
        <v>0</v>
      </c>
      <c r="AG26" s="61">
        <v>1427.58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2683972.8400000003</v>
      </c>
      <c r="AN26" s="61">
        <v>4840040.82</v>
      </c>
      <c r="AO26" s="61">
        <v>-2151521.37</v>
      </c>
      <c r="AP26" s="61">
        <v>0</v>
      </c>
      <c r="AQ26" s="61">
        <v>0</v>
      </c>
      <c r="AR26" s="61">
        <v>-4546.6099999999997</v>
      </c>
      <c r="AS26" s="61">
        <v>-3703245.6700000027</v>
      </c>
      <c r="AT26" s="61">
        <v>-2894451.44</v>
      </c>
      <c r="AU26" s="61">
        <v>-4996717.13</v>
      </c>
      <c r="AV26" s="61">
        <v>2102265.69</v>
      </c>
      <c r="AW26" s="61">
        <v>40208.979999996722</v>
      </c>
      <c r="AX26" s="61">
        <v>1305253.8699999973</v>
      </c>
      <c r="AY26" s="61">
        <v>-34069433.57</v>
      </c>
      <c r="AZ26" s="61">
        <v>-27796576.469999999</v>
      </c>
      <c r="BA26" s="61">
        <v>-6272857.0999999996</v>
      </c>
      <c r="BB26" s="61">
        <v>0</v>
      </c>
      <c r="BC26" s="61">
        <v>0</v>
      </c>
      <c r="BD26" s="61">
        <v>35374687.439999998</v>
      </c>
      <c r="BE26" s="61">
        <v>-1265044.8900000006</v>
      </c>
      <c r="BF26" s="61">
        <v>12058579.92</v>
      </c>
      <c r="BG26" s="61">
        <v>10914358.390000001</v>
      </c>
      <c r="BH26" s="61">
        <v>1144221.53</v>
      </c>
      <c r="BI26" s="61">
        <v>0</v>
      </c>
      <c r="BJ26" s="61">
        <v>0</v>
      </c>
      <c r="BK26" s="61">
        <v>-13323624.810000001</v>
      </c>
      <c r="BL26" s="61">
        <v>0</v>
      </c>
      <c r="BM26" s="61">
        <v>0</v>
      </c>
      <c r="BN26" s="61">
        <v>0</v>
      </c>
      <c r="BO26" s="61">
        <v>-128743.06000000006</v>
      </c>
      <c r="BP26" s="61">
        <v>-128743.06000000006</v>
      </c>
      <c r="BQ26" s="61">
        <v>0</v>
      </c>
      <c r="BR26" s="61">
        <v>0</v>
      </c>
      <c r="BS26" s="61">
        <v>-720260.14999999967</v>
      </c>
      <c r="BT26" s="61">
        <v>-775032.64999999991</v>
      </c>
      <c r="BU26" s="61">
        <v>-69949.960000000006</v>
      </c>
      <c r="BV26" s="61">
        <v>-12732.22</v>
      </c>
      <c r="BW26" s="61">
        <v>0</v>
      </c>
      <c r="BX26" s="61">
        <v>-5716.23</v>
      </c>
      <c r="BY26" s="61">
        <v>-11944.33</v>
      </c>
      <c r="BZ26" s="61">
        <v>156950.18000000002</v>
      </c>
      <c r="CA26" s="61">
        <v>-1834.94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0</v>
      </c>
      <c r="CJ26" s="61">
        <v>0</v>
      </c>
      <c r="CK26" s="61">
        <v>0</v>
      </c>
      <c r="CL26" s="61">
        <v>970258.47999999765</v>
      </c>
    </row>
    <row r="27" spans="1:90" ht="12.75" customHeight="1">
      <c r="A27" s="44" t="s">
        <v>40</v>
      </c>
      <c r="B27" s="59">
        <v>1030</v>
      </c>
      <c r="C27" s="60" t="s">
        <v>373</v>
      </c>
      <c r="D27" s="61">
        <v>85165203.060000002</v>
      </c>
      <c r="E27" s="61">
        <v>31997978.109999999</v>
      </c>
      <c r="F27" s="61">
        <v>62932257.469999999</v>
      </c>
      <c r="G27" s="61">
        <v>-30934279.359999999</v>
      </c>
      <c r="H27" s="61">
        <v>0</v>
      </c>
      <c r="I27" s="61">
        <v>-9982584.950000003</v>
      </c>
      <c r="J27" s="61">
        <v>-15997004.329999998</v>
      </c>
      <c r="K27" s="61">
        <v>-99809758.390000001</v>
      </c>
      <c r="L27" s="61">
        <v>83812754.060000002</v>
      </c>
      <c r="M27" s="61">
        <v>6014419.3799999952</v>
      </c>
      <c r="N27" s="61">
        <v>41103941.369999997</v>
      </c>
      <c r="O27" s="61">
        <v>-35089521.990000002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23127332.890000001</v>
      </c>
      <c r="AA27" s="61">
        <v>5192685.6099999994</v>
      </c>
      <c r="AB27" s="61">
        <v>4078301.9399999995</v>
      </c>
      <c r="AC27" s="61">
        <v>13856345.34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0</v>
      </c>
      <c r="AK27" s="61">
        <v>0</v>
      </c>
      <c r="AL27" s="61">
        <v>0</v>
      </c>
      <c r="AM27" s="61">
        <v>40022477.010000005</v>
      </c>
      <c r="AN27" s="61">
        <v>37525907.850000001</v>
      </c>
      <c r="AO27" s="61">
        <v>0</v>
      </c>
      <c r="AP27" s="61">
        <v>0</v>
      </c>
      <c r="AQ27" s="61">
        <v>0</v>
      </c>
      <c r="AR27" s="61">
        <v>2496569.16</v>
      </c>
      <c r="AS27" s="61">
        <v>-4037418.2999999984</v>
      </c>
      <c r="AT27" s="61">
        <v>2227462.6</v>
      </c>
      <c r="AU27" s="61">
        <v>2227462.6</v>
      </c>
      <c r="AV27" s="61">
        <v>0</v>
      </c>
      <c r="AW27" s="61">
        <v>-945499.86999999732</v>
      </c>
      <c r="AX27" s="61">
        <v>-7133824.5</v>
      </c>
      <c r="AY27" s="61">
        <v>-27870170.940000001</v>
      </c>
      <c r="AZ27" s="61">
        <v>-26973794.77</v>
      </c>
      <c r="BA27" s="61">
        <v>-896376.17</v>
      </c>
      <c r="BB27" s="61">
        <v>0</v>
      </c>
      <c r="BC27" s="61">
        <v>0</v>
      </c>
      <c r="BD27" s="61">
        <v>20736346.440000001</v>
      </c>
      <c r="BE27" s="61">
        <v>6188324.6300000027</v>
      </c>
      <c r="BF27" s="61">
        <v>27742003.840000004</v>
      </c>
      <c r="BG27" s="61">
        <v>26860485.900000002</v>
      </c>
      <c r="BH27" s="61">
        <v>881517.94</v>
      </c>
      <c r="BI27" s="61">
        <v>0</v>
      </c>
      <c r="BJ27" s="61">
        <v>0</v>
      </c>
      <c r="BK27" s="61">
        <v>-21553679.210000001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-5319381.0300000012</v>
      </c>
      <c r="BT27" s="61">
        <v>-8083931.290000001</v>
      </c>
      <c r="BU27" s="61">
        <v>-1229150.3199999998</v>
      </c>
      <c r="BV27" s="61">
        <v>-234851.14</v>
      </c>
      <c r="BW27" s="61">
        <v>0</v>
      </c>
      <c r="BX27" s="61">
        <v>-250068.33000000002</v>
      </c>
      <c r="BY27" s="61">
        <v>-143196.85999999999</v>
      </c>
      <c r="BZ27" s="61">
        <v>4621816.91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0</v>
      </c>
      <c r="CJ27" s="61">
        <v>0</v>
      </c>
      <c r="CK27" s="61">
        <v>0</v>
      </c>
      <c r="CL27" s="61">
        <v>81127784.760000005</v>
      </c>
    </row>
    <row r="28" spans="1:90" ht="12.75" customHeight="1">
      <c r="A28" s="44" t="s">
        <v>42</v>
      </c>
      <c r="B28" s="59">
        <v>1031</v>
      </c>
      <c r="C28" s="60" t="s">
        <v>373</v>
      </c>
      <c r="D28" s="61">
        <v>-4978227.3500000043</v>
      </c>
      <c r="E28" s="61">
        <v>303289.78999999998</v>
      </c>
      <c r="F28" s="61">
        <v>757889.34</v>
      </c>
      <c r="G28" s="61">
        <v>-454599.55</v>
      </c>
      <c r="H28" s="61">
        <v>0</v>
      </c>
      <c r="I28" s="61">
        <v>-243206.0700000003</v>
      </c>
      <c r="J28" s="61">
        <v>22188150.73</v>
      </c>
      <c r="K28" s="61">
        <v>-23658601.34</v>
      </c>
      <c r="L28" s="61">
        <v>45846752.07</v>
      </c>
      <c r="M28" s="61">
        <v>-22431356.800000001</v>
      </c>
      <c r="N28" s="61">
        <v>23348313.98</v>
      </c>
      <c r="O28" s="61">
        <v>-45779670.780000001</v>
      </c>
      <c r="P28" s="61">
        <v>0</v>
      </c>
      <c r="Q28" s="61">
        <v>0</v>
      </c>
      <c r="R28" s="61">
        <v>0</v>
      </c>
      <c r="S28" s="61">
        <v>-5244045.2300000042</v>
      </c>
      <c r="T28" s="61">
        <v>2405511.6400000006</v>
      </c>
      <c r="U28" s="61">
        <v>-55735263.630000003</v>
      </c>
      <c r="V28" s="61">
        <v>58140775.270000003</v>
      </c>
      <c r="W28" s="61">
        <v>-7649556.8700000048</v>
      </c>
      <c r="X28" s="61">
        <v>50406148.939999998</v>
      </c>
      <c r="Y28" s="61">
        <v>-58055705.810000002</v>
      </c>
      <c r="Z28" s="61">
        <v>220734.15999999997</v>
      </c>
      <c r="AA28" s="61">
        <v>62371.89</v>
      </c>
      <c r="AB28" s="61">
        <v>0</v>
      </c>
      <c r="AC28" s="61">
        <v>0</v>
      </c>
      <c r="AD28" s="61">
        <v>158362.26999999999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-15000</v>
      </c>
      <c r="AN28" s="61">
        <v>0</v>
      </c>
      <c r="AO28" s="61">
        <v>0</v>
      </c>
      <c r="AP28" s="61">
        <v>0</v>
      </c>
      <c r="AQ28" s="61">
        <v>0</v>
      </c>
      <c r="AR28" s="61">
        <v>-15000</v>
      </c>
      <c r="AS28" s="61">
        <v>-1016599.620000012</v>
      </c>
      <c r="AT28" s="61">
        <v>-11000</v>
      </c>
      <c r="AU28" s="61">
        <v>-22000</v>
      </c>
      <c r="AV28" s="61">
        <v>11000</v>
      </c>
      <c r="AW28" s="61">
        <v>869996.19999998808</v>
      </c>
      <c r="AX28" s="61">
        <v>298902666.88999999</v>
      </c>
      <c r="AY28" s="61">
        <v>-107608201.28</v>
      </c>
      <c r="AZ28" s="61">
        <v>-120509.28</v>
      </c>
      <c r="BA28" s="61">
        <v>-183914980</v>
      </c>
      <c r="BB28" s="61">
        <v>0</v>
      </c>
      <c r="BC28" s="61">
        <v>76427288</v>
      </c>
      <c r="BD28" s="61">
        <v>406510868.17000002</v>
      </c>
      <c r="BE28" s="61">
        <v>-298032670.69</v>
      </c>
      <c r="BF28" s="61">
        <v>106800223.63999999</v>
      </c>
      <c r="BG28" s="61">
        <v>60254.64</v>
      </c>
      <c r="BH28" s="61">
        <v>182593402</v>
      </c>
      <c r="BI28" s="61">
        <v>0</v>
      </c>
      <c r="BJ28" s="61">
        <v>-75853433</v>
      </c>
      <c r="BK28" s="61">
        <v>-404832894.32999998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-1875595.82</v>
      </c>
      <c r="BT28" s="61">
        <v>-37843.540000000008</v>
      </c>
      <c r="BU28" s="61">
        <v>-1235542.31</v>
      </c>
      <c r="BV28" s="61">
        <v>-427832.86</v>
      </c>
      <c r="BW28" s="61">
        <v>0</v>
      </c>
      <c r="BX28" s="61">
        <v>-5973.84</v>
      </c>
      <c r="BY28" s="61">
        <v>-295044.67</v>
      </c>
      <c r="BZ28" s="61">
        <v>126641.4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0</v>
      </c>
      <c r="CJ28" s="61">
        <v>0</v>
      </c>
      <c r="CK28" s="61">
        <v>0</v>
      </c>
      <c r="CL28" s="61">
        <v>-5994826.9700000165</v>
      </c>
    </row>
    <row r="29" spans="1:90" ht="12.75" customHeight="1">
      <c r="A29" s="44" t="s">
        <v>44</v>
      </c>
      <c r="B29" s="59">
        <v>1032</v>
      </c>
      <c r="C29" s="60" t="s">
        <v>373</v>
      </c>
      <c r="D29" s="61">
        <v>7665844.2299999893</v>
      </c>
      <c r="E29" s="61">
        <v>1588932.679999999</v>
      </c>
      <c r="F29" s="61">
        <v>2562525.439999999</v>
      </c>
      <c r="G29" s="61">
        <v>-973592.76</v>
      </c>
      <c r="H29" s="61">
        <v>0</v>
      </c>
      <c r="I29" s="61">
        <v>67308.079999998445</v>
      </c>
      <c r="J29" s="61">
        <v>527730.72999999858</v>
      </c>
      <c r="K29" s="61">
        <v>-5055282.9600000018</v>
      </c>
      <c r="L29" s="61">
        <v>5583013.6900000004</v>
      </c>
      <c r="M29" s="61">
        <v>-460422.65000000014</v>
      </c>
      <c r="N29" s="61">
        <v>2094855.5199999998</v>
      </c>
      <c r="O29" s="61">
        <v>-2555278.17</v>
      </c>
      <c r="P29" s="61">
        <v>0</v>
      </c>
      <c r="Q29" s="61">
        <v>0</v>
      </c>
      <c r="R29" s="61">
        <v>0</v>
      </c>
      <c r="S29" s="61">
        <v>1968953.5600000003</v>
      </c>
      <c r="T29" s="61">
        <v>3630811.3000000003</v>
      </c>
      <c r="U29" s="61">
        <v>-1827.03</v>
      </c>
      <c r="V29" s="61">
        <v>3632638.33</v>
      </c>
      <c r="W29" s="61">
        <v>-1661857.74</v>
      </c>
      <c r="X29" s="61">
        <v>757.1</v>
      </c>
      <c r="Y29" s="61">
        <v>-1662614.84</v>
      </c>
      <c r="Z29" s="61">
        <v>0</v>
      </c>
      <c r="AA29" s="61">
        <v>0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492725.38000000361</v>
      </c>
      <c r="AK29" s="61">
        <v>492725.38000000361</v>
      </c>
      <c r="AL29" s="61">
        <v>0</v>
      </c>
      <c r="AM29" s="61">
        <v>3547924.5299999882</v>
      </c>
      <c r="AN29" s="61">
        <v>24063011.479999997</v>
      </c>
      <c r="AO29" s="61">
        <v>-20515086.780000009</v>
      </c>
      <c r="AP29" s="61">
        <v>0</v>
      </c>
      <c r="AQ29" s="61">
        <v>0</v>
      </c>
      <c r="AR29" s="61">
        <v>-0.17000000000000004</v>
      </c>
      <c r="AS29" s="61">
        <v>-845989.40771371801</v>
      </c>
      <c r="AT29" s="61">
        <v>-3351738.7100000046</v>
      </c>
      <c r="AU29" s="61">
        <v>-19822028.810000006</v>
      </c>
      <c r="AV29" s="61">
        <v>16470290.100000001</v>
      </c>
      <c r="AW29" s="61">
        <v>2930801.6699999645</v>
      </c>
      <c r="AX29" s="61">
        <v>13944031.480000019</v>
      </c>
      <c r="AY29" s="61">
        <v>-56461715.359999985</v>
      </c>
      <c r="AZ29" s="61">
        <v>-89090963.62999998</v>
      </c>
      <c r="BA29" s="61">
        <v>-7471931.3099999996</v>
      </c>
      <c r="BB29" s="61">
        <v>0</v>
      </c>
      <c r="BC29" s="61">
        <v>40101179.579999998</v>
      </c>
      <c r="BD29" s="61">
        <v>70405746.840000004</v>
      </c>
      <c r="BE29" s="61">
        <v>-11013229.810000055</v>
      </c>
      <c r="BF29" s="61">
        <v>50567538.979999952</v>
      </c>
      <c r="BG29" s="61">
        <v>80515068.699999958</v>
      </c>
      <c r="BH29" s="61">
        <v>5967389.7699999996</v>
      </c>
      <c r="BI29" s="61">
        <v>0</v>
      </c>
      <c r="BJ29" s="61">
        <v>-35914919.490000002</v>
      </c>
      <c r="BK29" s="61">
        <v>-61580768.790000007</v>
      </c>
      <c r="BL29" s="61">
        <v>0</v>
      </c>
      <c r="BM29" s="61">
        <v>0</v>
      </c>
      <c r="BN29" s="61">
        <v>0</v>
      </c>
      <c r="BO29" s="61">
        <v>0</v>
      </c>
      <c r="BP29" s="61">
        <v>0</v>
      </c>
      <c r="BQ29" s="61">
        <v>0</v>
      </c>
      <c r="BR29" s="61">
        <v>0</v>
      </c>
      <c r="BS29" s="61">
        <v>-425052.36771367787</v>
      </c>
      <c r="BT29" s="61">
        <v>-577456.53000000038</v>
      </c>
      <c r="BU29" s="61">
        <v>-157966.23014926582</v>
      </c>
      <c r="BV29" s="61">
        <v>-19810.416821591327</v>
      </c>
      <c r="BW29" s="61">
        <v>0</v>
      </c>
      <c r="BX29" s="61">
        <v>-24519.038228771253</v>
      </c>
      <c r="BY29" s="61">
        <v>-39521.119067980188</v>
      </c>
      <c r="BZ29" s="61">
        <v>393007.09</v>
      </c>
      <c r="CA29" s="61">
        <v>1213.8765539311394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0</v>
      </c>
      <c r="CJ29" s="61">
        <v>0</v>
      </c>
      <c r="CK29" s="61">
        <v>0</v>
      </c>
      <c r="CL29" s="61">
        <v>6819854.8222862715</v>
      </c>
    </row>
    <row r="30" spans="1:90" ht="12.75" customHeight="1">
      <c r="A30" s="44" t="s">
        <v>46</v>
      </c>
      <c r="B30" s="59">
        <v>1034</v>
      </c>
      <c r="C30" s="60" t="s">
        <v>373</v>
      </c>
      <c r="D30" s="61">
        <v>956862.61000000127</v>
      </c>
      <c r="E30" s="61">
        <v>1023225.2599999998</v>
      </c>
      <c r="F30" s="61">
        <v>7313364.4500000002</v>
      </c>
      <c r="G30" s="61">
        <v>-6290139.1900000004</v>
      </c>
      <c r="H30" s="61">
        <v>0</v>
      </c>
      <c r="I30" s="61">
        <v>-66362.64999999851</v>
      </c>
      <c r="J30" s="61">
        <v>-4825251.7899999991</v>
      </c>
      <c r="K30" s="61">
        <v>-7243659.7599999998</v>
      </c>
      <c r="L30" s="61">
        <v>2418407.9700000002</v>
      </c>
      <c r="M30" s="61">
        <v>4758889.1400000006</v>
      </c>
      <c r="N30" s="61">
        <v>5305638.83</v>
      </c>
      <c r="O30" s="61">
        <v>-546749.68999999994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0</v>
      </c>
      <c r="AA30" s="61">
        <v>0</v>
      </c>
      <c r="AB30" s="61">
        <v>0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-243046.12999999998</v>
      </c>
      <c r="AT30" s="61">
        <v>0</v>
      </c>
      <c r="AU30" s="61">
        <v>0</v>
      </c>
      <c r="AV30" s="61">
        <v>0</v>
      </c>
      <c r="AW30" s="61">
        <v>0</v>
      </c>
      <c r="AX30" s="61">
        <v>0</v>
      </c>
      <c r="AY30" s="61">
        <v>0</v>
      </c>
      <c r="AZ30" s="61">
        <v>0</v>
      </c>
      <c r="BA30" s="61">
        <v>0</v>
      </c>
      <c r="BB30" s="61">
        <v>0</v>
      </c>
      <c r="BC30" s="61">
        <v>0</v>
      </c>
      <c r="BD30" s="61">
        <v>0</v>
      </c>
      <c r="BE30" s="61">
        <v>0</v>
      </c>
      <c r="BF30" s="61">
        <v>0</v>
      </c>
      <c r="BG30" s="61">
        <v>0</v>
      </c>
      <c r="BH30" s="61">
        <v>0</v>
      </c>
      <c r="BI30" s="61">
        <v>0</v>
      </c>
      <c r="BJ30" s="61">
        <v>0</v>
      </c>
      <c r="BK30" s="61">
        <v>0</v>
      </c>
      <c r="BL30" s="61">
        <v>0</v>
      </c>
      <c r="BM30" s="61">
        <v>0</v>
      </c>
      <c r="BN30" s="61">
        <v>0</v>
      </c>
      <c r="BO30" s="61">
        <v>0</v>
      </c>
      <c r="BP30" s="61">
        <v>0</v>
      </c>
      <c r="BQ30" s="61">
        <v>0</v>
      </c>
      <c r="BR30" s="61">
        <v>0</v>
      </c>
      <c r="BS30" s="61">
        <v>-243046.12999999998</v>
      </c>
      <c r="BT30" s="61">
        <v>-468648.47</v>
      </c>
      <c r="BU30" s="61">
        <v>0</v>
      </c>
      <c r="BV30" s="61">
        <v>0</v>
      </c>
      <c r="BW30" s="61">
        <v>0</v>
      </c>
      <c r="BX30" s="61">
        <v>0</v>
      </c>
      <c r="BY30" s="61">
        <v>0</v>
      </c>
      <c r="BZ30" s="61">
        <v>225602.34</v>
      </c>
      <c r="CA30" s="61">
        <v>0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713816.48000000126</v>
      </c>
    </row>
    <row r="31" spans="1:90" ht="12.75" customHeight="1">
      <c r="A31" s="44" t="s">
        <v>48</v>
      </c>
      <c r="B31" s="59">
        <v>1035</v>
      </c>
      <c r="C31" s="60" t="s">
        <v>373</v>
      </c>
      <c r="D31" s="61">
        <v>-10411586.85139543</v>
      </c>
      <c r="E31" s="61">
        <v>18359840.830000002</v>
      </c>
      <c r="F31" s="61">
        <v>19101218.300000001</v>
      </c>
      <c r="G31" s="61">
        <v>-741377.47</v>
      </c>
      <c r="H31" s="61">
        <v>0</v>
      </c>
      <c r="I31" s="61">
        <v>-8871965.3300000019</v>
      </c>
      <c r="J31" s="61">
        <v>-8708925.4600000009</v>
      </c>
      <c r="K31" s="61">
        <v>-59071165.25</v>
      </c>
      <c r="L31" s="61">
        <v>50362239.789999999</v>
      </c>
      <c r="M31" s="61">
        <v>-163039.87000000011</v>
      </c>
      <c r="N31" s="61">
        <v>1481861.72</v>
      </c>
      <c r="O31" s="61">
        <v>-1644901.59</v>
      </c>
      <c r="P31" s="61">
        <v>0</v>
      </c>
      <c r="Q31" s="61">
        <v>0</v>
      </c>
      <c r="R31" s="61">
        <v>0</v>
      </c>
      <c r="S31" s="61">
        <v>-35508357.009999998</v>
      </c>
      <c r="T31" s="61">
        <v>-36422042</v>
      </c>
      <c r="U31" s="61">
        <v>-36422042</v>
      </c>
      <c r="V31" s="61">
        <v>0</v>
      </c>
      <c r="W31" s="61">
        <v>913684.99</v>
      </c>
      <c r="X31" s="61">
        <v>913684.99</v>
      </c>
      <c r="Y31" s="61">
        <v>0</v>
      </c>
      <c r="Z31" s="61">
        <v>7826190.1786045693</v>
      </c>
      <c r="AA31" s="61">
        <v>7826190.1786045693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7782704.4799999986</v>
      </c>
      <c r="AN31" s="61">
        <v>9229920.1899999995</v>
      </c>
      <c r="AO31" s="61">
        <v>-470089.3</v>
      </c>
      <c r="AP31" s="61">
        <v>0</v>
      </c>
      <c r="AQ31" s="61">
        <v>0</v>
      </c>
      <c r="AR31" s="61">
        <v>-977126.41</v>
      </c>
      <c r="AS31" s="61">
        <v>-23894462.595449567</v>
      </c>
      <c r="AT31" s="61">
        <v>-9241678.1899999995</v>
      </c>
      <c r="AU31" s="61">
        <v>-9972610.3899999987</v>
      </c>
      <c r="AV31" s="61">
        <v>730932.2</v>
      </c>
      <c r="AW31" s="61">
        <v>-9288235.2299999297</v>
      </c>
      <c r="AX31" s="61">
        <v>-12432090.899999976</v>
      </c>
      <c r="AY31" s="61">
        <v>-224880604.62999997</v>
      </c>
      <c r="AZ31" s="61">
        <v>-195266746.24999997</v>
      </c>
      <c r="BA31" s="61">
        <v>-29613858.379999999</v>
      </c>
      <c r="BB31" s="61">
        <v>0</v>
      </c>
      <c r="BC31" s="61">
        <v>0</v>
      </c>
      <c r="BD31" s="61">
        <v>212448513.72999999</v>
      </c>
      <c r="BE31" s="61">
        <v>3143855.6700000465</v>
      </c>
      <c r="BF31" s="61">
        <v>187600280.99000004</v>
      </c>
      <c r="BG31" s="61">
        <v>184233508.50000003</v>
      </c>
      <c r="BH31" s="61">
        <v>3366772.49</v>
      </c>
      <c r="BI31" s="61">
        <v>0</v>
      </c>
      <c r="BJ31" s="61">
        <v>0</v>
      </c>
      <c r="BK31" s="61">
        <v>-184456425.31999999</v>
      </c>
      <c r="BL31" s="61">
        <v>0</v>
      </c>
      <c r="BM31" s="61">
        <v>0</v>
      </c>
      <c r="BN31" s="61">
        <v>0</v>
      </c>
      <c r="BO31" s="61">
        <v>-127396.89</v>
      </c>
      <c r="BP31" s="61">
        <v>-127396.89</v>
      </c>
      <c r="BQ31" s="61">
        <v>0</v>
      </c>
      <c r="BR31" s="61">
        <v>0</v>
      </c>
      <c r="BS31" s="61">
        <v>-5172432.4854496373</v>
      </c>
      <c r="BT31" s="61">
        <v>-3329666.2899999982</v>
      </c>
      <c r="BU31" s="61">
        <v>-1322215.4050010298</v>
      </c>
      <c r="BV31" s="61">
        <v>-622781.61187546153</v>
      </c>
      <c r="BW31" s="61">
        <v>0</v>
      </c>
      <c r="BX31" s="61">
        <v>-169094.34857314709</v>
      </c>
      <c r="BY31" s="61">
        <v>0</v>
      </c>
      <c r="BZ31" s="61">
        <v>271325.17</v>
      </c>
      <c r="CA31" s="61">
        <v>0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-64719.8</v>
      </c>
      <c r="CJ31" s="61">
        <v>-64719.8</v>
      </c>
      <c r="CK31" s="61">
        <v>0</v>
      </c>
      <c r="CL31" s="61">
        <v>-34306049.446844995</v>
      </c>
    </row>
    <row r="32" spans="1:90" ht="12.75" customHeight="1">
      <c r="A32" s="44" t="s">
        <v>50</v>
      </c>
      <c r="B32" s="59">
        <v>1036</v>
      </c>
      <c r="C32" s="60" t="s">
        <v>373</v>
      </c>
      <c r="D32" s="61">
        <v>4824633.6732916897</v>
      </c>
      <c r="E32" s="61">
        <v>1537491.8600000003</v>
      </c>
      <c r="F32" s="61">
        <v>2349204.0300000003</v>
      </c>
      <c r="G32" s="61">
        <v>-811712.17</v>
      </c>
      <c r="H32" s="61">
        <v>0</v>
      </c>
      <c r="I32" s="61">
        <v>2404167.4199999995</v>
      </c>
      <c r="J32" s="61">
        <v>2349106.9399999995</v>
      </c>
      <c r="K32" s="61">
        <v>-4202456.3600000003</v>
      </c>
      <c r="L32" s="61">
        <v>6551563.2999999998</v>
      </c>
      <c r="M32" s="61">
        <v>55060.479999999981</v>
      </c>
      <c r="N32" s="61">
        <v>1323524.55</v>
      </c>
      <c r="O32" s="61">
        <v>-1268464.07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733252.86329169001</v>
      </c>
      <c r="AA32" s="61">
        <v>374296.1139130856</v>
      </c>
      <c r="AB32" s="61">
        <v>0</v>
      </c>
      <c r="AC32" s="61">
        <v>-27924.886326990891</v>
      </c>
      <c r="AD32" s="61">
        <v>383353.60845619912</v>
      </c>
      <c r="AE32" s="61">
        <v>3528.0272493961461</v>
      </c>
      <c r="AF32" s="61">
        <v>0</v>
      </c>
      <c r="AG32" s="61">
        <v>0</v>
      </c>
      <c r="AH32" s="61">
        <v>0</v>
      </c>
      <c r="AI32" s="61">
        <v>0</v>
      </c>
      <c r="AJ32" s="61">
        <v>0</v>
      </c>
      <c r="AK32" s="61">
        <v>0</v>
      </c>
      <c r="AL32" s="61">
        <v>0</v>
      </c>
      <c r="AM32" s="61">
        <v>149721.52999999997</v>
      </c>
      <c r="AN32" s="61">
        <v>493334.48</v>
      </c>
      <c r="AO32" s="61">
        <v>-343612.95</v>
      </c>
      <c r="AP32" s="61">
        <v>0</v>
      </c>
      <c r="AQ32" s="61">
        <v>0</v>
      </c>
      <c r="AR32" s="61">
        <v>0</v>
      </c>
      <c r="AS32" s="61">
        <v>-4350792.5852020876</v>
      </c>
      <c r="AT32" s="61">
        <v>-166541.05000000005</v>
      </c>
      <c r="AU32" s="61">
        <v>-544280.14</v>
      </c>
      <c r="AV32" s="61">
        <v>377739.08999999997</v>
      </c>
      <c r="AW32" s="61">
        <v>-3090334.1599999992</v>
      </c>
      <c r="AX32" s="61">
        <v>-8998738.0399999991</v>
      </c>
      <c r="AY32" s="61">
        <v>-17661716.18</v>
      </c>
      <c r="AZ32" s="61">
        <v>-18457538.75</v>
      </c>
      <c r="BA32" s="61">
        <v>-4164088.19</v>
      </c>
      <c r="BB32" s="61">
        <v>0</v>
      </c>
      <c r="BC32" s="61">
        <v>4959910.76</v>
      </c>
      <c r="BD32" s="61">
        <v>8662978.1400000006</v>
      </c>
      <c r="BE32" s="61">
        <v>5908403.8799999999</v>
      </c>
      <c r="BF32" s="61">
        <v>12575805.82</v>
      </c>
      <c r="BG32" s="61">
        <v>13298591.99</v>
      </c>
      <c r="BH32" s="61">
        <v>2808856.75</v>
      </c>
      <c r="BI32" s="61">
        <v>0</v>
      </c>
      <c r="BJ32" s="61">
        <v>-3531642.92</v>
      </c>
      <c r="BK32" s="61">
        <v>-6667401.9400000004</v>
      </c>
      <c r="BL32" s="61">
        <v>0</v>
      </c>
      <c r="BM32" s="61">
        <v>0</v>
      </c>
      <c r="BN32" s="61">
        <v>0</v>
      </c>
      <c r="BO32" s="61">
        <v>-130820.49</v>
      </c>
      <c r="BP32" s="61">
        <v>-130820.49</v>
      </c>
      <c r="BQ32" s="61">
        <v>0</v>
      </c>
      <c r="BR32" s="61">
        <v>0</v>
      </c>
      <c r="BS32" s="61">
        <v>-963096.88520208863</v>
      </c>
      <c r="BT32" s="61">
        <v>-825954.13</v>
      </c>
      <c r="BU32" s="61">
        <v>-165014.8910596999</v>
      </c>
      <c r="BV32" s="61">
        <v>-140788.5606671015</v>
      </c>
      <c r="BW32" s="61">
        <v>0</v>
      </c>
      <c r="BX32" s="61">
        <v>-16867.708783235179</v>
      </c>
      <c r="BY32" s="61">
        <v>-24739.334692052071</v>
      </c>
      <c r="BZ32" s="61">
        <v>241938.05</v>
      </c>
      <c r="CA32" s="61">
        <v>-31670.31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0</v>
      </c>
      <c r="CJ32" s="61">
        <v>0</v>
      </c>
      <c r="CK32" s="61">
        <v>0</v>
      </c>
      <c r="CL32" s="61">
        <v>473841.08808960207</v>
      </c>
    </row>
    <row r="33" spans="1:90" ht="12.75" customHeight="1">
      <c r="A33" s="44" t="s">
        <v>52</v>
      </c>
      <c r="B33" s="59">
        <v>1037</v>
      </c>
      <c r="C33" s="60" t="s">
        <v>373</v>
      </c>
      <c r="D33" s="61">
        <v>8687900.5539415143</v>
      </c>
      <c r="E33" s="61">
        <v>2296972.12</v>
      </c>
      <c r="F33" s="61">
        <v>2298723.79</v>
      </c>
      <c r="G33" s="61">
        <v>-1751.67</v>
      </c>
      <c r="H33" s="61">
        <v>0</v>
      </c>
      <c r="I33" s="61">
        <v>-91832.70999999989</v>
      </c>
      <c r="J33" s="61">
        <v>-92693.879999999888</v>
      </c>
      <c r="K33" s="61">
        <v>-3641833.06</v>
      </c>
      <c r="L33" s="61">
        <v>3549139.18</v>
      </c>
      <c r="M33" s="61">
        <v>861.17000000000007</v>
      </c>
      <c r="N33" s="61">
        <v>3121.71</v>
      </c>
      <c r="O33" s="61">
        <v>-2260.54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3253.5439415129813</v>
      </c>
      <c r="AA33" s="61">
        <v>3253.5439415129813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0</v>
      </c>
      <c r="AK33" s="61">
        <v>0</v>
      </c>
      <c r="AL33" s="61">
        <v>0</v>
      </c>
      <c r="AM33" s="61">
        <v>6479507.6000000015</v>
      </c>
      <c r="AN33" s="61">
        <v>6477671.1100000013</v>
      </c>
      <c r="AO33" s="61">
        <v>1836.4900000000052</v>
      </c>
      <c r="AP33" s="61">
        <v>0</v>
      </c>
      <c r="AQ33" s="61">
        <v>0</v>
      </c>
      <c r="AR33" s="61">
        <v>0</v>
      </c>
      <c r="AS33" s="61">
        <v>-10301140.816372797</v>
      </c>
      <c r="AT33" s="61">
        <v>-6473090.3700000001</v>
      </c>
      <c r="AU33" s="61">
        <v>-6473490.5600000005</v>
      </c>
      <c r="AV33" s="61">
        <v>400.18999999999983</v>
      </c>
      <c r="AW33" s="61">
        <v>-2060076.7399999998</v>
      </c>
      <c r="AX33" s="61">
        <v>-2061703.5099999998</v>
      </c>
      <c r="AY33" s="61">
        <v>-7984162.0199999996</v>
      </c>
      <c r="AZ33" s="61">
        <v>-1724824.1099999999</v>
      </c>
      <c r="BA33" s="61">
        <v>-9798311.4900000002</v>
      </c>
      <c r="BB33" s="61">
        <v>0</v>
      </c>
      <c r="BC33" s="61">
        <v>3538973.58</v>
      </c>
      <c r="BD33" s="61">
        <v>5922458.5099999998</v>
      </c>
      <c r="BE33" s="61">
        <v>1626.7699999999895</v>
      </c>
      <c r="BF33" s="61">
        <v>141879.41999999998</v>
      </c>
      <c r="BG33" s="61">
        <v>138960.69</v>
      </c>
      <c r="BH33" s="61">
        <v>4568.96</v>
      </c>
      <c r="BI33" s="61">
        <v>0</v>
      </c>
      <c r="BJ33" s="61">
        <v>-1650.23</v>
      </c>
      <c r="BK33" s="61">
        <v>-140252.65</v>
      </c>
      <c r="BL33" s="61">
        <v>0</v>
      </c>
      <c r="BM33" s="61">
        <v>0</v>
      </c>
      <c r="BN33" s="61">
        <v>0</v>
      </c>
      <c r="BO33" s="61">
        <v>-275426.46000000002</v>
      </c>
      <c r="BP33" s="61">
        <v>-275426.46000000002</v>
      </c>
      <c r="BQ33" s="61">
        <v>0</v>
      </c>
      <c r="BR33" s="61">
        <v>0</v>
      </c>
      <c r="BS33" s="61">
        <v>-644640.19637279597</v>
      </c>
      <c r="BT33" s="61">
        <v>-108022.48</v>
      </c>
      <c r="BU33" s="61">
        <v>-363429.01040857116</v>
      </c>
      <c r="BV33" s="61">
        <v>-132589.24917827453</v>
      </c>
      <c r="BW33" s="61">
        <v>0</v>
      </c>
      <c r="BX33" s="61">
        <v>-15176.358382549581</v>
      </c>
      <c r="BY33" s="61">
        <v>-25690.258403400676</v>
      </c>
      <c r="BZ33" s="61">
        <v>267.16000000000008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-847907.04999999993</v>
      </c>
      <c r="CJ33" s="61">
        <v>-847907.04999999993</v>
      </c>
      <c r="CK33" s="61">
        <v>0</v>
      </c>
      <c r="CL33" s="61">
        <v>-1613240.2624312826</v>
      </c>
    </row>
    <row r="34" spans="1:90" ht="12.75" customHeight="1">
      <c r="A34" s="44" t="s">
        <v>54</v>
      </c>
      <c r="B34" s="59">
        <v>1038</v>
      </c>
      <c r="C34" s="60" t="s">
        <v>373</v>
      </c>
      <c r="D34" s="61">
        <v>475794.47182484833</v>
      </c>
      <c r="E34" s="61">
        <v>674657.90999999642</v>
      </c>
      <c r="F34" s="61">
        <v>18046392.799999997</v>
      </c>
      <c r="G34" s="61">
        <v>-17371734.890000001</v>
      </c>
      <c r="H34" s="61">
        <v>0</v>
      </c>
      <c r="I34" s="61">
        <v>-298482.86999999266</v>
      </c>
      <c r="J34" s="61">
        <v>-8018282.299999997</v>
      </c>
      <c r="K34" s="61">
        <v>-13815762.159999996</v>
      </c>
      <c r="L34" s="61">
        <v>5797479.8599999994</v>
      </c>
      <c r="M34" s="61">
        <v>7719799.4300000044</v>
      </c>
      <c r="N34" s="61">
        <v>12966279.890000004</v>
      </c>
      <c r="O34" s="61">
        <v>-5246480.46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91189.41182484453</v>
      </c>
      <c r="AA34" s="61">
        <v>90582.981081673031</v>
      </c>
      <c r="AB34" s="61">
        <v>0</v>
      </c>
      <c r="AC34" s="61">
        <v>606.43074317150149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8430.0200000000186</v>
      </c>
      <c r="AN34" s="61">
        <v>13743.290000000037</v>
      </c>
      <c r="AO34" s="61">
        <v>-5313.2700000000186</v>
      </c>
      <c r="AP34" s="61">
        <v>0</v>
      </c>
      <c r="AQ34" s="61">
        <v>0</v>
      </c>
      <c r="AR34" s="61">
        <v>0</v>
      </c>
      <c r="AS34" s="61">
        <v>-4254932.0745564746</v>
      </c>
      <c r="AT34" s="61">
        <v>-110.25</v>
      </c>
      <c r="AU34" s="61">
        <v>-93981.25</v>
      </c>
      <c r="AV34" s="61">
        <v>93871</v>
      </c>
      <c r="AW34" s="61">
        <v>-145275.01999995112</v>
      </c>
      <c r="AX34" s="61">
        <v>91211556.630000025</v>
      </c>
      <c r="AY34" s="61">
        <v>-60981449.119999975</v>
      </c>
      <c r="AZ34" s="61">
        <v>-59990393.246803865</v>
      </c>
      <c r="BA34" s="61">
        <v>-991055.87319611176</v>
      </c>
      <c r="BB34" s="61">
        <v>0</v>
      </c>
      <c r="BC34" s="61">
        <v>0</v>
      </c>
      <c r="BD34" s="61">
        <v>152193005.75</v>
      </c>
      <c r="BE34" s="61">
        <v>-91356831.649999976</v>
      </c>
      <c r="BF34" s="61">
        <v>59299802.710000008</v>
      </c>
      <c r="BG34" s="61">
        <v>58654186.541712902</v>
      </c>
      <c r="BH34" s="61">
        <v>645616.16828710784</v>
      </c>
      <c r="BI34" s="61">
        <v>0</v>
      </c>
      <c r="BJ34" s="61">
        <v>0</v>
      </c>
      <c r="BK34" s="61">
        <v>-150656634.35999998</v>
      </c>
      <c r="BL34" s="61">
        <v>0</v>
      </c>
      <c r="BM34" s="61">
        <v>0</v>
      </c>
      <c r="BN34" s="61">
        <v>0</v>
      </c>
      <c r="BO34" s="61">
        <v>-80958.950000000012</v>
      </c>
      <c r="BP34" s="61">
        <v>-80958.950000000012</v>
      </c>
      <c r="BQ34" s="61">
        <v>0</v>
      </c>
      <c r="BR34" s="61">
        <v>0</v>
      </c>
      <c r="BS34" s="61">
        <v>-4028587.8545565237</v>
      </c>
      <c r="BT34" s="61">
        <v>-91439.099999999977</v>
      </c>
      <c r="BU34" s="61">
        <v>-4670190.3307280913</v>
      </c>
      <c r="BV34" s="61">
        <v>-88009.88827182159</v>
      </c>
      <c r="BW34" s="61">
        <v>0</v>
      </c>
      <c r="BX34" s="61">
        <v>-1581.0987382982285</v>
      </c>
      <c r="BY34" s="61">
        <v>-18868.316034126256</v>
      </c>
      <c r="BZ34" s="61">
        <v>846924.61999999965</v>
      </c>
      <c r="CA34" s="61">
        <v>-5423.7407841867562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0</v>
      </c>
      <c r="CJ34" s="61">
        <v>0</v>
      </c>
      <c r="CK34" s="61">
        <v>0</v>
      </c>
      <c r="CL34" s="61">
        <v>-3779137.6027316265</v>
      </c>
    </row>
    <row r="35" spans="1:90" ht="12.75" customHeight="1">
      <c r="A35" s="44" t="s">
        <v>56</v>
      </c>
      <c r="B35" s="59">
        <v>1039</v>
      </c>
      <c r="C35" s="60" t="s">
        <v>373</v>
      </c>
      <c r="D35" s="61">
        <v>11885.430000000015</v>
      </c>
      <c r="E35" s="61">
        <v>6025.18</v>
      </c>
      <c r="F35" s="61">
        <v>60252.160000000003</v>
      </c>
      <c r="G35" s="61">
        <v>-54226.98</v>
      </c>
      <c r="H35" s="61">
        <v>0</v>
      </c>
      <c r="I35" s="61">
        <v>5860.2500000000146</v>
      </c>
      <c r="J35" s="61">
        <v>-8357.6499999999942</v>
      </c>
      <c r="K35" s="61">
        <v>-105745.65</v>
      </c>
      <c r="L35" s="61">
        <v>97388</v>
      </c>
      <c r="M35" s="61">
        <v>14217.900000000009</v>
      </c>
      <c r="N35" s="61">
        <v>86966.77</v>
      </c>
      <c r="O35" s="61">
        <v>-72748.87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1353.8299999999745</v>
      </c>
      <c r="AT35" s="61">
        <v>0</v>
      </c>
      <c r="AU35" s="61">
        <v>0</v>
      </c>
      <c r="AV35" s="61">
        <v>0</v>
      </c>
      <c r="AW35" s="61">
        <v>-355.84000000002561</v>
      </c>
      <c r="AX35" s="61">
        <v>-4666.0500000000175</v>
      </c>
      <c r="AY35" s="61">
        <v>-251147.7</v>
      </c>
      <c r="AZ35" s="61">
        <v>-251147.7</v>
      </c>
      <c r="BA35" s="61">
        <v>0</v>
      </c>
      <c r="BB35" s="61">
        <v>0</v>
      </c>
      <c r="BC35" s="61">
        <v>0</v>
      </c>
      <c r="BD35" s="61">
        <v>246481.65</v>
      </c>
      <c r="BE35" s="61">
        <v>4310.2099999999919</v>
      </c>
      <c r="BF35" s="61">
        <v>231792.3</v>
      </c>
      <c r="BG35" s="61">
        <v>231792.3</v>
      </c>
      <c r="BH35" s="61">
        <v>0</v>
      </c>
      <c r="BI35" s="61">
        <v>0</v>
      </c>
      <c r="BJ35" s="61">
        <v>0</v>
      </c>
      <c r="BK35" s="61">
        <v>-227482.09</v>
      </c>
      <c r="BL35" s="61">
        <v>0</v>
      </c>
      <c r="BM35" s="61">
        <v>0</v>
      </c>
      <c r="BN35" s="61">
        <v>0</v>
      </c>
      <c r="BO35" s="61">
        <v>-723.02999999999884</v>
      </c>
      <c r="BP35" s="61">
        <v>-723.02999999999884</v>
      </c>
      <c r="BQ35" s="61">
        <v>0</v>
      </c>
      <c r="BR35" s="61">
        <v>0</v>
      </c>
      <c r="BS35" s="61">
        <v>2432.6999999999989</v>
      </c>
      <c r="BT35" s="61">
        <v>-10573.770000000002</v>
      </c>
      <c r="BU35" s="61">
        <v>0</v>
      </c>
      <c r="BV35" s="61">
        <v>0</v>
      </c>
      <c r="BW35" s="61">
        <v>0</v>
      </c>
      <c r="BX35" s="61">
        <v>0</v>
      </c>
      <c r="BY35" s="61">
        <v>0</v>
      </c>
      <c r="BZ35" s="61">
        <v>13006.470000000001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0</v>
      </c>
      <c r="CJ35" s="61">
        <v>0</v>
      </c>
      <c r="CK35" s="61">
        <v>0</v>
      </c>
      <c r="CL35" s="61">
        <v>13239.259999999989</v>
      </c>
    </row>
    <row r="36" spans="1:90" ht="12.75" customHeight="1">
      <c r="A36" s="44" t="s">
        <v>58</v>
      </c>
      <c r="B36" s="59">
        <v>1040</v>
      </c>
      <c r="C36" s="60" t="s">
        <v>373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0</v>
      </c>
    </row>
    <row r="37" spans="1:90" ht="12.75" customHeight="1">
      <c r="A37" s="44" t="s">
        <v>60</v>
      </c>
      <c r="B37" s="59">
        <v>1043</v>
      </c>
      <c r="C37" s="60" t="s">
        <v>373</v>
      </c>
      <c r="D37" s="61">
        <v>2457770.0414594347</v>
      </c>
      <c r="E37" s="61">
        <v>1303157.3599999994</v>
      </c>
      <c r="F37" s="61">
        <v>9940838.3599999994</v>
      </c>
      <c r="G37" s="61">
        <v>-8637681</v>
      </c>
      <c r="H37" s="61">
        <v>0</v>
      </c>
      <c r="I37" s="61">
        <v>830193.23999999929</v>
      </c>
      <c r="J37" s="61">
        <v>-5650365.2500000009</v>
      </c>
      <c r="K37" s="61">
        <v>-9401244.8000000007</v>
      </c>
      <c r="L37" s="61">
        <v>3750879.55</v>
      </c>
      <c r="M37" s="61">
        <v>6480558.4900000002</v>
      </c>
      <c r="N37" s="61">
        <v>6533023.3900000006</v>
      </c>
      <c r="O37" s="61">
        <v>-52464.9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324419.44145943579</v>
      </c>
      <c r="AA37" s="61">
        <v>324419.44145943579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0</v>
      </c>
      <c r="AN37" s="61">
        <v>0</v>
      </c>
      <c r="AO37" s="61">
        <v>0</v>
      </c>
      <c r="AP37" s="61">
        <v>0</v>
      </c>
      <c r="AQ37" s="61">
        <v>0</v>
      </c>
      <c r="AR37" s="61">
        <v>0</v>
      </c>
      <c r="AS37" s="61">
        <v>-1487542.2503927834</v>
      </c>
      <c r="AT37" s="61">
        <v>-35976.239999999998</v>
      </c>
      <c r="AU37" s="61">
        <v>-35976.239999999998</v>
      </c>
      <c r="AV37" s="61">
        <v>0</v>
      </c>
      <c r="AW37" s="61">
        <v>-70397.860000007786</v>
      </c>
      <c r="AX37" s="61">
        <v>-231134.60000000522</v>
      </c>
      <c r="AY37" s="61">
        <v>-20857652.600000001</v>
      </c>
      <c r="AZ37" s="61">
        <v>-27167263.970000006</v>
      </c>
      <c r="BA37" s="61">
        <v>-8504257.9499999993</v>
      </c>
      <c r="BB37" s="61">
        <v>0</v>
      </c>
      <c r="BC37" s="61">
        <v>14813869.32</v>
      </c>
      <c r="BD37" s="61">
        <v>20626517.999999996</v>
      </c>
      <c r="BE37" s="61">
        <v>160736.73999999743</v>
      </c>
      <c r="BF37" s="61">
        <v>8441938.9999999963</v>
      </c>
      <c r="BG37" s="61">
        <v>14437713.479999997</v>
      </c>
      <c r="BH37" s="61">
        <v>0</v>
      </c>
      <c r="BI37" s="61">
        <v>0</v>
      </c>
      <c r="BJ37" s="61">
        <v>-5995774.4799999995</v>
      </c>
      <c r="BK37" s="61">
        <v>-8281202.2599999988</v>
      </c>
      <c r="BL37" s="61">
        <v>0</v>
      </c>
      <c r="BM37" s="61">
        <v>0</v>
      </c>
      <c r="BN37" s="61">
        <v>0</v>
      </c>
      <c r="BO37" s="61">
        <v>-156378.88</v>
      </c>
      <c r="BP37" s="61">
        <v>-156378.88</v>
      </c>
      <c r="BQ37" s="61">
        <v>0</v>
      </c>
      <c r="BR37" s="61">
        <v>0</v>
      </c>
      <c r="BS37" s="61">
        <v>-1224789.2703927758</v>
      </c>
      <c r="BT37" s="61">
        <v>-842303.10999999987</v>
      </c>
      <c r="BU37" s="61">
        <v>-305533.71352147317</v>
      </c>
      <c r="BV37" s="61">
        <v>-12331.667998517485</v>
      </c>
      <c r="BW37" s="61">
        <v>0</v>
      </c>
      <c r="BX37" s="61">
        <v>-26732.655483987168</v>
      </c>
      <c r="BY37" s="61">
        <v>-73061.957799736338</v>
      </c>
      <c r="BZ37" s="61">
        <v>42619.77999999997</v>
      </c>
      <c r="CA37" s="61">
        <v>-7445.9455890617692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970227.79106665123</v>
      </c>
    </row>
    <row r="38" spans="1:90" ht="12.75" customHeight="1">
      <c r="A38" s="44" t="s">
        <v>62</v>
      </c>
      <c r="B38" s="59">
        <v>1044</v>
      </c>
      <c r="C38" s="60" t="s">
        <v>373</v>
      </c>
      <c r="D38" s="61">
        <v>311721.57</v>
      </c>
      <c r="E38" s="61">
        <v>127838.25</v>
      </c>
      <c r="F38" s="61">
        <v>127838.25</v>
      </c>
      <c r="G38" s="61">
        <v>0</v>
      </c>
      <c r="H38" s="61">
        <v>0</v>
      </c>
      <c r="I38" s="61">
        <v>-5783.2200000000012</v>
      </c>
      <c r="J38" s="61">
        <v>-5783.2200000000012</v>
      </c>
      <c r="K38" s="61">
        <v>-247428.4</v>
      </c>
      <c r="L38" s="61">
        <v>241645.18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58124.979999999996</v>
      </c>
      <c r="T38" s="61">
        <v>58124.979999999996</v>
      </c>
      <c r="U38" s="61">
        <v>-9820.61</v>
      </c>
      <c r="V38" s="61">
        <v>67945.59</v>
      </c>
      <c r="W38" s="61">
        <v>0</v>
      </c>
      <c r="X38" s="61">
        <v>0</v>
      </c>
      <c r="Y38" s="61">
        <v>0</v>
      </c>
      <c r="Z38" s="61">
        <v>131541.56</v>
      </c>
      <c r="AA38" s="61">
        <v>122170.9</v>
      </c>
      <c r="AB38" s="61">
        <v>4876.04</v>
      </c>
      <c r="AC38" s="61">
        <v>6525.17</v>
      </c>
      <c r="AD38" s="61">
        <v>-2030.55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0</v>
      </c>
      <c r="AN38" s="61">
        <v>0</v>
      </c>
      <c r="AO38" s="61">
        <v>0</v>
      </c>
      <c r="AP38" s="61">
        <v>0</v>
      </c>
      <c r="AQ38" s="61">
        <v>0</v>
      </c>
      <c r="AR38" s="61">
        <v>0</v>
      </c>
      <c r="AS38" s="61">
        <v>-138577.67000000007</v>
      </c>
      <c r="AT38" s="61">
        <v>0</v>
      </c>
      <c r="AU38" s="61">
        <v>0</v>
      </c>
      <c r="AV38" s="61">
        <v>0</v>
      </c>
      <c r="AW38" s="61">
        <v>52360.589999999967</v>
      </c>
      <c r="AX38" s="61">
        <v>52360.589999999967</v>
      </c>
      <c r="AY38" s="61">
        <v>-620948.06000000006</v>
      </c>
      <c r="AZ38" s="61">
        <v>0</v>
      </c>
      <c r="BA38" s="61">
        <v>-1009454.67</v>
      </c>
      <c r="BB38" s="61">
        <v>0</v>
      </c>
      <c r="BC38" s="61">
        <v>388506.61</v>
      </c>
      <c r="BD38" s="61">
        <v>673308.65</v>
      </c>
      <c r="BE38" s="61">
        <v>0</v>
      </c>
      <c r="BF38" s="61">
        <v>0</v>
      </c>
      <c r="BG38" s="61">
        <v>0</v>
      </c>
      <c r="BH38" s="61">
        <v>0</v>
      </c>
      <c r="BI38" s="61">
        <v>0</v>
      </c>
      <c r="BJ38" s="61">
        <v>0</v>
      </c>
      <c r="BK38" s="61">
        <v>0</v>
      </c>
      <c r="BL38" s="61">
        <v>0</v>
      </c>
      <c r="BM38" s="61">
        <v>0</v>
      </c>
      <c r="BN38" s="61">
        <v>0</v>
      </c>
      <c r="BO38" s="61">
        <v>-15340.600000000006</v>
      </c>
      <c r="BP38" s="61">
        <v>-15340.600000000006</v>
      </c>
      <c r="BQ38" s="61">
        <v>0</v>
      </c>
      <c r="BR38" s="61">
        <v>0</v>
      </c>
      <c r="BS38" s="61">
        <v>-175597.66000000003</v>
      </c>
      <c r="BT38" s="61">
        <v>-29448.650000000005</v>
      </c>
      <c r="BU38" s="61">
        <v>-91222.38</v>
      </c>
      <c r="BV38" s="61">
        <v>-14393.23</v>
      </c>
      <c r="BW38" s="61">
        <v>0</v>
      </c>
      <c r="BX38" s="61">
        <v>-3104.29</v>
      </c>
      <c r="BY38" s="61">
        <v>-6430.2</v>
      </c>
      <c r="BZ38" s="61">
        <v>0</v>
      </c>
      <c r="CA38" s="61">
        <v>-30998.91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0</v>
      </c>
      <c r="CJ38" s="61">
        <v>0</v>
      </c>
      <c r="CK38" s="61">
        <v>0</v>
      </c>
      <c r="CL38" s="61">
        <v>173143.89999999994</v>
      </c>
    </row>
    <row r="39" spans="1:90" ht="12.75" customHeight="1">
      <c r="A39" s="44" t="s">
        <v>64</v>
      </c>
      <c r="B39" s="59">
        <v>1045</v>
      </c>
      <c r="C39" s="60" t="s">
        <v>373</v>
      </c>
      <c r="D39" s="61">
        <v>44898361.890000001</v>
      </c>
      <c r="E39" s="61">
        <v>16690697.619999999</v>
      </c>
      <c r="F39" s="61">
        <v>27664910.59</v>
      </c>
      <c r="G39" s="61">
        <v>-10974212.970000001</v>
      </c>
      <c r="H39" s="61">
        <v>0</v>
      </c>
      <c r="I39" s="61">
        <v>-5789930.2400000021</v>
      </c>
      <c r="J39" s="61">
        <v>-8747332.0199999958</v>
      </c>
      <c r="K39" s="61">
        <v>-92386319.689999998</v>
      </c>
      <c r="L39" s="61">
        <v>83638987.670000002</v>
      </c>
      <c r="M39" s="61">
        <v>2957401.7799999937</v>
      </c>
      <c r="N39" s="61">
        <v>36278624.799999997</v>
      </c>
      <c r="O39" s="61">
        <v>-33321223.020000003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24764627.989999998</v>
      </c>
      <c r="AA39" s="61">
        <v>13028655.800000001</v>
      </c>
      <c r="AB39" s="61">
        <v>2253112.4900000002</v>
      </c>
      <c r="AC39" s="61">
        <v>9338221.7100000009</v>
      </c>
      <c r="AD39" s="61">
        <v>144637.99</v>
      </c>
      <c r="AE39" s="61">
        <v>0</v>
      </c>
      <c r="AF39" s="61">
        <v>0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9232966.5199999996</v>
      </c>
      <c r="AN39" s="61">
        <v>27640848.75</v>
      </c>
      <c r="AO39" s="61">
        <v>-12364414.43</v>
      </c>
      <c r="AP39" s="61">
        <v>0</v>
      </c>
      <c r="AQ39" s="61">
        <v>0</v>
      </c>
      <c r="AR39" s="61">
        <v>-6043467.7999999998</v>
      </c>
      <c r="AS39" s="61">
        <v>-10378637.039999997</v>
      </c>
      <c r="AT39" s="61">
        <v>-4472761.6300000008</v>
      </c>
      <c r="AU39" s="61">
        <v>-7710513.4800000004</v>
      </c>
      <c r="AV39" s="61">
        <v>3237751.8499999996</v>
      </c>
      <c r="AW39" s="61">
        <v>-4269060.9099999983</v>
      </c>
      <c r="AX39" s="61">
        <v>-9349906.7299999986</v>
      </c>
      <c r="AY39" s="61">
        <v>-9868391.7299999986</v>
      </c>
      <c r="AZ39" s="61">
        <v>-10078626.469999999</v>
      </c>
      <c r="BA39" s="61">
        <v>-6798658.75</v>
      </c>
      <c r="BB39" s="61">
        <v>0</v>
      </c>
      <c r="BC39" s="61">
        <v>7008893.4900000002</v>
      </c>
      <c r="BD39" s="61">
        <v>518485</v>
      </c>
      <c r="BE39" s="61">
        <v>5080845.82</v>
      </c>
      <c r="BF39" s="61">
        <v>855252.99</v>
      </c>
      <c r="BG39" s="61">
        <v>901626.69</v>
      </c>
      <c r="BH39" s="61">
        <v>1499652.12</v>
      </c>
      <c r="BI39" s="61">
        <v>0</v>
      </c>
      <c r="BJ39" s="61">
        <v>-1546025.82</v>
      </c>
      <c r="BK39" s="61">
        <v>4225592.83</v>
      </c>
      <c r="BL39" s="61">
        <v>0</v>
      </c>
      <c r="BM39" s="61">
        <v>0</v>
      </c>
      <c r="BN39" s="61">
        <v>0</v>
      </c>
      <c r="BO39" s="61">
        <v>-1267581.3699999999</v>
      </c>
      <c r="BP39" s="61">
        <v>-1267581.3699999999</v>
      </c>
      <c r="BQ39" s="61">
        <v>0</v>
      </c>
      <c r="BR39" s="61">
        <v>0</v>
      </c>
      <c r="BS39" s="61">
        <v>-171128.59999999995</v>
      </c>
      <c r="BT39" s="61">
        <v>-1640487.0499999998</v>
      </c>
      <c r="BU39" s="61">
        <v>-162705.37</v>
      </c>
      <c r="BV39" s="61">
        <v>-243524.77</v>
      </c>
      <c r="BW39" s="61">
        <v>0</v>
      </c>
      <c r="BX39" s="61">
        <v>-28461.09</v>
      </c>
      <c r="BY39" s="61">
        <v>-101243.22</v>
      </c>
      <c r="BZ39" s="61">
        <v>2005293.57</v>
      </c>
      <c r="CA39" s="61">
        <v>-0.66999999999999993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-198104.53000000003</v>
      </c>
      <c r="CJ39" s="61">
        <v>-198104.53000000003</v>
      </c>
      <c r="CK39" s="61">
        <v>0</v>
      </c>
      <c r="CL39" s="61">
        <v>34519724.850000001</v>
      </c>
    </row>
    <row r="40" spans="1:90" ht="12.75" customHeight="1">
      <c r="A40" s="44" t="s">
        <v>66</v>
      </c>
      <c r="B40" s="59">
        <v>1046</v>
      </c>
      <c r="C40" s="60" t="s">
        <v>373</v>
      </c>
      <c r="D40" s="61">
        <v>148988.46</v>
      </c>
      <c r="E40" s="61">
        <v>-22.79</v>
      </c>
      <c r="F40" s="61">
        <v>-56.95</v>
      </c>
      <c r="G40" s="61">
        <v>34.160000000000004</v>
      </c>
      <c r="H40" s="61">
        <v>0</v>
      </c>
      <c r="I40" s="61">
        <v>4977.0100000000029</v>
      </c>
      <c r="J40" s="61">
        <v>11739.140000000003</v>
      </c>
      <c r="K40" s="61">
        <v>-9407.5499999999993</v>
      </c>
      <c r="L40" s="61">
        <v>21146.690000000002</v>
      </c>
      <c r="M40" s="61">
        <v>-6762.13</v>
      </c>
      <c r="N40" s="61">
        <v>5341.5700000000006</v>
      </c>
      <c r="O40" s="61">
        <v>-12103.7</v>
      </c>
      <c r="P40" s="61">
        <v>0</v>
      </c>
      <c r="Q40" s="61">
        <v>0</v>
      </c>
      <c r="R40" s="61">
        <v>0</v>
      </c>
      <c r="S40" s="61">
        <v>-5965.7599999999993</v>
      </c>
      <c r="T40" s="61">
        <v>-13803.119999999999</v>
      </c>
      <c r="U40" s="61">
        <v>-13803.119999999999</v>
      </c>
      <c r="V40" s="61">
        <v>0</v>
      </c>
      <c r="W40" s="61">
        <v>7837.36</v>
      </c>
      <c r="X40" s="61">
        <v>7837.36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150000</v>
      </c>
      <c r="AN40" s="61">
        <v>500000</v>
      </c>
      <c r="AO40" s="61">
        <v>-350000</v>
      </c>
      <c r="AP40" s="61">
        <v>0</v>
      </c>
      <c r="AQ40" s="61">
        <v>0</v>
      </c>
      <c r="AR40" s="61">
        <v>0</v>
      </c>
      <c r="AS40" s="61">
        <v>-815369.95999999985</v>
      </c>
      <c r="AT40" s="61">
        <v>-150293.88</v>
      </c>
      <c r="AU40" s="61">
        <v>-500426.6</v>
      </c>
      <c r="AV40" s="61">
        <v>350132.72</v>
      </c>
      <c r="AW40" s="61">
        <v>-664892.08999999985</v>
      </c>
      <c r="AX40" s="61">
        <v>-685724.36999999988</v>
      </c>
      <c r="AY40" s="61">
        <v>73659.179999999993</v>
      </c>
      <c r="AZ40" s="61">
        <v>0</v>
      </c>
      <c r="BA40" s="61">
        <v>110745.15</v>
      </c>
      <c r="BB40" s="61">
        <v>0</v>
      </c>
      <c r="BC40" s="61">
        <v>-37085.97</v>
      </c>
      <c r="BD40" s="61">
        <v>-759383.54999999993</v>
      </c>
      <c r="BE40" s="61">
        <v>20832.280000000002</v>
      </c>
      <c r="BF40" s="61">
        <v>3672.2400000000007</v>
      </c>
      <c r="BG40" s="61">
        <v>0</v>
      </c>
      <c r="BH40" s="61">
        <v>5521.14</v>
      </c>
      <c r="BI40" s="61">
        <v>0</v>
      </c>
      <c r="BJ40" s="61">
        <v>-1848.8999999999999</v>
      </c>
      <c r="BK40" s="61">
        <v>17160.04</v>
      </c>
      <c r="BL40" s="61">
        <v>0</v>
      </c>
      <c r="BM40" s="61">
        <v>0</v>
      </c>
      <c r="BN40" s="61">
        <v>0</v>
      </c>
      <c r="BO40" s="61">
        <v>3.3300000000000005</v>
      </c>
      <c r="BP40" s="61">
        <v>3.3300000000000005</v>
      </c>
      <c r="BQ40" s="61">
        <v>0</v>
      </c>
      <c r="BR40" s="61">
        <v>0</v>
      </c>
      <c r="BS40" s="61">
        <v>-187.31999999999971</v>
      </c>
      <c r="BT40" s="61">
        <v>-2105.6999999999998</v>
      </c>
      <c r="BU40" s="61">
        <v>0</v>
      </c>
      <c r="BV40" s="61">
        <v>0</v>
      </c>
      <c r="BW40" s="61">
        <v>0</v>
      </c>
      <c r="BX40" s="61">
        <v>0</v>
      </c>
      <c r="BY40" s="61">
        <v>0</v>
      </c>
      <c r="BZ40" s="61">
        <v>1918.38</v>
      </c>
      <c r="CA40" s="61">
        <v>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0</v>
      </c>
      <c r="CJ40" s="61">
        <v>0</v>
      </c>
      <c r="CK40" s="61">
        <v>0</v>
      </c>
      <c r="CL40" s="61">
        <v>-666381.49999999988</v>
      </c>
    </row>
    <row r="41" spans="1:90" ht="12.75" customHeight="1">
      <c r="A41" s="44" t="s">
        <v>68</v>
      </c>
      <c r="B41" s="59">
        <v>1048</v>
      </c>
      <c r="C41" s="60" t="s">
        <v>373</v>
      </c>
      <c r="D41" s="61">
        <v>293513.57762771525</v>
      </c>
      <c r="E41" s="61">
        <v>157165.66000000009</v>
      </c>
      <c r="F41" s="61">
        <v>207451.55000000008</v>
      </c>
      <c r="G41" s="61">
        <v>-50285.89</v>
      </c>
      <c r="H41" s="61">
        <v>0</v>
      </c>
      <c r="I41" s="61">
        <v>-2996.8500000000058</v>
      </c>
      <c r="J41" s="61">
        <v>-5226.75</v>
      </c>
      <c r="K41" s="61">
        <v>-406095.47</v>
      </c>
      <c r="L41" s="61">
        <v>400868.72</v>
      </c>
      <c r="M41" s="61">
        <v>2229.8999999999942</v>
      </c>
      <c r="N41" s="61">
        <v>97362.95</v>
      </c>
      <c r="O41" s="61">
        <v>-95133.05</v>
      </c>
      <c r="P41" s="61">
        <v>0</v>
      </c>
      <c r="Q41" s="61">
        <v>0</v>
      </c>
      <c r="R41" s="61">
        <v>0</v>
      </c>
      <c r="S41" s="61">
        <v>122918.26</v>
      </c>
      <c r="T41" s="61">
        <v>159916.5</v>
      </c>
      <c r="U41" s="61">
        <v>-390988.63</v>
      </c>
      <c r="V41" s="61">
        <v>550905.13</v>
      </c>
      <c r="W41" s="61">
        <v>-36998.240000000005</v>
      </c>
      <c r="X41" s="61">
        <v>93741.03</v>
      </c>
      <c r="Y41" s="61">
        <v>-130739.27</v>
      </c>
      <c r="Z41" s="61">
        <v>16426.507627715197</v>
      </c>
      <c r="AA41" s="61">
        <v>16426.507627715197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0</v>
      </c>
      <c r="AN41" s="61">
        <v>0</v>
      </c>
      <c r="AO41" s="61">
        <v>0</v>
      </c>
      <c r="AP41" s="61">
        <v>0</v>
      </c>
      <c r="AQ41" s="61">
        <v>0</v>
      </c>
      <c r="AR41" s="61">
        <v>0</v>
      </c>
      <c r="AS41" s="61">
        <v>-871870.90999999992</v>
      </c>
      <c r="AT41" s="61">
        <v>0</v>
      </c>
      <c r="AU41" s="61">
        <v>0</v>
      </c>
      <c r="AV41" s="61">
        <v>0</v>
      </c>
      <c r="AW41" s="61">
        <v>-275942.58999999991</v>
      </c>
      <c r="AX41" s="61">
        <v>-356407.66999999993</v>
      </c>
      <c r="AY41" s="61">
        <v>-3284895.63</v>
      </c>
      <c r="AZ41" s="61">
        <v>0</v>
      </c>
      <c r="BA41" s="61">
        <v>-4591734.76</v>
      </c>
      <c r="BB41" s="61">
        <v>0</v>
      </c>
      <c r="BC41" s="61">
        <v>1306839.1299999999</v>
      </c>
      <c r="BD41" s="61">
        <v>2928487.96</v>
      </c>
      <c r="BE41" s="61">
        <v>80465.080000000016</v>
      </c>
      <c r="BF41" s="61">
        <v>499951.65</v>
      </c>
      <c r="BG41" s="61">
        <v>0</v>
      </c>
      <c r="BH41" s="61">
        <v>698848.8</v>
      </c>
      <c r="BI41" s="61">
        <v>0</v>
      </c>
      <c r="BJ41" s="61">
        <v>-198897.15</v>
      </c>
      <c r="BK41" s="61">
        <v>-419486.57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-595928.32000000007</v>
      </c>
      <c r="BT41" s="61">
        <v>-66257.039999999994</v>
      </c>
      <c r="BU41" s="61">
        <v>-284114.64</v>
      </c>
      <c r="BV41" s="61">
        <v>-96969.8</v>
      </c>
      <c r="BW41" s="61">
        <v>0</v>
      </c>
      <c r="BX41" s="61">
        <v>-120698.56</v>
      </c>
      <c r="BY41" s="61">
        <v>-37499.22</v>
      </c>
      <c r="BZ41" s="61">
        <v>9610.9399999999987</v>
      </c>
      <c r="CA41" s="61">
        <v>0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-578357.33237228473</v>
      </c>
    </row>
    <row r="42" spans="1:90" ht="12.75" customHeight="1">
      <c r="A42" s="44" t="s">
        <v>70</v>
      </c>
      <c r="B42" s="59">
        <v>1049</v>
      </c>
      <c r="C42" s="60" t="s">
        <v>373</v>
      </c>
      <c r="D42" s="61">
        <v>39600.692505163832</v>
      </c>
      <c r="E42" s="61">
        <v>18793.529999999995</v>
      </c>
      <c r="F42" s="61">
        <v>18881.729999999996</v>
      </c>
      <c r="G42" s="61">
        <v>-88.2</v>
      </c>
      <c r="H42" s="61">
        <v>0</v>
      </c>
      <c r="I42" s="61">
        <v>2421.1999999999689</v>
      </c>
      <c r="J42" s="61">
        <v>2339.7399999999689</v>
      </c>
      <c r="K42" s="61">
        <v>-46573.540000000037</v>
      </c>
      <c r="L42" s="61">
        <v>48913.280000000006</v>
      </c>
      <c r="M42" s="61">
        <v>81.459999999999994</v>
      </c>
      <c r="N42" s="61">
        <v>81.459999999999994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0</v>
      </c>
      <c r="W42" s="61">
        <v>0</v>
      </c>
      <c r="X42" s="61">
        <v>0</v>
      </c>
      <c r="Y42" s="61">
        <v>0</v>
      </c>
      <c r="Z42" s="61">
        <v>18385.962505163869</v>
      </c>
      <c r="AA42" s="61">
        <v>6979.2912186192207</v>
      </c>
      <c r="AB42" s="61">
        <v>7622.9107416931383</v>
      </c>
      <c r="AC42" s="61">
        <v>3761.7560516588237</v>
      </c>
      <c r="AD42" s="61">
        <v>22.004493192684915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0</v>
      </c>
      <c r="AN42" s="61">
        <v>0</v>
      </c>
      <c r="AO42" s="61">
        <v>0</v>
      </c>
      <c r="AP42" s="61">
        <v>0</v>
      </c>
      <c r="AQ42" s="61">
        <v>0</v>
      </c>
      <c r="AR42" s="61">
        <v>0</v>
      </c>
      <c r="AS42" s="61">
        <v>-40179.139142096043</v>
      </c>
      <c r="AT42" s="61">
        <v>0</v>
      </c>
      <c r="AU42" s="61">
        <v>0</v>
      </c>
      <c r="AV42" s="61">
        <v>0</v>
      </c>
      <c r="AW42" s="61">
        <v>-6204.1099999999642</v>
      </c>
      <c r="AX42" s="61">
        <v>-6204.1099999999642</v>
      </c>
      <c r="AY42" s="61">
        <v>-47394.699999999968</v>
      </c>
      <c r="AZ42" s="61">
        <v>0</v>
      </c>
      <c r="BA42" s="61">
        <v>-81056.159999999974</v>
      </c>
      <c r="BB42" s="61">
        <v>0</v>
      </c>
      <c r="BC42" s="61">
        <v>33661.460000000006</v>
      </c>
      <c r="BD42" s="61">
        <v>41190.590000000004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-2265.8100000000031</v>
      </c>
      <c r="BP42" s="61">
        <v>-2265.8100000000031</v>
      </c>
      <c r="BQ42" s="61">
        <v>0</v>
      </c>
      <c r="BR42" s="61">
        <v>0</v>
      </c>
      <c r="BS42" s="61">
        <v>-31660.899142096074</v>
      </c>
      <c r="BT42" s="61">
        <v>-5700.570000000007</v>
      </c>
      <c r="BU42" s="61">
        <v>-13874.55282365647</v>
      </c>
      <c r="BV42" s="61">
        <v>-10171.483365582306</v>
      </c>
      <c r="BW42" s="61">
        <v>0</v>
      </c>
      <c r="BX42" s="61">
        <v>-1137.4937578423296</v>
      </c>
      <c r="BY42" s="61">
        <v>-778.81919501495963</v>
      </c>
      <c r="BZ42" s="61">
        <v>2.0199999999999996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-48.320000000000007</v>
      </c>
      <c r="CJ42" s="61">
        <v>-48.320000000000007</v>
      </c>
      <c r="CK42" s="61">
        <v>0</v>
      </c>
      <c r="CL42" s="61">
        <v>-578.44663693221082</v>
      </c>
    </row>
    <row r="43" spans="1:90" ht="12.75" customHeight="1">
      <c r="A43" s="44" t="s">
        <v>72</v>
      </c>
      <c r="B43" s="59">
        <v>1051</v>
      </c>
      <c r="C43" s="60" t="s">
        <v>373</v>
      </c>
      <c r="D43" s="61">
        <v>7186205.5800000075</v>
      </c>
      <c r="E43" s="61">
        <v>0</v>
      </c>
      <c r="F43" s="61">
        <v>0</v>
      </c>
      <c r="G43" s="61">
        <v>0</v>
      </c>
      <c r="H43" s="61">
        <v>0</v>
      </c>
      <c r="I43" s="61">
        <v>6541634.3500000071</v>
      </c>
      <c r="J43" s="61">
        <v>17193363.820000008</v>
      </c>
      <c r="K43" s="61">
        <v>-24077266.899999999</v>
      </c>
      <c r="L43" s="61">
        <v>41270630.720000006</v>
      </c>
      <c r="M43" s="61">
        <v>-10651729.470000001</v>
      </c>
      <c r="N43" s="61">
        <v>3634960.74</v>
      </c>
      <c r="O43" s="61">
        <v>-14286690.210000001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644571.23</v>
      </c>
      <c r="AN43" s="61">
        <v>644571.23</v>
      </c>
      <c r="AO43" s="61">
        <v>0</v>
      </c>
      <c r="AP43" s="61">
        <v>0</v>
      </c>
      <c r="AQ43" s="61">
        <v>0</v>
      </c>
      <c r="AR43" s="61">
        <v>0</v>
      </c>
      <c r="AS43" s="61">
        <v>-38524007.29937581</v>
      </c>
      <c r="AT43" s="61">
        <v>-392540.14</v>
      </c>
      <c r="AU43" s="61">
        <v>-392540.14</v>
      </c>
      <c r="AV43" s="61">
        <v>0</v>
      </c>
      <c r="AW43" s="61">
        <v>-38005382.839999989</v>
      </c>
      <c r="AX43" s="61">
        <v>-37179057.249999993</v>
      </c>
      <c r="AY43" s="61">
        <v>-99790857.829999998</v>
      </c>
      <c r="AZ43" s="61">
        <v>-99790857.829999998</v>
      </c>
      <c r="BA43" s="61">
        <v>0</v>
      </c>
      <c r="BB43" s="61">
        <v>0</v>
      </c>
      <c r="BC43" s="61">
        <v>0</v>
      </c>
      <c r="BD43" s="61">
        <v>62611800.580000006</v>
      </c>
      <c r="BE43" s="61">
        <v>-826325.58999999985</v>
      </c>
      <c r="BF43" s="61">
        <v>27845775.25</v>
      </c>
      <c r="BG43" s="61">
        <v>27845775.25</v>
      </c>
      <c r="BH43" s="61">
        <v>0</v>
      </c>
      <c r="BI43" s="61">
        <v>0</v>
      </c>
      <c r="BJ43" s="61">
        <v>0</v>
      </c>
      <c r="BK43" s="61">
        <v>-28672100.84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-70821.659375822637</v>
      </c>
      <c r="BT43" s="61">
        <v>-1449118.7999999998</v>
      </c>
      <c r="BU43" s="61">
        <v>-934154.2957292475</v>
      </c>
      <c r="BV43" s="61">
        <v>-480175.30146271153</v>
      </c>
      <c r="BW43" s="61">
        <v>0</v>
      </c>
      <c r="BX43" s="61">
        <v>-4543.5321361976057</v>
      </c>
      <c r="BY43" s="61">
        <v>-41138.070047666384</v>
      </c>
      <c r="BZ43" s="61">
        <v>2838308.34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-55262.66</v>
      </c>
      <c r="CJ43" s="61">
        <v>-55262.66</v>
      </c>
      <c r="CK43" s="61">
        <v>0</v>
      </c>
      <c r="CL43" s="61">
        <v>-31337801.719375804</v>
      </c>
    </row>
    <row r="44" spans="1:90" ht="12.75" customHeight="1">
      <c r="A44" s="44" t="s">
        <v>74</v>
      </c>
      <c r="B44" s="59">
        <v>1052</v>
      </c>
      <c r="C44" s="60" t="s">
        <v>373</v>
      </c>
      <c r="D44" s="61">
        <v>4480642.0486273514</v>
      </c>
      <c r="E44" s="61">
        <v>38577</v>
      </c>
      <c r="F44" s="61">
        <v>8574194.5700000003</v>
      </c>
      <c r="G44" s="61">
        <v>-8535617.5700000003</v>
      </c>
      <c r="H44" s="61">
        <v>0</v>
      </c>
      <c r="I44" s="61">
        <v>-32655.550000000745</v>
      </c>
      <c r="J44" s="61">
        <v>-8035371.8000000007</v>
      </c>
      <c r="K44" s="61">
        <v>-8035891.3600000003</v>
      </c>
      <c r="L44" s="61">
        <v>519.55999999999995</v>
      </c>
      <c r="M44" s="61">
        <v>8002716.25</v>
      </c>
      <c r="N44" s="61">
        <v>8002716.25</v>
      </c>
      <c r="O44" s="61">
        <v>0</v>
      </c>
      <c r="P44" s="61">
        <v>0</v>
      </c>
      <c r="Q44" s="61">
        <v>0</v>
      </c>
      <c r="R44" s="61">
        <v>0</v>
      </c>
      <c r="S44" s="61">
        <v>-7066</v>
      </c>
      <c r="T44" s="61">
        <v>-1713087</v>
      </c>
      <c r="U44" s="61">
        <v>-1713093</v>
      </c>
      <c r="V44" s="61">
        <v>6</v>
      </c>
      <c r="W44" s="61">
        <v>1706021</v>
      </c>
      <c r="X44" s="61">
        <v>1706021</v>
      </c>
      <c r="Y44" s="61">
        <v>0</v>
      </c>
      <c r="Z44" s="61">
        <v>4481786.5986273522</v>
      </c>
      <c r="AA44" s="61">
        <v>4448215.4038379034</v>
      </c>
      <c r="AB44" s="61">
        <v>0</v>
      </c>
      <c r="AC44" s="61">
        <v>0</v>
      </c>
      <c r="AD44" s="61">
        <v>1158.5761188819429</v>
      </c>
      <c r="AE44" s="61">
        <v>0</v>
      </c>
      <c r="AF44" s="61">
        <v>0</v>
      </c>
      <c r="AG44" s="61">
        <v>0</v>
      </c>
      <c r="AH44" s="61">
        <v>0</v>
      </c>
      <c r="AI44" s="61">
        <v>32412.618670567026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-4177.4772368066187</v>
      </c>
      <c r="AT44" s="61">
        <v>0</v>
      </c>
      <c r="AU44" s="61">
        <v>0</v>
      </c>
      <c r="AV44" s="61">
        <v>0</v>
      </c>
      <c r="AW44" s="61">
        <v>-3409.9567179023288</v>
      </c>
      <c r="AX44" s="61">
        <v>-381655.34980120149</v>
      </c>
      <c r="AY44" s="61">
        <v>-382448.34980120149</v>
      </c>
      <c r="AZ44" s="61">
        <v>0</v>
      </c>
      <c r="BA44" s="61">
        <v>-654077.18462296692</v>
      </c>
      <c r="BB44" s="61">
        <v>0</v>
      </c>
      <c r="BC44" s="61">
        <v>271628.83482176543</v>
      </c>
      <c r="BD44" s="61">
        <v>793</v>
      </c>
      <c r="BE44" s="61">
        <v>378245.39308329916</v>
      </c>
      <c r="BF44" s="61">
        <v>378245.39308329916</v>
      </c>
      <c r="BG44" s="61">
        <v>0</v>
      </c>
      <c r="BH44" s="61">
        <v>646889.13400497707</v>
      </c>
      <c r="BI44" s="61">
        <v>0</v>
      </c>
      <c r="BJ44" s="61">
        <v>-268643.74092167791</v>
      </c>
      <c r="BK44" s="61">
        <v>0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-767.52051890428947</v>
      </c>
      <c r="BT44" s="61">
        <v>-137.19000000000005</v>
      </c>
      <c r="BU44" s="61">
        <v>-342.07026007688825</v>
      </c>
      <c r="BV44" s="61">
        <v>-254.54053495067086</v>
      </c>
      <c r="BW44" s="61">
        <v>0</v>
      </c>
      <c r="BX44" s="61">
        <v>-2.9414085370783893</v>
      </c>
      <c r="BY44" s="61">
        <v>-30.778315339651925</v>
      </c>
      <c r="BZ44" s="61">
        <v>0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0</v>
      </c>
      <c r="CJ44" s="61">
        <v>0</v>
      </c>
      <c r="CK44" s="61">
        <v>0</v>
      </c>
      <c r="CL44" s="61">
        <v>4476464.571390545</v>
      </c>
    </row>
    <row r="45" spans="1:90" ht="12.75" customHeight="1">
      <c r="A45" s="44" t="s">
        <v>76</v>
      </c>
      <c r="B45" s="59">
        <v>1053</v>
      </c>
      <c r="C45" s="60" t="s">
        <v>373</v>
      </c>
      <c r="D45" s="61">
        <v>0</v>
      </c>
      <c r="E45" s="61">
        <v>0</v>
      </c>
      <c r="F45" s="61">
        <v>0</v>
      </c>
      <c r="G45" s="61">
        <v>0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0</v>
      </c>
      <c r="AA45" s="61">
        <v>0</v>
      </c>
      <c r="AB45" s="61">
        <v>0</v>
      </c>
      <c r="AC45" s="61">
        <v>0</v>
      </c>
      <c r="AD45" s="61">
        <v>0</v>
      </c>
      <c r="AE45" s="61">
        <v>0</v>
      </c>
      <c r="AF45" s="61">
        <v>0</v>
      </c>
      <c r="AG45" s="61">
        <v>0</v>
      </c>
      <c r="AH45" s="61">
        <v>0</v>
      </c>
      <c r="AI45" s="61">
        <v>0</v>
      </c>
      <c r="AJ45" s="61">
        <v>0</v>
      </c>
      <c r="AK45" s="61">
        <v>0</v>
      </c>
      <c r="AL45" s="61">
        <v>0</v>
      </c>
      <c r="AM45" s="61">
        <v>0</v>
      </c>
      <c r="AN45" s="61">
        <v>0</v>
      </c>
      <c r="AO45" s="61">
        <v>0</v>
      </c>
      <c r="AP45" s="61">
        <v>0</v>
      </c>
      <c r="AQ45" s="61">
        <v>0</v>
      </c>
      <c r="AR45" s="61">
        <v>0</v>
      </c>
      <c r="AS45" s="61">
        <v>0</v>
      </c>
      <c r="AT45" s="61">
        <v>0</v>
      </c>
      <c r="AU45" s="61">
        <v>0</v>
      </c>
      <c r="AV45" s="61">
        <v>0</v>
      </c>
      <c r="AW45" s="61">
        <v>0</v>
      </c>
      <c r="AX45" s="61">
        <v>0</v>
      </c>
      <c r="AY45" s="61">
        <v>0</v>
      </c>
      <c r="AZ45" s="61">
        <v>0</v>
      </c>
      <c r="BA45" s="61">
        <v>0</v>
      </c>
      <c r="BB45" s="61">
        <v>0</v>
      </c>
      <c r="BC45" s="61">
        <v>0</v>
      </c>
      <c r="BD45" s="61">
        <v>0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0</v>
      </c>
      <c r="BT45" s="61">
        <v>0</v>
      </c>
      <c r="BU45" s="61">
        <v>0</v>
      </c>
      <c r="BV45" s="61">
        <v>0</v>
      </c>
      <c r="BW45" s="61">
        <v>0</v>
      </c>
      <c r="BX45" s="61">
        <v>0</v>
      </c>
      <c r="BY45" s="61">
        <v>0</v>
      </c>
      <c r="BZ45" s="61">
        <v>0</v>
      </c>
      <c r="CA45" s="61">
        <v>0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0</v>
      </c>
      <c r="CJ45" s="61">
        <v>0</v>
      </c>
      <c r="CK45" s="61">
        <v>0</v>
      </c>
      <c r="CL45" s="61">
        <v>0</v>
      </c>
    </row>
    <row r="46" spans="1:90" ht="12.75" customHeight="1">
      <c r="A46" s="44" t="s">
        <v>78</v>
      </c>
      <c r="B46" s="59">
        <v>1054</v>
      </c>
      <c r="C46" s="60" t="s">
        <v>373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</row>
    <row r="47" spans="1:90" ht="12.75" customHeight="1">
      <c r="A47" s="44" t="s">
        <v>80</v>
      </c>
      <c r="B47" s="59">
        <v>1055</v>
      </c>
      <c r="C47" s="60" t="s">
        <v>373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61">
        <v>0</v>
      </c>
      <c r="BE47" s="61">
        <v>0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0</v>
      </c>
      <c r="BT47" s="61">
        <v>0</v>
      </c>
      <c r="BU47" s="61">
        <v>0</v>
      </c>
      <c r="BV47" s="61">
        <v>0</v>
      </c>
      <c r="BW47" s="61">
        <v>0</v>
      </c>
      <c r="BX47" s="61">
        <v>0</v>
      </c>
      <c r="BY47" s="61">
        <v>0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0</v>
      </c>
    </row>
    <row r="48" spans="1:90" ht="12.75" customHeight="1">
      <c r="A48" s="44" t="s">
        <v>82</v>
      </c>
      <c r="B48" s="59">
        <v>1056</v>
      </c>
      <c r="C48" s="60" t="s">
        <v>373</v>
      </c>
      <c r="D48" s="61">
        <v>3846.58</v>
      </c>
      <c r="E48" s="61">
        <v>0</v>
      </c>
      <c r="F48" s="61">
        <v>0</v>
      </c>
      <c r="G48" s="61">
        <v>0</v>
      </c>
      <c r="H48" s="61">
        <v>0</v>
      </c>
      <c r="I48" s="61">
        <v>3846.58</v>
      </c>
      <c r="J48" s="61">
        <v>3846.58</v>
      </c>
      <c r="K48" s="61">
        <v>-10081.91</v>
      </c>
      <c r="L48" s="61">
        <v>13928.49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61">
        <v>0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0</v>
      </c>
      <c r="AN48" s="61">
        <v>0</v>
      </c>
      <c r="AO48" s="61">
        <v>0</v>
      </c>
      <c r="AP48" s="61">
        <v>0</v>
      </c>
      <c r="AQ48" s="61">
        <v>0</v>
      </c>
      <c r="AR48" s="61">
        <v>0</v>
      </c>
      <c r="AS48" s="61">
        <v>-923.25000000000011</v>
      </c>
      <c r="AT48" s="61">
        <v>0</v>
      </c>
      <c r="AU48" s="61">
        <v>0</v>
      </c>
      <c r="AV48" s="61">
        <v>0</v>
      </c>
      <c r="AW48" s="61">
        <v>0</v>
      </c>
      <c r="AX48" s="61">
        <v>0</v>
      </c>
      <c r="AY48" s="61">
        <v>0</v>
      </c>
      <c r="AZ48" s="61">
        <v>0</v>
      </c>
      <c r="BA48" s="61">
        <v>0</v>
      </c>
      <c r="BB48" s="61">
        <v>0</v>
      </c>
      <c r="BC48" s="61">
        <v>0</v>
      </c>
      <c r="BD48" s="61">
        <v>0</v>
      </c>
      <c r="BE48" s="61">
        <v>0</v>
      </c>
      <c r="BF48" s="61">
        <v>0</v>
      </c>
      <c r="BG48" s="61">
        <v>0</v>
      </c>
      <c r="BH48" s="61">
        <v>0</v>
      </c>
      <c r="BI48" s="61">
        <v>0</v>
      </c>
      <c r="BJ48" s="61">
        <v>0</v>
      </c>
      <c r="BK48" s="61">
        <v>0</v>
      </c>
      <c r="BL48" s="61">
        <v>0</v>
      </c>
      <c r="BM48" s="61">
        <v>0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-923.25000000000011</v>
      </c>
      <c r="BT48" s="61">
        <v>-384.66</v>
      </c>
      <c r="BU48" s="61">
        <v>-193.15</v>
      </c>
      <c r="BV48" s="61">
        <v>-259.3</v>
      </c>
      <c r="BW48" s="61">
        <v>0</v>
      </c>
      <c r="BX48" s="61">
        <v>-0.64</v>
      </c>
      <c r="BY48" s="61">
        <v>-85.5</v>
      </c>
      <c r="BZ48" s="61">
        <v>0</v>
      </c>
      <c r="CA48" s="61">
        <v>0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2923.33</v>
      </c>
    </row>
    <row r="49" spans="1:90" ht="12.75" customHeight="1">
      <c r="A49" s="44" t="s">
        <v>84</v>
      </c>
      <c r="B49" s="59">
        <v>1057</v>
      </c>
      <c r="C49" s="60" t="s">
        <v>373</v>
      </c>
      <c r="D49" s="61">
        <v>3293243.08</v>
      </c>
      <c r="E49" s="61">
        <v>916874.59000000008</v>
      </c>
      <c r="F49" s="61">
        <v>1082141.04</v>
      </c>
      <c r="G49" s="61">
        <v>-165266.45000000001</v>
      </c>
      <c r="H49" s="61">
        <v>0</v>
      </c>
      <c r="I49" s="61">
        <v>1957513.73</v>
      </c>
      <c r="J49" s="61">
        <v>1957513.73</v>
      </c>
      <c r="K49" s="61">
        <v>-4045483.69</v>
      </c>
      <c r="L49" s="61">
        <v>6002997.4199999999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418854.76</v>
      </c>
      <c r="AA49" s="61">
        <v>404684.19</v>
      </c>
      <c r="AB49" s="61">
        <v>0</v>
      </c>
      <c r="AC49" s="61">
        <v>0</v>
      </c>
      <c r="AD49" s="61">
        <v>14170.57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-2346834.5399999996</v>
      </c>
      <c r="AT49" s="61">
        <v>0</v>
      </c>
      <c r="AU49" s="61">
        <v>0</v>
      </c>
      <c r="AV49" s="61">
        <v>0</v>
      </c>
      <c r="AW49" s="61">
        <v>-359458.24</v>
      </c>
      <c r="AX49" s="61">
        <v>-359458.24</v>
      </c>
      <c r="AY49" s="61">
        <v>-1684044.84</v>
      </c>
      <c r="AZ49" s="61">
        <v>0</v>
      </c>
      <c r="BA49" s="61">
        <v>-1684044.84</v>
      </c>
      <c r="BB49" s="61">
        <v>0</v>
      </c>
      <c r="BC49" s="61">
        <v>0</v>
      </c>
      <c r="BD49" s="61">
        <v>1324586.6000000001</v>
      </c>
      <c r="BE49" s="61">
        <v>0</v>
      </c>
      <c r="BF49" s="61">
        <v>0</v>
      </c>
      <c r="BG49" s="61">
        <v>0</v>
      </c>
      <c r="BH49" s="61">
        <v>0</v>
      </c>
      <c r="BI49" s="61">
        <v>0</v>
      </c>
      <c r="BJ49" s="61">
        <v>0</v>
      </c>
      <c r="BK49" s="61">
        <v>0</v>
      </c>
      <c r="BL49" s="61">
        <v>0</v>
      </c>
      <c r="BM49" s="61">
        <v>0</v>
      </c>
      <c r="BN49" s="61">
        <v>0</v>
      </c>
      <c r="BO49" s="61">
        <v>0</v>
      </c>
      <c r="BP49" s="61">
        <v>0</v>
      </c>
      <c r="BQ49" s="61">
        <v>0</v>
      </c>
      <c r="BR49" s="61">
        <v>0</v>
      </c>
      <c r="BS49" s="61">
        <v>-1982227.77</v>
      </c>
      <c r="BT49" s="61">
        <v>-1679989.1300000001</v>
      </c>
      <c r="BU49" s="61">
        <v>-232379.1</v>
      </c>
      <c r="BV49" s="61">
        <v>-2271.96</v>
      </c>
      <c r="BW49" s="61">
        <v>0</v>
      </c>
      <c r="BX49" s="61">
        <v>-8.39</v>
      </c>
      <c r="BY49" s="61">
        <v>-58891</v>
      </c>
      <c r="BZ49" s="61">
        <v>0</v>
      </c>
      <c r="CA49" s="61">
        <v>-8688.19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-5148.53</v>
      </c>
      <c r="CJ49" s="61">
        <v>-5148.53</v>
      </c>
      <c r="CK49" s="61">
        <v>0</v>
      </c>
      <c r="CL49" s="61">
        <v>946408.5400000005</v>
      </c>
    </row>
    <row r="50" spans="1:90" ht="12.75" customHeight="1">
      <c r="A50" s="44" t="s">
        <v>86</v>
      </c>
      <c r="B50" s="59">
        <v>1058</v>
      </c>
      <c r="C50" s="60" t="s">
        <v>373</v>
      </c>
      <c r="D50" s="61">
        <v>7045174.29</v>
      </c>
      <c r="E50" s="61">
        <v>2130346.67</v>
      </c>
      <c r="F50" s="61">
        <v>10799793.48</v>
      </c>
      <c r="G50" s="61">
        <v>-8669446.8100000005</v>
      </c>
      <c r="H50" s="61">
        <v>0</v>
      </c>
      <c r="I50" s="61">
        <v>-1220587.370000001</v>
      </c>
      <c r="J50" s="61">
        <v>-2973695.16</v>
      </c>
      <c r="K50" s="61">
        <v>-19018357.140000001</v>
      </c>
      <c r="L50" s="61">
        <v>16044661.98</v>
      </c>
      <c r="M50" s="61">
        <v>1753107.7899999991</v>
      </c>
      <c r="N50" s="61">
        <v>16559587.51</v>
      </c>
      <c r="O50" s="61">
        <v>-14806479.720000001</v>
      </c>
      <c r="P50" s="61">
        <v>0</v>
      </c>
      <c r="Q50" s="61">
        <v>0</v>
      </c>
      <c r="R50" s="61">
        <v>0</v>
      </c>
      <c r="S50" s="61">
        <v>50924.870000000577</v>
      </c>
      <c r="T50" s="61">
        <v>3296647.43</v>
      </c>
      <c r="U50" s="61">
        <v>-3904601.1</v>
      </c>
      <c r="V50" s="61">
        <v>7201248.5300000003</v>
      </c>
      <c r="W50" s="61">
        <v>-3245722.5599999996</v>
      </c>
      <c r="X50" s="61">
        <v>3399798.58</v>
      </c>
      <c r="Y50" s="61">
        <v>-6645521.1399999997</v>
      </c>
      <c r="Z50" s="61">
        <v>434735.22</v>
      </c>
      <c r="AA50" s="61">
        <v>336922.24</v>
      </c>
      <c r="AB50" s="61">
        <v>0</v>
      </c>
      <c r="AC50" s="61">
        <v>0</v>
      </c>
      <c r="AD50" s="61">
        <v>97812.98000000001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5649754.9000000004</v>
      </c>
      <c r="AN50" s="61">
        <v>5649754.9000000004</v>
      </c>
      <c r="AO50" s="61">
        <v>0</v>
      </c>
      <c r="AP50" s="61">
        <v>0</v>
      </c>
      <c r="AQ50" s="61">
        <v>0</v>
      </c>
      <c r="AR50" s="61">
        <v>0</v>
      </c>
      <c r="AS50" s="61">
        <v>-4833196.3600000013</v>
      </c>
      <c r="AT50" s="61">
        <v>0</v>
      </c>
      <c r="AU50" s="61">
        <v>-5649754.9000000004</v>
      </c>
      <c r="AV50" s="61">
        <v>5649754.9000000004</v>
      </c>
      <c r="AW50" s="61">
        <v>-62039.170000001788</v>
      </c>
      <c r="AX50" s="61">
        <v>2277414.2899999991</v>
      </c>
      <c r="AY50" s="61">
        <v>-22938341.030000001</v>
      </c>
      <c r="AZ50" s="61">
        <v>0</v>
      </c>
      <c r="BA50" s="61">
        <v>-39229991.530000001</v>
      </c>
      <c r="BB50" s="61">
        <v>0</v>
      </c>
      <c r="BC50" s="61">
        <v>16291650.5</v>
      </c>
      <c r="BD50" s="61">
        <v>25215755.32</v>
      </c>
      <c r="BE50" s="61">
        <v>-2339453.4600000009</v>
      </c>
      <c r="BF50" s="61">
        <v>22514831.919999998</v>
      </c>
      <c r="BG50" s="61">
        <v>0</v>
      </c>
      <c r="BH50" s="61">
        <v>38505690.719999999</v>
      </c>
      <c r="BI50" s="61">
        <v>0</v>
      </c>
      <c r="BJ50" s="61">
        <v>-15990858.800000001</v>
      </c>
      <c r="BK50" s="61">
        <v>-24854285.379999999</v>
      </c>
      <c r="BL50" s="61">
        <v>0</v>
      </c>
      <c r="BM50" s="61">
        <v>0</v>
      </c>
      <c r="BN50" s="61">
        <v>0</v>
      </c>
      <c r="BO50" s="61">
        <v>0</v>
      </c>
      <c r="BP50" s="61">
        <v>0</v>
      </c>
      <c r="BQ50" s="61">
        <v>0</v>
      </c>
      <c r="BR50" s="61">
        <v>0</v>
      </c>
      <c r="BS50" s="61">
        <v>-4771157.1899999995</v>
      </c>
      <c r="BT50" s="61">
        <v>-1309219.8</v>
      </c>
      <c r="BU50" s="61">
        <v>-1627356.43</v>
      </c>
      <c r="BV50" s="61">
        <v>-1096396.24</v>
      </c>
      <c r="BW50" s="61">
        <v>0</v>
      </c>
      <c r="BX50" s="61">
        <v>-2420390.0499999998</v>
      </c>
      <c r="BY50" s="61">
        <v>-141874.4</v>
      </c>
      <c r="BZ50" s="61">
        <v>1824079.73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0</v>
      </c>
      <c r="CJ50" s="61">
        <v>0</v>
      </c>
      <c r="CK50" s="61">
        <v>0</v>
      </c>
      <c r="CL50" s="61">
        <v>2211977.9299999988</v>
      </c>
    </row>
    <row r="51" spans="1:90" ht="12.75" customHeight="1">
      <c r="A51" s="44" t="s">
        <v>88</v>
      </c>
      <c r="B51" s="59">
        <v>1059</v>
      </c>
      <c r="C51" s="60" t="s">
        <v>373</v>
      </c>
      <c r="D51" s="61">
        <v>0</v>
      </c>
      <c r="E51" s="61">
        <v>0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0</v>
      </c>
      <c r="AT51" s="61">
        <v>0</v>
      </c>
      <c r="AU51" s="61">
        <v>0</v>
      </c>
      <c r="AV51" s="61">
        <v>0</v>
      </c>
      <c r="AW51" s="61">
        <v>0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61">
        <v>0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0</v>
      </c>
      <c r="BT51" s="61">
        <v>0</v>
      </c>
      <c r="BU51" s="61">
        <v>0</v>
      </c>
      <c r="BV51" s="61">
        <v>0</v>
      </c>
      <c r="BW51" s="61">
        <v>0</v>
      </c>
      <c r="BX51" s="61">
        <v>0</v>
      </c>
      <c r="BY51" s="61">
        <v>0</v>
      </c>
      <c r="BZ51" s="61">
        <v>0</v>
      </c>
      <c r="CA51" s="61">
        <v>0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0</v>
      </c>
    </row>
    <row r="52" spans="1:90" ht="12.75" customHeight="1">
      <c r="A52" s="44" t="s">
        <v>90</v>
      </c>
      <c r="B52" s="59">
        <v>1060</v>
      </c>
      <c r="C52" s="60" t="s">
        <v>373</v>
      </c>
      <c r="D52" s="61">
        <v>294115.45000000019</v>
      </c>
      <c r="E52" s="61">
        <v>0</v>
      </c>
      <c r="F52" s="61">
        <v>0</v>
      </c>
      <c r="G52" s="61">
        <v>0</v>
      </c>
      <c r="H52" s="61">
        <v>0</v>
      </c>
      <c r="I52" s="61">
        <v>294115.45000000019</v>
      </c>
      <c r="J52" s="61">
        <v>294115.45000000019</v>
      </c>
      <c r="K52" s="61">
        <v>-2592634.19</v>
      </c>
      <c r="L52" s="61">
        <v>2886749.64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-877424.56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-877424.56</v>
      </c>
      <c r="BP52" s="61">
        <v>-877424.56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-583309.10999999987</v>
      </c>
    </row>
    <row r="53" spans="1:90" ht="12.75" customHeight="1">
      <c r="A53" s="44" t="s">
        <v>92</v>
      </c>
      <c r="B53" s="59">
        <v>1061</v>
      </c>
      <c r="C53" s="60" t="s">
        <v>373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</row>
    <row r="54" spans="1:90" ht="12.75" customHeight="1">
      <c r="A54" s="44" t="s">
        <v>94</v>
      </c>
      <c r="B54" s="59">
        <v>2001</v>
      </c>
      <c r="C54" s="60" t="s">
        <v>373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</row>
    <row r="55" spans="1:90" ht="12.75" customHeight="1">
      <c r="A55" s="44" t="s">
        <v>96</v>
      </c>
      <c r="B55" s="59">
        <v>2002</v>
      </c>
      <c r="C55" s="60" t="s">
        <v>374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0</v>
      </c>
      <c r="BX55" s="61">
        <v>0</v>
      </c>
      <c r="BY55" s="61">
        <v>0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</row>
    <row r="56" spans="1:90" ht="12.75" customHeight="1">
      <c r="A56" s="44" t="s">
        <v>98</v>
      </c>
      <c r="B56" s="59">
        <v>2005</v>
      </c>
      <c r="C56" s="60" t="s">
        <v>374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0</v>
      </c>
      <c r="BP56" s="61">
        <v>0</v>
      </c>
      <c r="BQ56" s="61">
        <v>0</v>
      </c>
      <c r="BR56" s="61">
        <v>0</v>
      </c>
      <c r="BS56" s="61">
        <v>0</v>
      </c>
      <c r="BT56" s="61">
        <v>0</v>
      </c>
      <c r="BU56" s="61">
        <v>0</v>
      </c>
      <c r="BV56" s="61">
        <v>0</v>
      </c>
      <c r="BW56" s="61">
        <v>0</v>
      </c>
      <c r="BX56" s="61">
        <v>0</v>
      </c>
      <c r="BY56" s="61">
        <v>0</v>
      </c>
      <c r="BZ56" s="61">
        <v>0</v>
      </c>
      <c r="CA56" s="61">
        <v>0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0</v>
      </c>
      <c r="CJ56" s="61">
        <v>0</v>
      </c>
      <c r="CK56" s="61">
        <v>0</v>
      </c>
      <c r="CL56" s="61">
        <v>0</v>
      </c>
    </row>
    <row r="57" spans="1:90" ht="12.75" customHeight="1">
      <c r="A57" s="44" t="s">
        <v>100</v>
      </c>
      <c r="B57" s="59">
        <v>2006</v>
      </c>
      <c r="C57" s="60" t="s">
        <v>375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61">
        <v>0</v>
      </c>
      <c r="BJ57" s="61">
        <v>0</v>
      </c>
      <c r="BK57" s="61">
        <v>0</v>
      </c>
      <c r="BL57" s="61">
        <v>0</v>
      </c>
      <c r="BM57" s="61">
        <v>0</v>
      </c>
      <c r="BN57" s="61">
        <v>0</v>
      </c>
      <c r="BO57" s="61">
        <v>0</v>
      </c>
      <c r="BP57" s="61">
        <v>0</v>
      </c>
      <c r="BQ57" s="61">
        <v>0</v>
      </c>
      <c r="BR57" s="61">
        <v>0</v>
      </c>
      <c r="BS57" s="61">
        <v>0</v>
      </c>
      <c r="BT57" s="61">
        <v>0</v>
      </c>
      <c r="BU57" s="61">
        <v>0</v>
      </c>
      <c r="BV57" s="61">
        <v>0</v>
      </c>
      <c r="BW57" s="61">
        <v>0</v>
      </c>
      <c r="BX57" s="61">
        <v>0</v>
      </c>
      <c r="BY57" s="61">
        <v>0</v>
      </c>
      <c r="BZ57" s="61">
        <v>0</v>
      </c>
      <c r="CA57" s="61">
        <v>0</v>
      </c>
      <c r="CB57" s="61">
        <v>0</v>
      </c>
      <c r="CC57" s="61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</row>
    <row r="58" spans="1:90" ht="12.75" customHeight="1">
      <c r="A58" s="44" t="s">
        <v>102</v>
      </c>
      <c r="B58" s="59">
        <v>2007</v>
      </c>
      <c r="C58" s="60" t="s">
        <v>374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0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</row>
    <row r="59" spans="1:90" ht="12.75" customHeight="1">
      <c r="A59" s="44" t="s">
        <v>104</v>
      </c>
      <c r="B59" s="59">
        <v>2008</v>
      </c>
      <c r="C59" s="60" t="s">
        <v>374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</row>
    <row r="60" spans="1:90" ht="12.75" customHeight="1">
      <c r="A60" s="44" t="s">
        <v>106</v>
      </c>
      <c r="B60" s="59">
        <v>3001</v>
      </c>
      <c r="C60" s="60" t="s">
        <v>375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61">
        <v>0</v>
      </c>
      <c r="CA60" s="61">
        <v>0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0</v>
      </c>
    </row>
    <row r="61" spans="1:90" ht="12.75" customHeight="1">
      <c r="A61" s="44" t="s">
        <v>108</v>
      </c>
      <c r="B61" s="59">
        <v>3002</v>
      </c>
      <c r="C61" s="60" t="s">
        <v>375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0</v>
      </c>
      <c r="BH61" s="61">
        <v>0</v>
      </c>
      <c r="BI61" s="61">
        <v>0</v>
      </c>
      <c r="BJ61" s="61">
        <v>0</v>
      </c>
      <c r="BK61" s="61">
        <v>0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0</v>
      </c>
    </row>
    <row r="62" spans="1:90" ht="12.75" customHeight="1">
      <c r="A62" s="44" t="s">
        <v>110</v>
      </c>
      <c r="B62" s="59">
        <v>3003</v>
      </c>
      <c r="C62" s="60" t="s">
        <v>375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0</v>
      </c>
      <c r="BY62" s="61">
        <v>0</v>
      </c>
      <c r="BZ62" s="61">
        <v>0</v>
      </c>
      <c r="CA62" s="61">
        <v>0</v>
      </c>
      <c r="CB62" s="61">
        <v>0</v>
      </c>
      <c r="CC62" s="61">
        <v>0</v>
      </c>
      <c r="CD62" s="61">
        <v>0</v>
      </c>
      <c r="CE62" s="61">
        <v>0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0</v>
      </c>
    </row>
    <row r="63" spans="1:90" ht="12.75" customHeight="1">
      <c r="A63" s="44" t="s">
        <v>112</v>
      </c>
      <c r="B63" s="59">
        <v>3004</v>
      </c>
      <c r="C63" s="60" t="s">
        <v>375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0</v>
      </c>
      <c r="BF63" s="61">
        <v>0</v>
      </c>
      <c r="BG63" s="61">
        <v>0</v>
      </c>
      <c r="BH63" s="61">
        <v>0</v>
      </c>
      <c r="BI63" s="61">
        <v>0</v>
      </c>
      <c r="BJ63" s="61">
        <v>0</v>
      </c>
      <c r="BK63" s="61">
        <v>0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0</v>
      </c>
      <c r="BY63" s="61">
        <v>0</v>
      </c>
      <c r="BZ63" s="61">
        <v>0</v>
      </c>
      <c r="CA63" s="61">
        <v>0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</row>
    <row r="64" spans="1:90" ht="12.75" customHeight="1">
      <c r="A64" s="44" t="s">
        <v>114</v>
      </c>
      <c r="B64" s="59">
        <v>3005</v>
      </c>
      <c r="C64" s="60" t="s">
        <v>375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</row>
    <row r="65" spans="1:90" ht="12.75" customHeight="1">
      <c r="A65" s="44" t="s">
        <v>115</v>
      </c>
      <c r="B65" s="59">
        <v>3006</v>
      </c>
      <c r="C65" s="60" t="s">
        <v>375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61">
        <v>0</v>
      </c>
      <c r="BE65" s="61">
        <v>0</v>
      </c>
      <c r="BF65" s="61">
        <v>0</v>
      </c>
      <c r="BG65" s="61">
        <v>0</v>
      </c>
      <c r="BH65" s="61">
        <v>0</v>
      </c>
      <c r="BI65" s="61">
        <v>0</v>
      </c>
      <c r="BJ65" s="61">
        <v>0</v>
      </c>
      <c r="BK65" s="61">
        <v>0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0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61">
        <v>0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0</v>
      </c>
      <c r="CJ65" s="61">
        <v>0</v>
      </c>
      <c r="CK65" s="61">
        <v>0</v>
      </c>
      <c r="CL65" s="61">
        <v>0</v>
      </c>
    </row>
    <row r="66" spans="1:90" ht="12.75" customHeight="1">
      <c r="A66" s="44" t="s">
        <v>116</v>
      </c>
      <c r="B66" s="59">
        <v>3007</v>
      </c>
      <c r="C66" s="60" t="s">
        <v>375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0</v>
      </c>
    </row>
    <row r="67" spans="1:90" ht="12.75" customHeight="1">
      <c r="A67" s="44" t="s">
        <v>117</v>
      </c>
      <c r="B67" s="59">
        <v>3008</v>
      </c>
      <c r="C67" s="60" t="s">
        <v>375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0</v>
      </c>
      <c r="BH67" s="61">
        <v>0</v>
      </c>
      <c r="BI67" s="61">
        <v>0</v>
      </c>
      <c r="BJ67" s="61">
        <v>0</v>
      </c>
      <c r="BK67" s="61">
        <v>0</v>
      </c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0</v>
      </c>
      <c r="BW67" s="61">
        <v>0</v>
      </c>
      <c r="BX67" s="61">
        <v>0</v>
      </c>
      <c r="BY67" s="61">
        <v>0</v>
      </c>
      <c r="BZ67" s="61">
        <v>0</v>
      </c>
      <c r="CA67" s="61">
        <v>0</v>
      </c>
      <c r="CB67" s="61">
        <v>0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0</v>
      </c>
    </row>
    <row r="68" spans="1:90" ht="12.75" customHeight="1">
      <c r="A68" s="44" t="s">
        <v>118</v>
      </c>
      <c r="B68" s="59">
        <v>3009</v>
      </c>
      <c r="C68" s="60" t="s">
        <v>375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61">
        <v>0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0</v>
      </c>
      <c r="BR68" s="61">
        <v>0</v>
      </c>
      <c r="BS68" s="61">
        <v>0</v>
      </c>
      <c r="BT68" s="61">
        <v>0</v>
      </c>
      <c r="BU68" s="61">
        <v>0</v>
      </c>
      <c r="BV68" s="61">
        <v>0</v>
      </c>
      <c r="BW68" s="61">
        <v>0</v>
      </c>
      <c r="BX68" s="61">
        <v>0</v>
      </c>
      <c r="BY68" s="61">
        <v>0</v>
      </c>
      <c r="BZ68" s="61">
        <v>0</v>
      </c>
      <c r="CA68" s="61">
        <v>0</v>
      </c>
      <c r="CB68" s="61">
        <v>0</v>
      </c>
      <c r="CC68" s="61">
        <v>0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</row>
    <row r="69" spans="1:90" ht="12.75" customHeight="1">
      <c r="A69" s="44" t="s">
        <v>119</v>
      </c>
      <c r="B69" s="59">
        <v>3011</v>
      </c>
      <c r="C69" s="60" t="s">
        <v>375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61">
        <v>0</v>
      </c>
      <c r="BE69" s="61">
        <v>0</v>
      </c>
      <c r="BF69" s="61">
        <v>0</v>
      </c>
      <c r="BG69" s="61">
        <v>0</v>
      </c>
      <c r="BH69" s="61">
        <v>0</v>
      </c>
      <c r="BI69" s="61">
        <v>0</v>
      </c>
      <c r="BJ69" s="61">
        <v>0</v>
      </c>
      <c r="BK69" s="61">
        <v>0</v>
      </c>
      <c r="BL69" s="61">
        <v>0</v>
      </c>
      <c r="BM69" s="61">
        <v>0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0</v>
      </c>
      <c r="BT69" s="61">
        <v>0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0</v>
      </c>
      <c r="CA69" s="61">
        <v>0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</row>
    <row r="70" spans="1:90" ht="12.75" customHeight="1">
      <c r="A70" s="44" t="s">
        <v>120</v>
      </c>
      <c r="B70" s="59">
        <v>3012</v>
      </c>
      <c r="C70" s="60" t="s">
        <v>375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0</v>
      </c>
      <c r="AT70" s="61">
        <v>0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61">
        <v>0</v>
      </c>
      <c r="BE70" s="61">
        <v>0</v>
      </c>
      <c r="BF70" s="61">
        <v>0</v>
      </c>
      <c r="BG70" s="61">
        <v>0</v>
      </c>
      <c r="BH70" s="61">
        <v>0</v>
      </c>
      <c r="BI70" s="61">
        <v>0</v>
      </c>
      <c r="BJ70" s="61">
        <v>0</v>
      </c>
      <c r="BK70" s="61">
        <v>0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0</v>
      </c>
      <c r="BT70" s="61">
        <v>0</v>
      </c>
      <c r="BU70" s="61">
        <v>0</v>
      </c>
      <c r="BV70" s="61">
        <v>0</v>
      </c>
      <c r="BW70" s="61">
        <v>0</v>
      </c>
      <c r="BX70" s="61">
        <v>0</v>
      </c>
      <c r="BY70" s="61">
        <v>0</v>
      </c>
      <c r="BZ70" s="61">
        <v>0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</row>
    <row r="71" spans="1:90" ht="12.75" customHeight="1">
      <c r="A71" s="44" t="s">
        <v>121</v>
      </c>
      <c r="B71" s="59">
        <v>3016</v>
      </c>
      <c r="C71" s="60" t="s">
        <v>375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61">
        <v>0</v>
      </c>
      <c r="AV71" s="61">
        <v>0</v>
      </c>
      <c r="AW71" s="61">
        <v>0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61">
        <v>0</v>
      </c>
      <c r="BE71" s="61">
        <v>0</v>
      </c>
      <c r="BF71" s="61">
        <v>0</v>
      </c>
      <c r="BG71" s="61">
        <v>0</v>
      </c>
      <c r="BH71" s="61">
        <v>0</v>
      </c>
      <c r="BI71" s="61">
        <v>0</v>
      </c>
      <c r="BJ71" s="61">
        <v>0</v>
      </c>
      <c r="BK71" s="61">
        <v>0</v>
      </c>
      <c r="BL71" s="61">
        <v>0</v>
      </c>
      <c r="BM71" s="61">
        <v>0</v>
      </c>
      <c r="BN71" s="61">
        <v>0</v>
      </c>
      <c r="BO71" s="61">
        <v>0</v>
      </c>
      <c r="BP71" s="61">
        <v>0</v>
      </c>
      <c r="BQ71" s="61">
        <v>0</v>
      </c>
      <c r="BR71" s="61">
        <v>0</v>
      </c>
      <c r="BS71" s="61">
        <v>0</v>
      </c>
      <c r="BT71" s="61">
        <v>0</v>
      </c>
      <c r="BU71" s="61">
        <v>0</v>
      </c>
      <c r="BV71" s="61">
        <v>0</v>
      </c>
      <c r="BW71" s="61">
        <v>0</v>
      </c>
      <c r="BX71" s="61">
        <v>0</v>
      </c>
      <c r="BY71" s="61">
        <v>0</v>
      </c>
      <c r="BZ71" s="61">
        <v>0</v>
      </c>
      <c r="CA71" s="61">
        <v>0</v>
      </c>
      <c r="CB71" s="61">
        <v>0</v>
      </c>
      <c r="CC71" s="61">
        <v>0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</row>
    <row r="72" spans="1:90" ht="12.75" customHeight="1">
      <c r="A72" s="44" t="s">
        <v>122</v>
      </c>
      <c r="B72" s="59">
        <v>3017</v>
      </c>
      <c r="C72" s="60" t="s">
        <v>375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0</v>
      </c>
      <c r="BY72" s="61">
        <v>0</v>
      </c>
      <c r="BZ72" s="61">
        <v>0</v>
      </c>
      <c r="CA72" s="61">
        <v>0</v>
      </c>
      <c r="CB72" s="61">
        <v>0</v>
      </c>
      <c r="CC72" s="61">
        <v>0</v>
      </c>
      <c r="CD72" s="61">
        <v>0</v>
      </c>
      <c r="CE72" s="61">
        <v>0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</row>
    <row r="73" spans="1:90" ht="12.75" customHeight="1">
      <c r="A73" s="44" t="s">
        <v>123</v>
      </c>
      <c r="B73" s="59">
        <v>3018</v>
      </c>
      <c r="C73" s="60" t="s">
        <v>375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61">
        <v>0</v>
      </c>
      <c r="BE73" s="61">
        <v>0</v>
      </c>
      <c r="BF73" s="61">
        <v>0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0</v>
      </c>
      <c r="BY73" s="61">
        <v>0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0</v>
      </c>
    </row>
    <row r="74" spans="1:90" ht="13.5" customHeight="1">
      <c r="A74" s="44" t="s">
        <v>124</v>
      </c>
      <c r="B74" s="59">
        <v>4002</v>
      </c>
      <c r="C74" s="60" t="s">
        <v>376</v>
      </c>
      <c r="D74" s="61">
        <v>9923852.0199999996</v>
      </c>
      <c r="E74" s="61">
        <v>3921589.8800000004</v>
      </c>
      <c r="F74" s="61">
        <v>3921589.8800000004</v>
      </c>
      <c r="G74" s="61">
        <v>0</v>
      </c>
      <c r="H74" s="61">
        <v>0</v>
      </c>
      <c r="I74" s="61">
        <v>476367.0899999995</v>
      </c>
      <c r="J74" s="61">
        <v>476368.43999999948</v>
      </c>
      <c r="K74" s="61">
        <v>-6948343.5800000001</v>
      </c>
      <c r="L74" s="61">
        <v>7424712.0199999996</v>
      </c>
      <c r="M74" s="61">
        <v>-1.3499999999999999</v>
      </c>
      <c r="N74" s="61">
        <v>0.03</v>
      </c>
      <c r="O74" s="61">
        <v>-1.38</v>
      </c>
      <c r="P74" s="61">
        <v>0</v>
      </c>
      <c r="Q74" s="61">
        <v>0</v>
      </c>
      <c r="R74" s="61">
        <v>0</v>
      </c>
      <c r="S74" s="61">
        <v>5409210.370000001</v>
      </c>
      <c r="T74" s="61">
        <v>5409214.870000001</v>
      </c>
      <c r="U74" s="61">
        <v>-19248996.219999999</v>
      </c>
      <c r="V74" s="61">
        <v>24658211.09</v>
      </c>
      <c r="W74" s="61">
        <v>-4.5</v>
      </c>
      <c r="X74" s="61">
        <v>0.08</v>
      </c>
      <c r="Y74" s="61">
        <v>-4.58</v>
      </c>
      <c r="Z74" s="61">
        <v>116684.67999999998</v>
      </c>
      <c r="AA74" s="61">
        <v>66905.919999999998</v>
      </c>
      <c r="AB74" s="61">
        <v>16867.54</v>
      </c>
      <c r="AC74" s="61">
        <v>18703.989999999998</v>
      </c>
      <c r="AD74" s="61">
        <v>8966.8700000000008</v>
      </c>
      <c r="AE74" s="61">
        <v>0</v>
      </c>
      <c r="AF74" s="61">
        <v>0</v>
      </c>
      <c r="AG74" s="61">
        <v>0</v>
      </c>
      <c r="AH74" s="61">
        <v>5240.3599999999997</v>
      </c>
      <c r="AI74" s="61">
        <v>0</v>
      </c>
      <c r="AJ74" s="61">
        <v>0</v>
      </c>
      <c r="AK74" s="61">
        <v>0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-17757000.360000011</v>
      </c>
      <c r="AT74" s="61">
        <v>-3336494.08</v>
      </c>
      <c r="AU74" s="61">
        <v>-3365865.24</v>
      </c>
      <c r="AV74" s="61">
        <v>29371.16</v>
      </c>
      <c r="AW74" s="61">
        <v>-14296554.940000009</v>
      </c>
      <c r="AX74" s="61">
        <v>-14307063.850000009</v>
      </c>
      <c r="AY74" s="61">
        <v>-97845087.350000009</v>
      </c>
      <c r="AZ74" s="61">
        <v>-90965006.760000005</v>
      </c>
      <c r="BA74" s="61">
        <v>-6880080.5899999999</v>
      </c>
      <c r="BB74" s="61">
        <v>0</v>
      </c>
      <c r="BC74" s="61">
        <v>0</v>
      </c>
      <c r="BD74" s="61">
        <v>83538023.5</v>
      </c>
      <c r="BE74" s="61">
        <v>10508.909999999974</v>
      </c>
      <c r="BF74" s="61">
        <v>330342.17</v>
      </c>
      <c r="BG74" s="61">
        <v>330333.87</v>
      </c>
      <c r="BH74" s="61">
        <v>8.2999999999999989</v>
      </c>
      <c r="BI74" s="61">
        <v>0</v>
      </c>
      <c r="BJ74" s="61">
        <v>0</v>
      </c>
      <c r="BK74" s="61">
        <v>-319833.26</v>
      </c>
      <c r="BL74" s="61">
        <v>0</v>
      </c>
      <c r="BM74" s="61">
        <v>0</v>
      </c>
      <c r="BN74" s="61">
        <v>0</v>
      </c>
      <c r="BO74" s="61">
        <v>1313349.6099999999</v>
      </c>
      <c r="BP74" s="61">
        <v>1313349.6099999999</v>
      </c>
      <c r="BQ74" s="61">
        <v>0</v>
      </c>
      <c r="BR74" s="61">
        <v>0</v>
      </c>
      <c r="BS74" s="61">
        <v>-1437300.9499999997</v>
      </c>
      <c r="BT74" s="61">
        <v>-1221684.1599999999</v>
      </c>
      <c r="BU74" s="61">
        <v>-156273.85</v>
      </c>
      <c r="BV74" s="61">
        <v>-40908.14</v>
      </c>
      <c r="BW74" s="61">
        <v>0</v>
      </c>
      <c r="BX74" s="61">
        <v>0</v>
      </c>
      <c r="BY74" s="61">
        <v>-11189.17</v>
      </c>
      <c r="BZ74" s="61">
        <v>0.56000000000000005</v>
      </c>
      <c r="CA74" s="61">
        <v>-7246.1900000000005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-7833148.340000011</v>
      </c>
    </row>
    <row r="75" spans="1:90" ht="13.5" customHeight="1">
      <c r="A75" s="46" t="s">
        <v>125</v>
      </c>
      <c r="B75" s="62">
        <v>4003</v>
      </c>
      <c r="C75" s="60" t="s">
        <v>376</v>
      </c>
      <c r="D75" s="61">
        <v>236987.33581641203</v>
      </c>
      <c r="E75" s="61">
        <v>43910.459999999992</v>
      </c>
      <c r="F75" s="61">
        <v>87825.459999999992</v>
      </c>
      <c r="G75" s="61">
        <v>-43915</v>
      </c>
      <c r="H75" s="61">
        <v>0</v>
      </c>
      <c r="I75" s="61">
        <v>87699.389999999985</v>
      </c>
      <c r="J75" s="61">
        <v>175397.44999999998</v>
      </c>
      <c r="K75" s="61">
        <v>-231457.22</v>
      </c>
      <c r="L75" s="61">
        <v>406854.67</v>
      </c>
      <c r="M75" s="61">
        <v>-87698.06</v>
      </c>
      <c r="N75" s="61">
        <v>115730.53</v>
      </c>
      <c r="O75" s="61">
        <v>-203428.59</v>
      </c>
      <c r="P75" s="61">
        <v>0</v>
      </c>
      <c r="Q75" s="61">
        <v>0</v>
      </c>
      <c r="R75" s="61">
        <v>0</v>
      </c>
      <c r="S75" s="61">
        <v>104585.62</v>
      </c>
      <c r="T75" s="61">
        <v>209172.25</v>
      </c>
      <c r="U75" s="61">
        <v>0</v>
      </c>
      <c r="V75" s="61">
        <v>209172.25</v>
      </c>
      <c r="W75" s="61">
        <v>-104586.63</v>
      </c>
      <c r="X75" s="61">
        <v>0</v>
      </c>
      <c r="Y75" s="61">
        <v>-104586.63</v>
      </c>
      <c r="Z75" s="61">
        <v>791.86581641206089</v>
      </c>
      <c r="AA75" s="61">
        <v>791.86581641206089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-544067.18997852923</v>
      </c>
      <c r="AT75" s="61">
        <v>-32372.740000000005</v>
      </c>
      <c r="AU75" s="61">
        <v>-66525.8</v>
      </c>
      <c r="AV75" s="61">
        <v>34153.06</v>
      </c>
      <c r="AW75" s="61">
        <v>-374957.08000000007</v>
      </c>
      <c r="AX75" s="61">
        <v>-964383.56</v>
      </c>
      <c r="AY75" s="61">
        <v>-4605777.67</v>
      </c>
      <c r="AZ75" s="61">
        <v>-2612813.9900000002</v>
      </c>
      <c r="BA75" s="61">
        <v>-1992963.68</v>
      </c>
      <c r="BB75" s="61">
        <v>0</v>
      </c>
      <c r="BC75" s="61">
        <v>0</v>
      </c>
      <c r="BD75" s="61">
        <v>3641394.11</v>
      </c>
      <c r="BE75" s="61">
        <v>589426.48</v>
      </c>
      <c r="BF75" s="61">
        <v>2656170.94</v>
      </c>
      <c r="BG75" s="61">
        <v>1490186.64</v>
      </c>
      <c r="BH75" s="61">
        <v>1165984.3</v>
      </c>
      <c r="BI75" s="61">
        <v>0</v>
      </c>
      <c r="BJ75" s="61">
        <v>0</v>
      </c>
      <c r="BK75" s="61">
        <v>-2066744.46</v>
      </c>
      <c r="BL75" s="61">
        <v>0</v>
      </c>
      <c r="BM75" s="61">
        <v>0</v>
      </c>
      <c r="BN75" s="61">
        <v>0</v>
      </c>
      <c r="BO75" s="61">
        <v>-5269.16</v>
      </c>
      <c r="BP75" s="61">
        <v>-5269.16</v>
      </c>
      <c r="BQ75" s="61">
        <v>0</v>
      </c>
      <c r="BR75" s="61">
        <v>0</v>
      </c>
      <c r="BS75" s="61">
        <v>-131468.20997852922</v>
      </c>
      <c r="BT75" s="61">
        <v>-163550.76</v>
      </c>
      <c r="BU75" s="61">
        <v>-4521.7723951593189</v>
      </c>
      <c r="BV75" s="61">
        <v>-2871.2921363887931</v>
      </c>
      <c r="BW75" s="61">
        <v>0</v>
      </c>
      <c r="BX75" s="61">
        <v>0</v>
      </c>
      <c r="BY75" s="61">
        <v>-6.4472282764880884</v>
      </c>
      <c r="BZ75" s="61">
        <v>39483.919999999998</v>
      </c>
      <c r="CA75" s="61">
        <v>-1.858218704605858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-307079.85416211723</v>
      </c>
    </row>
    <row r="76" spans="1:90" ht="12.75" customHeight="1">
      <c r="A76" s="46" t="s">
        <v>126</v>
      </c>
      <c r="B76" s="62">
        <v>4004</v>
      </c>
      <c r="C76" s="60" t="s">
        <v>376</v>
      </c>
      <c r="D76" s="61">
        <v>780466.11999999988</v>
      </c>
      <c r="E76" s="61">
        <v>4645.01</v>
      </c>
      <c r="F76" s="61">
        <v>4645.01</v>
      </c>
      <c r="G76" s="61">
        <v>0</v>
      </c>
      <c r="H76" s="61">
        <v>0</v>
      </c>
      <c r="I76" s="61">
        <v>775821.10999999987</v>
      </c>
      <c r="J76" s="61">
        <v>775821.10999999987</v>
      </c>
      <c r="K76" s="61">
        <v>-1169694.78</v>
      </c>
      <c r="L76" s="61">
        <v>1945515.89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-14026.350000000093</v>
      </c>
      <c r="AT76" s="61">
        <v>-187500</v>
      </c>
      <c r="AU76" s="61">
        <v>-187500</v>
      </c>
      <c r="AV76" s="61">
        <v>0</v>
      </c>
      <c r="AW76" s="61">
        <v>372197.6399999999</v>
      </c>
      <c r="AX76" s="61">
        <v>372197.6399999999</v>
      </c>
      <c r="AY76" s="61">
        <v>-1293892.7</v>
      </c>
      <c r="AZ76" s="61">
        <v>-1639995.92</v>
      </c>
      <c r="BA76" s="61">
        <v>-572866.79</v>
      </c>
      <c r="BB76" s="61">
        <v>0</v>
      </c>
      <c r="BC76" s="61">
        <v>918970.01</v>
      </c>
      <c r="BD76" s="61">
        <v>1666090.3399999999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-557.4</v>
      </c>
      <c r="BP76" s="61">
        <v>-557.4</v>
      </c>
      <c r="BQ76" s="61">
        <v>0</v>
      </c>
      <c r="BR76" s="61">
        <v>0</v>
      </c>
      <c r="BS76" s="61">
        <v>-198166.59</v>
      </c>
      <c r="BT76" s="61">
        <v>-198026.93</v>
      </c>
      <c r="BU76" s="61">
        <v>-82.15</v>
      </c>
      <c r="BV76" s="61">
        <v>-18.84</v>
      </c>
      <c r="BW76" s="61">
        <v>0</v>
      </c>
      <c r="BX76" s="61">
        <v>0</v>
      </c>
      <c r="BY76" s="61">
        <v>-38.67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766439.76999999979</v>
      </c>
    </row>
    <row r="77" spans="1:90" ht="12.75" customHeight="1">
      <c r="A77" s="46" t="s">
        <v>127</v>
      </c>
      <c r="B77" s="62">
        <v>4005</v>
      </c>
      <c r="C77" s="60" t="s">
        <v>376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0</v>
      </c>
      <c r="AT77" s="61">
        <v>0</v>
      </c>
      <c r="AU77" s="61">
        <v>0</v>
      </c>
      <c r="AV77" s="61">
        <v>0</v>
      </c>
      <c r="AW77" s="61">
        <v>0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61">
        <v>0</v>
      </c>
      <c r="BE77" s="61">
        <v>0</v>
      </c>
      <c r="BF77" s="61">
        <v>0</v>
      </c>
      <c r="BG77" s="61">
        <v>0</v>
      </c>
      <c r="BH77" s="61">
        <v>0</v>
      </c>
      <c r="BI77" s="61">
        <v>0</v>
      </c>
      <c r="BJ77" s="61">
        <v>0</v>
      </c>
      <c r="BK77" s="61">
        <v>0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0</v>
      </c>
      <c r="BT77" s="61">
        <v>0</v>
      </c>
      <c r="BU77" s="61">
        <v>0</v>
      </c>
      <c r="BV77" s="61">
        <v>0</v>
      </c>
      <c r="BW77" s="61">
        <v>0</v>
      </c>
      <c r="BX77" s="61">
        <v>0</v>
      </c>
      <c r="BY77" s="61">
        <v>0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0</v>
      </c>
    </row>
    <row r="78" spans="1:90" ht="12.75" customHeight="1">
      <c r="A78" s="47" t="s">
        <v>128</v>
      </c>
      <c r="B78" s="63">
        <v>9000</v>
      </c>
      <c r="C78" s="60" t="s">
        <v>377</v>
      </c>
      <c r="D78" s="64">
        <v>438161302.89119685</v>
      </c>
      <c r="E78" s="64">
        <v>133781649.63000003</v>
      </c>
      <c r="F78" s="64">
        <v>298043360.30000001</v>
      </c>
      <c r="G78" s="64">
        <v>-164261710.66999996</v>
      </c>
      <c r="H78" s="64">
        <v>0</v>
      </c>
      <c r="I78" s="64">
        <v>-3809870.6900000009</v>
      </c>
      <c r="J78" s="64">
        <v>-2393227.0399999986</v>
      </c>
      <c r="K78" s="64">
        <v>-724942453.73999977</v>
      </c>
      <c r="L78" s="64">
        <v>722549226.69999981</v>
      </c>
      <c r="M78" s="64">
        <v>-1416643.6500000041</v>
      </c>
      <c r="N78" s="64">
        <v>377795615.18999988</v>
      </c>
      <c r="O78" s="64">
        <v>-379212258.83999997</v>
      </c>
      <c r="P78" s="64">
        <v>0</v>
      </c>
      <c r="Q78" s="64">
        <v>0</v>
      </c>
      <c r="R78" s="64">
        <v>0</v>
      </c>
      <c r="S78" s="64">
        <v>11735510.370000005</v>
      </c>
      <c r="T78" s="64">
        <v>52882932.380000003</v>
      </c>
      <c r="U78" s="64">
        <v>-354294169.38</v>
      </c>
      <c r="V78" s="64">
        <v>407177101.75999987</v>
      </c>
      <c r="W78" s="64">
        <v>-41147422.010000013</v>
      </c>
      <c r="X78" s="64">
        <v>171757878.95000002</v>
      </c>
      <c r="Y78" s="64">
        <v>-212905300.96000001</v>
      </c>
      <c r="Z78" s="64">
        <v>80438926.541196942</v>
      </c>
      <c r="AA78" s="64">
        <v>43363777.213760175</v>
      </c>
      <c r="AB78" s="64">
        <v>6586961.305872662</v>
      </c>
      <c r="AC78" s="64">
        <v>25600218.991789185</v>
      </c>
      <c r="AD78" s="64">
        <v>4299552.1363068111</v>
      </c>
      <c r="AE78" s="64">
        <v>45807.30164939614</v>
      </c>
      <c r="AF78" s="64">
        <v>5426.94318656626</v>
      </c>
      <c r="AG78" s="64">
        <v>59066.430162000011</v>
      </c>
      <c r="AH78" s="64">
        <v>459765.13</v>
      </c>
      <c r="AI78" s="64">
        <v>18351.088470146478</v>
      </c>
      <c r="AJ78" s="64">
        <v>496528.28000000364</v>
      </c>
      <c r="AK78" s="64">
        <v>514487.78000000364</v>
      </c>
      <c r="AL78" s="64">
        <v>-17959.5</v>
      </c>
      <c r="AM78" s="64">
        <v>215518558.76000005</v>
      </c>
      <c r="AN78" s="64">
        <v>265134090.70999998</v>
      </c>
      <c r="AO78" s="64">
        <v>-37911507.800000012</v>
      </c>
      <c r="AP78" s="64">
        <v>0</v>
      </c>
      <c r="AQ78" s="64">
        <v>0</v>
      </c>
      <c r="AR78" s="64">
        <v>-11704024.149999999</v>
      </c>
      <c r="AS78" s="64">
        <v>-230699629.45717451</v>
      </c>
      <c r="AT78" s="64">
        <v>-75508003.189999983</v>
      </c>
      <c r="AU78" s="64">
        <v>-110059716.55000001</v>
      </c>
      <c r="AV78" s="64">
        <v>34551713.359999999</v>
      </c>
      <c r="AW78" s="64">
        <v>-100133467.5567179</v>
      </c>
      <c r="AX78" s="64">
        <v>457692704.16019881</v>
      </c>
      <c r="AY78" s="64">
        <v>-1913841064.9698007</v>
      </c>
      <c r="AZ78" s="64">
        <v>-2204550779.6468039</v>
      </c>
      <c r="BA78" s="64">
        <v>-526722744.44781911</v>
      </c>
      <c r="BB78" s="64">
        <v>0</v>
      </c>
      <c r="BC78" s="64">
        <v>817432459.1248219</v>
      </c>
      <c r="BD78" s="64">
        <v>2371533769.1300001</v>
      </c>
      <c r="BE78" s="64">
        <v>-557826171.71691668</v>
      </c>
      <c r="BF78" s="64">
        <v>1406588907.9730833</v>
      </c>
      <c r="BG78" s="64">
        <v>1740011160.3917134</v>
      </c>
      <c r="BH78" s="64">
        <v>363062775.45229208</v>
      </c>
      <c r="BI78" s="64">
        <v>0</v>
      </c>
      <c r="BJ78" s="64">
        <v>-696485027.87092173</v>
      </c>
      <c r="BK78" s="64">
        <v>-1964415079.6899998</v>
      </c>
      <c r="BL78" s="64">
        <v>0</v>
      </c>
      <c r="BM78" s="64">
        <v>0</v>
      </c>
      <c r="BN78" s="64">
        <v>0</v>
      </c>
      <c r="BO78" s="64">
        <v>-6377445.9900000021</v>
      </c>
      <c r="BP78" s="64">
        <v>-6377445.9900000021</v>
      </c>
      <c r="BQ78" s="64">
        <v>0</v>
      </c>
      <c r="BR78" s="64">
        <v>0</v>
      </c>
      <c r="BS78" s="64">
        <v>-47025807.530456617</v>
      </c>
      <c r="BT78" s="64">
        <v>-35891602.519999996</v>
      </c>
      <c r="BU78" s="64">
        <v>-26102156.536373265</v>
      </c>
      <c r="BV78" s="64">
        <v>-5538382.3509918926</v>
      </c>
      <c r="BW78" s="64">
        <v>-742.73000000000013</v>
      </c>
      <c r="BX78" s="64">
        <v>-4497477.8330620108</v>
      </c>
      <c r="BY78" s="64">
        <v>-2368769.4301213655</v>
      </c>
      <c r="BZ78" s="64">
        <v>27734963.570000008</v>
      </c>
      <c r="CA78" s="64">
        <v>-361639.69990809413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-1654905.19</v>
      </c>
      <c r="CJ78" s="64">
        <v>-1654905.19</v>
      </c>
      <c r="CK78" s="64">
        <v>0</v>
      </c>
      <c r="CL78" s="64">
        <v>207461673.4340224</v>
      </c>
    </row>
    <row r="79" spans="1:90" ht="12.75" customHeight="1">
      <c r="A79" s="47" t="s">
        <v>129</v>
      </c>
      <c r="B79" s="63">
        <v>9001</v>
      </c>
      <c r="C79" s="60" t="s">
        <v>378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</v>
      </c>
      <c r="BI79" s="64">
        <v>0</v>
      </c>
      <c r="BJ79" s="64">
        <v>0</v>
      </c>
      <c r="BK79" s="64">
        <v>0</v>
      </c>
      <c r="BL79" s="64">
        <v>0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0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</row>
    <row r="80" spans="1:90" ht="12.75" customHeight="1">
      <c r="A80" s="47" t="s">
        <v>131</v>
      </c>
      <c r="B80" s="63">
        <v>9002</v>
      </c>
      <c r="C80" s="60" t="s">
        <v>379</v>
      </c>
      <c r="D80" s="64">
        <v>10941305.47581641</v>
      </c>
      <c r="E80" s="64">
        <v>3970145.35</v>
      </c>
      <c r="F80" s="64">
        <v>4014060.35</v>
      </c>
      <c r="G80" s="64">
        <v>-43915</v>
      </c>
      <c r="H80" s="64">
        <v>0</v>
      </c>
      <c r="I80" s="64">
        <v>1339887.5899999994</v>
      </c>
      <c r="J80" s="64">
        <v>1427586.9999999993</v>
      </c>
      <c r="K80" s="64">
        <v>-8349495.5800000001</v>
      </c>
      <c r="L80" s="64">
        <v>9777082.5800000001</v>
      </c>
      <c r="M80" s="64">
        <v>-87699.41</v>
      </c>
      <c r="N80" s="64">
        <v>115730.56</v>
      </c>
      <c r="O80" s="64">
        <v>-203429.97</v>
      </c>
      <c r="P80" s="64">
        <v>0</v>
      </c>
      <c r="Q80" s="64">
        <v>0</v>
      </c>
      <c r="R80" s="64">
        <v>0</v>
      </c>
      <c r="S80" s="64">
        <v>5513795.9900000012</v>
      </c>
      <c r="T80" s="64">
        <v>5618387.120000001</v>
      </c>
      <c r="U80" s="64">
        <v>-19248996.219999999</v>
      </c>
      <c r="V80" s="64">
        <v>24867383.34</v>
      </c>
      <c r="W80" s="64">
        <v>-104591.13</v>
      </c>
      <c r="X80" s="64">
        <v>0.08</v>
      </c>
      <c r="Y80" s="64">
        <v>-104591.21</v>
      </c>
      <c r="Z80" s="64">
        <v>117476.54581641204</v>
      </c>
      <c r="AA80" s="64">
        <v>67697.785816412055</v>
      </c>
      <c r="AB80" s="64">
        <v>16867.54</v>
      </c>
      <c r="AC80" s="64">
        <v>18703.989999999998</v>
      </c>
      <c r="AD80" s="64">
        <v>8966.8700000000008</v>
      </c>
      <c r="AE80" s="64">
        <v>0</v>
      </c>
      <c r="AF80" s="64">
        <v>0</v>
      </c>
      <c r="AG80" s="64">
        <v>0</v>
      </c>
      <c r="AH80" s="64">
        <v>5240.3599999999997</v>
      </c>
      <c r="AI80" s="64">
        <v>0</v>
      </c>
      <c r="AJ80" s="64">
        <v>0</v>
      </c>
      <c r="AK80" s="64">
        <v>0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-18315093.899978541</v>
      </c>
      <c r="AT80" s="64">
        <v>-3556366.8200000003</v>
      </c>
      <c r="AU80" s="64">
        <v>-3619891.04</v>
      </c>
      <c r="AV80" s="64">
        <v>63524.22</v>
      </c>
      <c r="AW80" s="64">
        <v>-14299314.380000008</v>
      </c>
      <c r="AX80" s="64">
        <v>-14899249.770000009</v>
      </c>
      <c r="AY80" s="64">
        <v>-103744757.72000001</v>
      </c>
      <c r="AZ80" s="64">
        <v>-95217816.670000002</v>
      </c>
      <c r="BA80" s="64">
        <v>-9445911.0599999987</v>
      </c>
      <c r="BB80" s="64">
        <v>0</v>
      </c>
      <c r="BC80" s="64">
        <v>918970.01</v>
      </c>
      <c r="BD80" s="64">
        <v>88845507.950000003</v>
      </c>
      <c r="BE80" s="64">
        <v>599935.3899999999</v>
      </c>
      <c r="BF80" s="64">
        <v>2986513.11</v>
      </c>
      <c r="BG80" s="64">
        <v>1820520.5099999998</v>
      </c>
      <c r="BH80" s="64">
        <v>1165992.6000000001</v>
      </c>
      <c r="BI80" s="64">
        <v>0</v>
      </c>
      <c r="BJ80" s="64">
        <v>0</v>
      </c>
      <c r="BK80" s="64">
        <v>-2386577.7199999997</v>
      </c>
      <c r="BL80" s="64">
        <v>0</v>
      </c>
      <c r="BM80" s="64">
        <v>0</v>
      </c>
      <c r="BN80" s="64">
        <v>0</v>
      </c>
      <c r="BO80" s="64">
        <v>1307523.05</v>
      </c>
      <c r="BP80" s="64">
        <v>1307523.05</v>
      </c>
      <c r="BQ80" s="64">
        <v>0</v>
      </c>
      <c r="BR80" s="64">
        <v>0</v>
      </c>
      <c r="BS80" s="64">
        <v>-1766935.7499785291</v>
      </c>
      <c r="BT80" s="64">
        <v>-1583261.8499999999</v>
      </c>
      <c r="BU80" s="64">
        <v>-160877.77239515932</v>
      </c>
      <c r="BV80" s="64">
        <v>-43798.27213638879</v>
      </c>
      <c r="BW80" s="64">
        <v>0</v>
      </c>
      <c r="BX80" s="64">
        <v>0</v>
      </c>
      <c r="BY80" s="64">
        <v>-11234.287228276487</v>
      </c>
      <c r="BZ80" s="64">
        <v>39484.479999999996</v>
      </c>
      <c r="CA80" s="64">
        <v>-7248.0482187046064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-7373788.4241621289</v>
      </c>
    </row>
    <row r="81" spans="1:90">
      <c r="A81" s="47" t="s">
        <v>133</v>
      </c>
      <c r="B81" s="63">
        <v>9003</v>
      </c>
      <c r="C81" s="60" t="s">
        <v>380</v>
      </c>
      <c r="D81" s="64">
        <v>438161302.89119685</v>
      </c>
      <c r="E81" s="64">
        <v>133781649.63000003</v>
      </c>
      <c r="F81" s="64">
        <v>298043360.30000001</v>
      </c>
      <c r="G81" s="64">
        <v>-164261710.66999996</v>
      </c>
      <c r="H81" s="64">
        <v>0</v>
      </c>
      <c r="I81" s="64">
        <v>-3809870.6900000009</v>
      </c>
      <c r="J81" s="64">
        <v>-2393227.0399999986</v>
      </c>
      <c r="K81" s="64">
        <v>-724942453.73999977</v>
      </c>
      <c r="L81" s="64">
        <v>722549226.69999981</v>
      </c>
      <c r="M81" s="64">
        <v>-1416643.6500000041</v>
      </c>
      <c r="N81" s="64">
        <v>377795615.18999988</v>
      </c>
      <c r="O81" s="64">
        <v>-379212258.83999997</v>
      </c>
      <c r="P81" s="64">
        <v>0</v>
      </c>
      <c r="Q81" s="64">
        <v>0</v>
      </c>
      <c r="R81" s="64">
        <v>0</v>
      </c>
      <c r="S81" s="64">
        <v>11735510.370000005</v>
      </c>
      <c r="T81" s="64">
        <v>52882932.380000003</v>
      </c>
      <c r="U81" s="64">
        <v>-354294169.38</v>
      </c>
      <c r="V81" s="64">
        <v>407177101.75999987</v>
      </c>
      <c r="W81" s="64">
        <v>-41147422.010000013</v>
      </c>
      <c r="X81" s="64">
        <v>171757878.95000002</v>
      </c>
      <c r="Y81" s="64">
        <v>-212905300.96000001</v>
      </c>
      <c r="Z81" s="64">
        <v>80438926.541196942</v>
      </c>
      <c r="AA81" s="64">
        <v>43363777.213760175</v>
      </c>
      <c r="AB81" s="64">
        <v>6586961.305872662</v>
      </c>
      <c r="AC81" s="64">
        <v>25600218.991789185</v>
      </c>
      <c r="AD81" s="64">
        <v>4299552.1363068111</v>
      </c>
      <c r="AE81" s="64">
        <v>45807.30164939614</v>
      </c>
      <c r="AF81" s="64">
        <v>5426.94318656626</v>
      </c>
      <c r="AG81" s="64">
        <v>59066.430162000011</v>
      </c>
      <c r="AH81" s="64">
        <v>459765.13</v>
      </c>
      <c r="AI81" s="64">
        <v>18351.088470146478</v>
      </c>
      <c r="AJ81" s="64">
        <v>496528.28000000364</v>
      </c>
      <c r="AK81" s="64">
        <v>514487.78000000364</v>
      </c>
      <c r="AL81" s="64">
        <v>-17959.5</v>
      </c>
      <c r="AM81" s="64">
        <v>215518558.76000005</v>
      </c>
      <c r="AN81" s="64">
        <v>265134090.70999998</v>
      </c>
      <c r="AO81" s="64">
        <v>-37911507.800000012</v>
      </c>
      <c r="AP81" s="64">
        <v>0</v>
      </c>
      <c r="AQ81" s="64">
        <v>0</v>
      </c>
      <c r="AR81" s="64">
        <v>-11704024.149999999</v>
      </c>
      <c r="AS81" s="64">
        <v>-230699629.45717451</v>
      </c>
      <c r="AT81" s="64">
        <v>-75508003.189999983</v>
      </c>
      <c r="AU81" s="64">
        <v>-110059716.55000001</v>
      </c>
      <c r="AV81" s="64">
        <v>34551713.359999999</v>
      </c>
      <c r="AW81" s="64">
        <v>-100133467.5567179</v>
      </c>
      <c r="AX81" s="64">
        <v>457692704.16019881</v>
      </c>
      <c r="AY81" s="64">
        <v>-1913841064.9698007</v>
      </c>
      <c r="AZ81" s="64">
        <v>-2204550779.6468039</v>
      </c>
      <c r="BA81" s="64">
        <v>-526722744.44781911</v>
      </c>
      <c r="BB81" s="64">
        <v>0</v>
      </c>
      <c r="BC81" s="64">
        <v>817432459.1248219</v>
      </c>
      <c r="BD81" s="64">
        <v>2371533769.1300001</v>
      </c>
      <c r="BE81" s="64">
        <v>-557826171.71691668</v>
      </c>
      <c r="BF81" s="64">
        <v>1406588907.9730833</v>
      </c>
      <c r="BG81" s="64">
        <v>1740011160.3917134</v>
      </c>
      <c r="BH81" s="64">
        <v>363062775.45229208</v>
      </c>
      <c r="BI81" s="64">
        <v>0</v>
      </c>
      <c r="BJ81" s="64">
        <v>-696485027.87092173</v>
      </c>
      <c r="BK81" s="64">
        <v>-1964415079.6899998</v>
      </c>
      <c r="BL81" s="64">
        <v>0</v>
      </c>
      <c r="BM81" s="64">
        <v>0</v>
      </c>
      <c r="BN81" s="64">
        <v>0</v>
      </c>
      <c r="BO81" s="64">
        <v>-6377445.9900000021</v>
      </c>
      <c r="BP81" s="64">
        <v>-6377445.9900000021</v>
      </c>
      <c r="BQ81" s="64">
        <v>0</v>
      </c>
      <c r="BR81" s="64">
        <v>0</v>
      </c>
      <c r="BS81" s="64">
        <v>-47025807.530456617</v>
      </c>
      <c r="BT81" s="64">
        <v>-35891602.519999996</v>
      </c>
      <c r="BU81" s="64">
        <v>-26102156.536373265</v>
      </c>
      <c r="BV81" s="64">
        <v>-5538382.3509918926</v>
      </c>
      <c r="BW81" s="64">
        <v>-742.73000000000013</v>
      </c>
      <c r="BX81" s="64">
        <v>-4497477.8330620108</v>
      </c>
      <c r="BY81" s="64">
        <v>-2368769.4301213655</v>
      </c>
      <c r="BZ81" s="64">
        <v>27734963.570000008</v>
      </c>
      <c r="CA81" s="64">
        <v>-361639.69990809413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-1654905.19</v>
      </c>
      <c r="CJ81" s="64">
        <v>-1654905.19</v>
      </c>
      <c r="CK81" s="64">
        <v>0</v>
      </c>
      <c r="CL81" s="64">
        <v>207461673.4340224</v>
      </c>
    </row>
    <row r="82" spans="1:90" ht="12.75" customHeight="1">
      <c r="A82" s="48" t="s">
        <v>135</v>
      </c>
      <c r="B82" s="65"/>
      <c r="C82" s="60" t="s">
        <v>381</v>
      </c>
      <c r="D82" s="64">
        <v>449102608.36701328</v>
      </c>
      <c r="E82" s="64">
        <v>137751794.98000002</v>
      </c>
      <c r="F82" s="64">
        <v>302057420.65000004</v>
      </c>
      <c r="G82" s="64">
        <v>-164305625.66999996</v>
      </c>
      <c r="H82" s="64">
        <v>0</v>
      </c>
      <c r="I82" s="64">
        <v>-2469983.1000000015</v>
      </c>
      <c r="J82" s="64">
        <v>-965640.03999999934</v>
      </c>
      <c r="K82" s="64">
        <v>-733291949.31999981</v>
      </c>
      <c r="L82" s="64">
        <v>732326309.27999985</v>
      </c>
      <c r="M82" s="64">
        <v>-1504343.060000004</v>
      </c>
      <c r="N82" s="64">
        <v>377911345.74999988</v>
      </c>
      <c r="O82" s="64">
        <v>-379415688.81</v>
      </c>
      <c r="P82" s="64">
        <v>0</v>
      </c>
      <c r="Q82" s="64">
        <v>0</v>
      </c>
      <c r="R82" s="64">
        <v>0</v>
      </c>
      <c r="S82" s="64">
        <v>17249306.360000007</v>
      </c>
      <c r="T82" s="64">
        <v>58501319.5</v>
      </c>
      <c r="U82" s="64">
        <v>-373543165.60000002</v>
      </c>
      <c r="V82" s="64">
        <v>432044485.09999985</v>
      </c>
      <c r="W82" s="64">
        <v>-41252013.140000015</v>
      </c>
      <c r="X82" s="64">
        <v>171757879.03000003</v>
      </c>
      <c r="Y82" s="64">
        <v>-213009892.17000002</v>
      </c>
      <c r="Z82" s="64">
        <v>80556403.087013349</v>
      </c>
      <c r="AA82" s="64">
        <v>43431474.999576584</v>
      </c>
      <c r="AB82" s="64">
        <v>6603828.845872662</v>
      </c>
      <c r="AC82" s="64">
        <v>25618922.981789183</v>
      </c>
      <c r="AD82" s="64">
        <v>4308519.0063068112</v>
      </c>
      <c r="AE82" s="64">
        <v>45807.30164939614</v>
      </c>
      <c r="AF82" s="64">
        <v>5426.94318656626</v>
      </c>
      <c r="AG82" s="64">
        <v>59066.430162000011</v>
      </c>
      <c r="AH82" s="64">
        <v>465005.49</v>
      </c>
      <c r="AI82" s="64">
        <v>18351.088470146478</v>
      </c>
      <c r="AJ82" s="64">
        <v>496528.28000000364</v>
      </c>
      <c r="AK82" s="64">
        <v>514487.78000000364</v>
      </c>
      <c r="AL82" s="64">
        <v>-17959.5</v>
      </c>
      <c r="AM82" s="64">
        <v>215518558.76000005</v>
      </c>
      <c r="AN82" s="64">
        <v>265134090.70999998</v>
      </c>
      <c r="AO82" s="64">
        <v>-37911507.800000012</v>
      </c>
      <c r="AP82" s="64">
        <v>0</v>
      </c>
      <c r="AQ82" s="64">
        <v>0</v>
      </c>
      <c r="AR82" s="64">
        <v>-11704024.149999999</v>
      </c>
      <c r="AS82" s="64">
        <v>-249014723.35715306</v>
      </c>
      <c r="AT82" s="64">
        <v>-79064370.00999999</v>
      </c>
      <c r="AU82" s="64">
        <v>-113679607.59000002</v>
      </c>
      <c r="AV82" s="64">
        <v>34615237.579999998</v>
      </c>
      <c r="AW82" s="64">
        <v>-114432781.93671791</v>
      </c>
      <c r="AX82" s="64">
        <v>442793454.39019883</v>
      </c>
      <c r="AY82" s="64">
        <v>-2017585822.6898007</v>
      </c>
      <c r="AZ82" s="64">
        <v>-2299768596.3168039</v>
      </c>
      <c r="BA82" s="64">
        <v>-536168655.50781912</v>
      </c>
      <c r="BB82" s="64">
        <v>0</v>
      </c>
      <c r="BC82" s="64">
        <v>818351429.13482189</v>
      </c>
      <c r="BD82" s="64">
        <v>2460379277.0799999</v>
      </c>
      <c r="BE82" s="64">
        <v>-557226236.32691669</v>
      </c>
      <c r="BF82" s="64">
        <v>1409575421.0830832</v>
      </c>
      <c r="BG82" s="64">
        <v>1741831680.9017134</v>
      </c>
      <c r="BH82" s="64">
        <v>364228768.05229211</v>
      </c>
      <c r="BI82" s="64">
        <v>0</v>
      </c>
      <c r="BJ82" s="64">
        <v>-696485027.87092173</v>
      </c>
      <c r="BK82" s="64">
        <v>-1966801657.4099998</v>
      </c>
      <c r="BL82" s="64">
        <v>0</v>
      </c>
      <c r="BM82" s="64">
        <v>0</v>
      </c>
      <c r="BN82" s="64">
        <v>0</v>
      </c>
      <c r="BO82" s="64">
        <v>-5069922.9400000023</v>
      </c>
      <c r="BP82" s="64">
        <v>-5069922.9400000023</v>
      </c>
      <c r="BQ82" s="64">
        <v>0</v>
      </c>
      <c r="BR82" s="64">
        <v>0</v>
      </c>
      <c r="BS82" s="64">
        <v>-48792743.280435145</v>
      </c>
      <c r="BT82" s="64">
        <v>-37474864.369999997</v>
      </c>
      <c r="BU82" s="64">
        <v>-26263034.308768425</v>
      </c>
      <c r="BV82" s="64">
        <v>-5582180.623128281</v>
      </c>
      <c r="BW82" s="64">
        <v>-742.73000000000013</v>
      </c>
      <c r="BX82" s="64">
        <v>-4497477.8330620108</v>
      </c>
      <c r="BY82" s="64">
        <v>-2380003.717349642</v>
      </c>
      <c r="BZ82" s="64">
        <v>27774448.050000008</v>
      </c>
      <c r="CA82" s="64">
        <v>-368887.74812679872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-1654905.19</v>
      </c>
      <c r="CJ82" s="64">
        <v>-1654905.19</v>
      </c>
      <c r="CK82" s="64">
        <v>0</v>
      </c>
      <c r="CL82" s="64">
        <v>200087885.00986028</v>
      </c>
    </row>
    <row r="83" spans="1:90" ht="12.75" customHeight="1"/>
  </sheetData>
  <pageMargins left="0.75" right="0.75" top="1" bottom="1" header="0.5" footer="0.5"/>
  <pageSetup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FAA18-0C26-421D-9C8E-FDD58A7CB224}">
  <sheetPr>
    <tabColor rgb="FFFF0000"/>
  </sheetPr>
  <dimension ref="A1:CL83"/>
  <sheetViews>
    <sheetView showGridLines="0" zoomScale="80" zoomScaleNormal="80" workbookViewId="0">
      <pane xSplit="3" ySplit="6" topLeftCell="D7" activePane="bottomRight" state="frozen"/>
      <selection activeCell="D7" sqref="D7"/>
      <selection pane="topRight" activeCell="D7" sqref="D7"/>
      <selection pane="bottomLeft" activeCell="D7" sqref="D7"/>
      <selection pane="bottomRight" activeCell="D7" sqref="D7"/>
    </sheetView>
  </sheetViews>
  <sheetFormatPr defaultColWidth="9.140625" defaultRowHeight="12.75"/>
  <cols>
    <col min="1" max="1" width="58.7109375" style="5" customWidth="1"/>
    <col min="2" max="90" width="15.7109375" style="5" customWidth="1"/>
    <col min="91" max="16384" width="9.140625" style="5"/>
  </cols>
  <sheetData>
    <row r="1" spans="1:90" s="78" customFormat="1" ht="15" customHeight="1">
      <c r="A1" s="49" t="s">
        <v>284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</row>
    <row r="2" spans="1:90" s="78" customFormat="1" ht="15" customHeight="1">
      <c r="A2" s="49" t="s">
        <v>265</v>
      </c>
      <c r="B2" s="76">
        <v>702</v>
      </c>
      <c r="C2" s="76">
        <v>748</v>
      </c>
      <c r="D2" s="76">
        <v>749</v>
      </c>
      <c r="E2" s="76">
        <v>752</v>
      </c>
      <c r="F2" s="76">
        <v>753</v>
      </c>
      <c r="G2" s="76">
        <v>754</v>
      </c>
      <c r="H2" s="76">
        <v>757</v>
      </c>
      <c r="I2" s="76">
        <v>758</v>
      </c>
      <c r="J2" s="76">
        <v>759</v>
      </c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</row>
    <row r="3" spans="1:90" s="78" customFormat="1" ht="15" customHeight="1">
      <c r="A3" s="49" t="s">
        <v>528</v>
      </c>
      <c r="B3" s="76" t="s">
        <v>285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</row>
    <row r="4" spans="1:90" ht="15" customHeight="1"/>
    <row r="5" spans="1:90" ht="22.5" customHeight="1">
      <c r="D5" s="1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1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1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79" t="s">
        <v>251</v>
      </c>
    </row>
    <row r="6" spans="1:90" ht="80.099999999999994" customHeight="1">
      <c r="A6" s="57" t="s">
        <v>287</v>
      </c>
      <c r="B6" s="57" t="s">
        <v>288</v>
      </c>
      <c r="C6" s="57" t="s">
        <v>289</v>
      </c>
      <c r="D6" s="1" t="s">
        <v>290</v>
      </c>
      <c r="E6" s="53" t="s">
        <v>291</v>
      </c>
      <c r="F6" s="54" t="s">
        <v>292</v>
      </c>
      <c r="G6" s="54" t="s">
        <v>293</v>
      </c>
      <c r="H6" s="54" t="s">
        <v>294</v>
      </c>
      <c r="I6" s="53" t="s">
        <v>295</v>
      </c>
      <c r="J6" s="54" t="s">
        <v>296</v>
      </c>
      <c r="K6" s="55" t="s">
        <v>297</v>
      </c>
      <c r="L6" s="55" t="s">
        <v>298</v>
      </c>
      <c r="M6" s="54" t="s">
        <v>299</v>
      </c>
      <c r="N6" s="55" t="s">
        <v>300</v>
      </c>
      <c r="O6" s="55" t="s">
        <v>301</v>
      </c>
      <c r="P6" s="54" t="s">
        <v>302</v>
      </c>
      <c r="Q6" s="55" t="s">
        <v>303</v>
      </c>
      <c r="R6" s="55" t="s">
        <v>304</v>
      </c>
      <c r="S6" s="53" t="s">
        <v>305</v>
      </c>
      <c r="T6" s="54" t="s">
        <v>306</v>
      </c>
      <c r="U6" s="55" t="s">
        <v>307</v>
      </c>
      <c r="V6" s="55" t="s">
        <v>308</v>
      </c>
      <c r="W6" s="54" t="s">
        <v>309</v>
      </c>
      <c r="X6" s="55" t="s">
        <v>310</v>
      </c>
      <c r="Y6" s="55" t="s">
        <v>311</v>
      </c>
      <c r="Z6" s="53" t="s">
        <v>312</v>
      </c>
      <c r="AA6" s="54" t="s">
        <v>313</v>
      </c>
      <c r="AB6" s="54" t="s">
        <v>314</v>
      </c>
      <c r="AC6" s="54" t="s">
        <v>315</v>
      </c>
      <c r="AD6" s="54" t="s">
        <v>316</v>
      </c>
      <c r="AE6" s="54" t="s">
        <v>317</v>
      </c>
      <c r="AF6" s="54" t="s">
        <v>318</v>
      </c>
      <c r="AG6" s="54" t="s">
        <v>319</v>
      </c>
      <c r="AH6" s="54" t="s">
        <v>320</v>
      </c>
      <c r="AI6" s="54" t="s">
        <v>321</v>
      </c>
      <c r="AJ6" s="53" t="s">
        <v>322</v>
      </c>
      <c r="AK6" s="54" t="s">
        <v>323</v>
      </c>
      <c r="AL6" s="54" t="s">
        <v>324</v>
      </c>
      <c r="AM6" s="53" t="s">
        <v>325</v>
      </c>
      <c r="AN6" s="54" t="s">
        <v>326</v>
      </c>
      <c r="AO6" s="54" t="s">
        <v>327</v>
      </c>
      <c r="AP6" s="54" t="s">
        <v>328</v>
      </c>
      <c r="AQ6" s="54" t="s">
        <v>329</v>
      </c>
      <c r="AR6" s="54" t="s">
        <v>330</v>
      </c>
      <c r="AS6" s="1" t="s">
        <v>331</v>
      </c>
      <c r="AT6" s="53" t="s">
        <v>332</v>
      </c>
      <c r="AU6" s="54" t="s">
        <v>333</v>
      </c>
      <c r="AV6" s="54" t="s">
        <v>334</v>
      </c>
      <c r="AW6" s="53" t="s">
        <v>335</v>
      </c>
      <c r="AX6" s="54" t="s">
        <v>336</v>
      </c>
      <c r="AY6" s="55" t="s">
        <v>337</v>
      </c>
      <c r="AZ6" s="56" t="s">
        <v>338</v>
      </c>
      <c r="BA6" s="56" t="s">
        <v>339</v>
      </c>
      <c r="BB6" s="56" t="s">
        <v>340</v>
      </c>
      <c r="BC6" s="56" t="s">
        <v>341</v>
      </c>
      <c r="BD6" s="55" t="s">
        <v>342</v>
      </c>
      <c r="BE6" s="54" t="s">
        <v>343</v>
      </c>
      <c r="BF6" s="55" t="s">
        <v>344</v>
      </c>
      <c r="BG6" s="56" t="s">
        <v>338</v>
      </c>
      <c r="BH6" s="56" t="s">
        <v>339</v>
      </c>
      <c r="BI6" s="56" t="s">
        <v>340</v>
      </c>
      <c r="BJ6" s="56" t="s">
        <v>345</v>
      </c>
      <c r="BK6" s="55" t="s">
        <v>346</v>
      </c>
      <c r="BL6" s="53" t="s">
        <v>347</v>
      </c>
      <c r="BM6" s="54" t="s">
        <v>348</v>
      </c>
      <c r="BN6" s="54" t="s">
        <v>349</v>
      </c>
      <c r="BO6" s="53" t="s">
        <v>350</v>
      </c>
      <c r="BP6" s="54" t="s">
        <v>351</v>
      </c>
      <c r="BQ6" s="54" t="s">
        <v>352</v>
      </c>
      <c r="BR6" s="54" t="s">
        <v>353</v>
      </c>
      <c r="BS6" s="53" t="s">
        <v>354</v>
      </c>
      <c r="BT6" s="54" t="s">
        <v>355</v>
      </c>
      <c r="BU6" s="54" t="s">
        <v>356</v>
      </c>
      <c r="BV6" s="54" t="s">
        <v>357</v>
      </c>
      <c r="BW6" s="54" t="s">
        <v>358</v>
      </c>
      <c r="BX6" s="54" t="s">
        <v>359</v>
      </c>
      <c r="BY6" s="54" t="s">
        <v>360</v>
      </c>
      <c r="BZ6" s="54" t="s">
        <v>361</v>
      </c>
      <c r="CA6" s="54" t="s">
        <v>362</v>
      </c>
      <c r="CB6" s="53" t="s">
        <v>363</v>
      </c>
      <c r="CC6" s="54" t="s">
        <v>364</v>
      </c>
      <c r="CD6" s="55" t="s">
        <v>365</v>
      </c>
      <c r="CE6" s="55" t="s">
        <v>366</v>
      </c>
      <c r="CF6" s="54" t="s">
        <v>367</v>
      </c>
      <c r="CG6" s="1" t="s">
        <v>368</v>
      </c>
      <c r="CH6" s="55" t="s">
        <v>369</v>
      </c>
      <c r="CI6" s="53" t="s">
        <v>370</v>
      </c>
      <c r="CJ6" s="54" t="s">
        <v>371</v>
      </c>
      <c r="CK6" s="54" t="s">
        <v>372</v>
      </c>
      <c r="CL6" s="57" t="s">
        <v>250</v>
      </c>
    </row>
    <row r="7" spans="1:90" ht="12.75" customHeight="1">
      <c r="A7" s="44" t="s">
        <v>2</v>
      </c>
      <c r="B7" s="59">
        <v>1001</v>
      </c>
      <c r="C7" s="60" t="s">
        <v>373</v>
      </c>
      <c r="D7" s="61">
        <v>7011325.2666666731</v>
      </c>
      <c r="E7" s="61">
        <v>10451717.879999999</v>
      </c>
      <c r="F7" s="61">
        <v>10451717.879999999</v>
      </c>
      <c r="G7" s="61">
        <v>0</v>
      </c>
      <c r="H7" s="61">
        <v>0</v>
      </c>
      <c r="I7" s="61">
        <v>-4165885.92</v>
      </c>
      <c r="J7" s="61">
        <v>-4165885.92</v>
      </c>
      <c r="K7" s="61">
        <v>-14569912.92</v>
      </c>
      <c r="L7" s="61">
        <v>10404027</v>
      </c>
      <c r="M7" s="61">
        <v>0</v>
      </c>
      <c r="N7" s="61">
        <v>0</v>
      </c>
      <c r="O7" s="61">
        <v>0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725493.30666667374</v>
      </c>
      <c r="AA7" s="61">
        <v>0</v>
      </c>
      <c r="AB7" s="61">
        <v>0</v>
      </c>
      <c r="AC7" s="61">
        <v>0</v>
      </c>
      <c r="AD7" s="61">
        <v>824724.55791878758</v>
      </c>
      <c r="AE7" s="61">
        <v>0</v>
      </c>
      <c r="AF7" s="61">
        <v>0</v>
      </c>
      <c r="AG7" s="61">
        <v>0</v>
      </c>
      <c r="AH7" s="61">
        <v>0</v>
      </c>
      <c r="AI7" s="61">
        <v>-99231.251252113856</v>
      </c>
      <c r="AJ7" s="61">
        <v>0</v>
      </c>
      <c r="AK7" s="61">
        <v>0</v>
      </c>
      <c r="AL7" s="61">
        <v>0</v>
      </c>
      <c r="AM7" s="61">
        <v>0</v>
      </c>
      <c r="AN7" s="61">
        <v>0</v>
      </c>
      <c r="AO7" s="61">
        <v>0</v>
      </c>
      <c r="AP7" s="61">
        <v>0</v>
      </c>
      <c r="AQ7" s="61">
        <v>0</v>
      </c>
      <c r="AR7" s="61">
        <v>0</v>
      </c>
      <c r="AS7" s="61">
        <v>-1681837.8310799373</v>
      </c>
      <c r="AT7" s="61">
        <v>0</v>
      </c>
      <c r="AU7" s="61">
        <v>0</v>
      </c>
      <c r="AV7" s="61">
        <v>0</v>
      </c>
      <c r="AW7" s="61">
        <v>290312.98</v>
      </c>
      <c r="AX7" s="61">
        <v>290312.98</v>
      </c>
      <c r="AY7" s="61">
        <v>-70642.709999999992</v>
      </c>
      <c r="AZ7" s="61">
        <v>-15344.25</v>
      </c>
      <c r="BA7" s="61">
        <v>-55298.46</v>
      </c>
      <c r="BB7" s="61">
        <v>0</v>
      </c>
      <c r="BC7" s="61">
        <v>0</v>
      </c>
      <c r="BD7" s="61">
        <v>360955.69</v>
      </c>
      <c r="BE7" s="61">
        <v>0</v>
      </c>
      <c r="BF7" s="61">
        <v>0</v>
      </c>
      <c r="BG7" s="61">
        <v>0</v>
      </c>
      <c r="BH7" s="61">
        <v>0</v>
      </c>
      <c r="BI7" s="61">
        <v>0</v>
      </c>
      <c r="BJ7" s="61">
        <v>0</v>
      </c>
      <c r="BK7" s="61">
        <v>0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-1972150.8110799373</v>
      </c>
      <c r="BT7" s="61">
        <v>-689652.66</v>
      </c>
      <c r="BU7" s="61">
        <v>-744467.56775542849</v>
      </c>
      <c r="BV7" s="61">
        <v>-154874.17223026941</v>
      </c>
      <c r="BW7" s="61">
        <v>0</v>
      </c>
      <c r="BX7" s="61">
        <v>-9994.2391989927528</v>
      </c>
      <c r="BY7" s="61">
        <v>-373162.17189524643</v>
      </c>
      <c r="BZ7" s="61">
        <v>0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5329487.4355867356</v>
      </c>
    </row>
    <row r="8" spans="1:90" ht="12.75" customHeight="1">
      <c r="A8" s="44" t="s">
        <v>3</v>
      </c>
      <c r="B8" s="59">
        <v>1003</v>
      </c>
      <c r="C8" s="60" t="s">
        <v>373</v>
      </c>
      <c r="D8" s="61">
        <v>166723362.27000013</v>
      </c>
      <c r="E8" s="61">
        <v>120564732.60000002</v>
      </c>
      <c r="F8" s="61">
        <v>373299511.18000001</v>
      </c>
      <c r="G8" s="61">
        <v>-252734778.57999998</v>
      </c>
      <c r="H8" s="61">
        <v>0</v>
      </c>
      <c r="I8" s="61">
        <v>-1324093.9699999094</v>
      </c>
      <c r="J8" s="61">
        <v>31268009.470000029</v>
      </c>
      <c r="K8" s="61">
        <v>-633935347.81999993</v>
      </c>
      <c r="L8" s="61">
        <v>665203357.28999996</v>
      </c>
      <c r="M8" s="61">
        <v>-32592103.439999938</v>
      </c>
      <c r="N8" s="61">
        <v>592945885.61000001</v>
      </c>
      <c r="O8" s="61">
        <v>-625537989.04999995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47482723.640000008</v>
      </c>
      <c r="AA8" s="61">
        <v>22636246.570000004</v>
      </c>
      <c r="AB8" s="61">
        <v>834401.21000000008</v>
      </c>
      <c r="AC8" s="61">
        <v>20827779.800000001</v>
      </c>
      <c r="AD8" s="61">
        <v>3184296.0599999996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1.862645149230957E-9</v>
      </c>
      <c r="AN8" s="61">
        <v>956511.23</v>
      </c>
      <c r="AO8" s="61">
        <v>-942163.56</v>
      </c>
      <c r="AP8" s="61">
        <v>0</v>
      </c>
      <c r="AQ8" s="61">
        <v>0</v>
      </c>
      <c r="AR8" s="61">
        <v>-14347.669999998063</v>
      </c>
      <c r="AS8" s="61">
        <v>-79232399.330000043</v>
      </c>
      <c r="AT8" s="61">
        <v>-3613537.42</v>
      </c>
      <c r="AU8" s="61">
        <v>-4609545.04</v>
      </c>
      <c r="AV8" s="61">
        <v>996007.62</v>
      </c>
      <c r="AW8" s="61">
        <v>-1865838.9400000274</v>
      </c>
      <c r="AX8" s="61">
        <v>-12101362.180000022</v>
      </c>
      <c r="AY8" s="61">
        <v>-133822736.05000001</v>
      </c>
      <c r="AZ8" s="61">
        <v>-119455235.09999999</v>
      </c>
      <c r="BA8" s="61">
        <v>-59139077.93</v>
      </c>
      <c r="BB8" s="61">
        <v>0</v>
      </c>
      <c r="BC8" s="61">
        <v>44771576.979999997</v>
      </c>
      <c r="BD8" s="61">
        <v>121721373.86999999</v>
      </c>
      <c r="BE8" s="61">
        <v>10235523.239999995</v>
      </c>
      <c r="BF8" s="61">
        <v>119677944.97999999</v>
      </c>
      <c r="BG8" s="61">
        <v>104438405.92</v>
      </c>
      <c r="BH8" s="61">
        <v>55209798.969999999</v>
      </c>
      <c r="BI8" s="61">
        <v>0</v>
      </c>
      <c r="BJ8" s="61">
        <v>-39970259.910000004</v>
      </c>
      <c r="BK8" s="61">
        <v>-109442421.73999999</v>
      </c>
      <c r="BL8" s="61">
        <v>0</v>
      </c>
      <c r="BM8" s="61">
        <v>0</v>
      </c>
      <c r="BN8" s="61">
        <v>0</v>
      </c>
      <c r="BO8" s="61">
        <v>-577920.00000001118</v>
      </c>
      <c r="BP8" s="61">
        <v>-577920.00000001118</v>
      </c>
      <c r="BQ8" s="61">
        <v>0</v>
      </c>
      <c r="BR8" s="61">
        <v>0</v>
      </c>
      <c r="BS8" s="61">
        <v>-73175102.969999999</v>
      </c>
      <c r="BT8" s="61">
        <v>-57166112.830000006</v>
      </c>
      <c r="BU8" s="61">
        <v>-36744895.270000003</v>
      </c>
      <c r="BV8" s="61">
        <v>-7330082.209999999</v>
      </c>
      <c r="BW8" s="61">
        <v>0</v>
      </c>
      <c r="BX8" s="61">
        <v>0</v>
      </c>
      <c r="BY8" s="61">
        <v>0</v>
      </c>
      <c r="BZ8" s="61">
        <v>30171943.359999996</v>
      </c>
      <c r="CA8" s="61">
        <v>-2105956.02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87490962.940000087</v>
      </c>
    </row>
    <row r="9" spans="1:90" ht="12.75" customHeight="1">
      <c r="A9" s="44" t="s">
        <v>4</v>
      </c>
      <c r="B9" s="59">
        <v>1004</v>
      </c>
      <c r="C9" s="60" t="s">
        <v>373</v>
      </c>
      <c r="D9" s="61">
        <v>47152317.290000051</v>
      </c>
      <c r="E9" s="61">
        <v>41945701.130000055</v>
      </c>
      <c r="F9" s="61">
        <v>428566529.42000002</v>
      </c>
      <c r="G9" s="61">
        <v>-386620828.28999996</v>
      </c>
      <c r="H9" s="61">
        <v>0</v>
      </c>
      <c r="I9" s="61">
        <v>-4129509.0900000036</v>
      </c>
      <c r="J9" s="61">
        <v>-241990545.79999998</v>
      </c>
      <c r="K9" s="61">
        <v>-498844022.69</v>
      </c>
      <c r="L9" s="61">
        <v>256853476.89000002</v>
      </c>
      <c r="M9" s="61">
        <v>237861036.70999998</v>
      </c>
      <c r="N9" s="61">
        <v>359139338.51999998</v>
      </c>
      <c r="O9" s="61">
        <v>-121278301.81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9336125.2499999981</v>
      </c>
      <c r="AA9" s="61">
        <v>8846397.4700000007</v>
      </c>
      <c r="AB9" s="61">
        <v>0</v>
      </c>
      <c r="AC9" s="61">
        <v>-229788.79000000004</v>
      </c>
      <c r="AD9" s="61">
        <v>262825.83999999997</v>
      </c>
      <c r="AE9" s="61">
        <v>0</v>
      </c>
      <c r="AF9" s="61">
        <v>503298.2</v>
      </c>
      <c r="AG9" s="61">
        <v>-46607.47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-40931251.729999982</v>
      </c>
      <c r="AT9" s="61">
        <v>-13072498.719999984</v>
      </c>
      <c r="AU9" s="61">
        <v>-93536378.749999985</v>
      </c>
      <c r="AV9" s="61">
        <v>80463880.030000001</v>
      </c>
      <c r="AW9" s="61">
        <v>875010.5</v>
      </c>
      <c r="AX9" s="61">
        <v>57524638.189999998</v>
      </c>
      <c r="AY9" s="61">
        <v>-250239624.00999999</v>
      </c>
      <c r="AZ9" s="61">
        <v>-176134598.41999999</v>
      </c>
      <c r="BA9" s="61">
        <v>-74105025.590000004</v>
      </c>
      <c r="BB9" s="61">
        <v>0</v>
      </c>
      <c r="BC9" s="61">
        <v>0</v>
      </c>
      <c r="BD9" s="61">
        <v>307764262.19999999</v>
      </c>
      <c r="BE9" s="61">
        <v>-56649627.689999998</v>
      </c>
      <c r="BF9" s="61">
        <v>169573407.28999999</v>
      </c>
      <c r="BG9" s="61">
        <v>119444070.99999999</v>
      </c>
      <c r="BH9" s="61">
        <v>50129336.289999999</v>
      </c>
      <c r="BI9" s="61">
        <v>0</v>
      </c>
      <c r="BJ9" s="61">
        <v>0</v>
      </c>
      <c r="BK9" s="61">
        <v>-226223034.97999999</v>
      </c>
      <c r="BL9" s="61">
        <v>0</v>
      </c>
      <c r="BM9" s="61">
        <v>0</v>
      </c>
      <c r="BN9" s="61">
        <v>0</v>
      </c>
      <c r="BO9" s="61">
        <v>-3659926.2299999967</v>
      </c>
      <c r="BP9" s="61">
        <v>-3659926.2299999967</v>
      </c>
      <c r="BQ9" s="61">
        <v>0</v>
      </c>
      <c r="BR9" s="61">
        <v>0</v>
      </c>
      <c r="BS9" s="61">
        <v>-24924809.219999999</v>
      </c>
      <c r="BT9" s="61">
        <v>-16465950.920000002</v>
      </c>
      <c r="BU9" s="61">
        <v>-13074063.459999999</v>
      </c>
      <c r="BV9" s="61">
        <v>-4272227.01</v>
      </c>
      <c r="BW9" s="61">
        <v>0</v>
      </c>
      <c r="BX9" s="61">
        <v>-1169106.57</v>
      </c>
      <c r="BY9" s="61">
        <v>-857581.16</v>
      </c>
      <c r="BZ9" s="61">
        <v>10914119.9</v>
      </c>
      <c r="CA9" s="61">
        <v>0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-149028.06</v>
      </c>
      <c r="CJ9" s="61">
        <v>-149028.06</v>
      </c>
      <c r="CK9" s="61">
        <v>0</v>
      </c>
      <c r="CL9" s="61">
        <v>6221065.5600000694</v>
      </c>
    </row>
    <row r="10" spans="1:90" ht="12.75" customHeight="1">
      <c r="A10" s="44" t="s">
        <v>6</v>
      </c>
      <c r="B10" s="59">
        <v>1005</v>
      </c>
      <c r="C10" s="60" t="s">
        <v>373</v>
      </c>
      <c r="D10" s="61">
        <v>117471001.50000006</v>
      </c>
      <c r="E10" s="61">
        <v>79247256.410000026</v>
      </c>
      <c r="F10" s="61">
        <v>143636835.92000002</v>
      </c>
      <c r="G10" s="61">
        <v>-64389579.509999998</v>
      </c>
      <c r="H10" s="61">
        <v>0</v>
      </c>
      <c r="I10" s="61">
        <v>7851064.8400000334</v>
      </c>
      <c r="J10" s="61">
        <v>60707794.360000014</v>
      </c>
      <c r="K10" s="61">
        <v>-437000257.46999997</v>
      </c>
      <c r="L10" s="61">
        <v>497708051.82999998</v>
      </c>
      <c r="M10" s="61">
        <v>-52856729.519999981</v>
      </c>
      <c r="N10" s="61">
        <v>190134774.69999999</v>
      </c>
      <c r="O10" s="61">
        <v>-242991504.21999997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37083076.499999993</v>
      </c>
      <c r="AA10" s="61">
        <v>11436633.870000001</v>
      </c>
      <c r="AB10" s="61">
        <v>3686461.29</v>
      </c>
      <c r="AC10" s="61">
        <v>16472273.209999999</v>
      </c>
      <c r="AD10" s="61">
        <v>1935124.81</v>
      </c>
      <c r="AE10" s="61">
        <v>3418144.35</v>
      </c>
      <c r="AF10" s="61">
        <v>0</v>
      </c>
      <c r="AG10" s="61">
        <v>0</v>
      </c>
      <c r="AH10" s="61">
        <v>134438.97</v>
      </c>
      <c r="AI10" s="61">
        <v>0</v>
      </c>
      <c r="AJ10" s="61">
        <v>0</v>
      </c>
      <c r="AK10" s="61">
        <v>0</v>
      </c>
      <c r="AL10" s="61">
        <v>0</v>
      </c>
      <c r="AM10" s="61">
        <v>-6710396.2499999981</v>
      </c>
      <c r="AN10" s="61">
        <v>-22280135.989999998</v>
      </c>
      <c r="AO10" s="61">
        <v>15569739.74</v>
      </c>
      <c r="AP10" s="61">
        <v>0</v>
      </c>
      <c r="AQ10" s="61">
        <v>0</v>
      </c>
      <c r="AR10" s="61">
        <v>0</v>
      </c>
      <c r="AS10" s="61">
        <v>-80015413.600000083</v>
      </c>
      <c r="AT10" s="61">
        <v>-25984211.960000001</v>
      </c>
      <c r="AU10" s="61">
        <v>-90048969.790000007</v>
      </c>
      <c r="AV10" s="61">
        <v>64064757.830000006</v>
      </c>
      <c r="AW10" s="61">
        <v>-2430345.1600000858</v>
      </c>
      <c r="AX10" s="61">
        <v>47882327.9799999</v>
      </c>
      <c r="AY10" s="61">
        <v>-491526707.71000004</v>
      </c>
      <c r="AZ10" s="61">
        <v>-461773106.77000004</v>
      </c>
      <c r="BA10" s="61">
        <v>-129015975.09</v>
      </c>
      <c r="BB10" s="61">
        <v>0</v>
      </c>
      <c r="BC10" s="61">
        <v>99262374.150000006</v>
      </c>
      <c r="BD10" s="61">
        <v>539409035.68999994</v>
      </c>
      <c r="BE10" s="61">
        <v>-50312673.139999986</v>
      </c>
      <c r="BF10" s="61">
        <v>283736583.00999999</v>
      </c>
      <c r="BG10" s="61">
        <v>297251619.44999999</v>
      </c>
      <c r="BH10" s="61">
        <v>43784732.659999996</v>
      </c>
      <c r="BI10" s="61">
        <v>0</v>
      </c>
      <c r="BJ10" s="61">
        <v>-57299769.100000001</v>
      </c>
      <c r="BK10" s="61">
        <v>-334049256.14999998</v>
      </c>
      <c r="BL10" s="61">
        <v>0</v>
      </c>
      <c r="BM10" s="61">
        <v>0</v>
      </c>
      <c r="BN10" s="61">
        <v>0</v>
      </c>
      <c r="BO10" s="61">
        <v>-6755975.9100000001</v>
      </c>
      <c r="BP10" s="61">
        <v>-6755975.9100000001</v>
      </c>
      <c r="BQ10" s="61">
        <v>0</v>
      </c>
      <c r="BR10" s="61">
        <v>0</v>
      </c>
      <c r="BS10" s="61">
        <v>-36005562.220000006</v>
      </c>
      <c r="BT10" s="61">
        <v>-20684649.600000001</v>
      </c>
      <c r="BU10" s="61">
        <v>-13204861.85</v>
      </c>
      <c r="BV10" s="61">
        <v>-3728527.2199999997</v>
      </c>
      <c r="BW10" s="61">
        <v>0</v>
      </c>
      <c r="BX10" s="61">
        <v>-470097.54000000004</v>
      </c>
      <c r="BY10" s="61">
        <v>-437602.63</v>
      </c>
      <c r="BZ10" s="61">
        <v>2520176.6199999992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-8839318.3499999996</v>
      </c>
      <c r="CJ10" s="61">
        <v>-8839318.3499999996</v>
      </c>
      <c r="CK10" s="61">
        <v>0</v>
      </c>
      <c r="CL10" s="61">
        <v>37455587.899999976</v>
      </c>
    </row>
    <row r="11" spans="1:90" ht="12.75" customHeight="1">
      <c r="A11" s="44" t="s">
        <v>8</v>
      </c>
      <c r="B11" s="59">
        <v>1006</v>
      </c>
      <c r="C11" s="60" t="s">
        <v>373</v>
      </c>
      <c r="D11" s="61">
        <v>53431.049999999988</v>
      </c>
      <c r="E11" s="61">
        <v>35651.83</v>
      </c>
      <c r="F11" s="61">
        <v>35651.83</v>
      </c>
      <c r="G11" s="61">
        <v>0</v>
      </c>
      <c r="H11" s="61">
        <v>0</v>
      </c>
      <c r="I11" s="61">
        <v>-5390.6500000000087</v>
      </c>
      <c r="J11" s="61">
        <v>-5390.6500000000087</v>
      </c>
      <c r="K11" s="61">
        <v>-72287.44</v>
      </c>
      <c r="L11" s="61">
        <v>66896.789999999994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23169.87</v>
      </c>
      <c r="AA11" s="61">
        <v>9245.98</v>
      </c>
      <c r="AB11" s="61">
        <v>0</v>
      </c>
      <c r="AC11" s="61">
        <v>2316.64</v>
      </c>
      <c r="AD11" s="61">
        <v>9951.56</v>
      </c>
      <c r="AE11" s="61">
        <v>0</v>
      </c>
      <c r="AF11" s="61">
        <v>0</v>
      </c>
      <c r="AG11" s="61">
        <v>30.67</v>
      </c>
      <c r="AH11" s="61">
        <v>1625.02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-303002.83999999997</v>
      </c>
      <c r="AT11" s="61">
        <v>0</v>
      </c>
      <c r="AU11" s="61">
        <v>0</v>
      </c>
      <c r="AV11" s="61">
        <v>0</v>
      </c>
      <c r="AW11" s="61">
        <v>0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0</v>
      </c>
      <c r="BD11" s="61">
        <v>0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-303002.83999999997</v>
      </c>
      <c r="BT11" s="61">
        <v>-8415.34</v>
      </c>
      <c r="BU11" s="61">
        <v>-177894.66</v>
      </c>
      <c r="BV11" s="61">
        <v>-94657.14</v>
      </c>
      <c r="BW11" s="61">
        <v>-852.73</v>
      </c>
      <c r="BX11" s="61">
        <v>-3061.68</v>
      </c>
      <c r="BY11" s="61">
        <v>-18121.29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-249571.78999999998</v>
      </c>
    </row>
    <row r="12" spans="1:90" ht="12.75" customHeight="1">
      <c r="A12" s="44" t="s">
        <v>10</v>
      </c>
      <c r="B12" s="59">
        <v>1007</v>
      </c>
      <c r="C12" s="60" t="s">
        <v>373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</row>
    <row r="13" spans="1:90" ht="12.75" customHeight="1">
      <c r="A13" s="44" t="s">
        <v>12</v>
      </c>
      <c r="B13" s="59">
        <v>1008</v>
      </c>
      <c r="C13" s="60" t="s">
        <v>373</v>
      </c>
      <c r="D13" s="61">
        <v>30439974.089320164</v>
      </c>
      <c r="E13" s="61">
        <v>20361192.449999999</v>
      </c>
      <c r="F13" s="61">
        <v>37441483.469999999</v>
      </c>
      <c r="G13" s="61">
        <v>-17080291.02</v>
      </c>
      <c r="H13" s="61">
        <v>0</v>
      </c>
      <c r="I13" s="61">
        <v>-10876894</v>
      </c>
      <c r="J13" s="61">
        <v>-19251479.609999999</v>
      </c>
      <c r="K13" s="61">
        <v>-49610817.009999998</v>
      </c>
      <c r="L13" s="61">
        <v>30359337.399999999</v>
      </c>
      <c r="M13" s="61">
        <v>8374585.6099999994</v>
      </c>
      <c r="N13" s="61">
        <v>9764545.9199999999</v>
      </c>
      <c r="O13" s="61">
        <v>-1389960.31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21005892.059320167</v>
      </c>
      <c r="AA13" s="61">
        <v>12979719.411060505</v>
      </c>
      <c r="AB13" s="61">
        <v>881611.77854009555</v>
      </c>
      <c r="AC13" s="61">
        <v>2441917.3518630993</v>
      </c>
      <c r="AD13" s="61">
        <v>20701.805379482328</v>
      </c>
      <c r="AE13" s="61">
        <v>0</v>
      </c>
      <c r="AF13" s="61">
        <v>61503.476094254671</v>
      </c>
      <c r="AG13" s="61">
        <v>4620438.2363827294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-50216.42</v>
      </c>
      <c r="AN13" s="61">
        <v>0</v>
      </c>
      <c r="AO13" s="61">
        <v>0</v>
      </c>
      <c r="AP13" s="61">
        <v>0</v>
      </c>
      <c r="AQ13" s="61">
        <v>0</v>
      </c>
      <c r="AR13" s="61">
        <v>-50216.42</v>
      </c>
      <c r="AS13" s="61">
        <v>-8066556.3246080317</v>
      </c>
      <c r="AT13" s="61">
        <v>-153188.82</v>
      </c>
      <c r="AU13" s="61">
        <v>-153188.82</v>
      </c>
      <c r="AV13" s="61">
        <v>0</v>
      </c>
      <c r="AW13" s="61">
        <v>-2820013.4899999797</v>
      </c>
      <c r="AX13" s="61">
        <v>-28784929.679999992</v>
      </c>
      <c r="AY13" s="61">
        <v>-96597816.359999999</v>
      </c>
      <c r="AZ13" s="61">
        <v>-97945706.179999992</v>
      </c>
      <c r="BA13" s="61">
        <v>-622014.51</v>
      </c>
      <c r="BB13" s="61">
        <v>0</v>
      </c>
      <c r="BC13" s="61">
        <v>1969904.33</v>
      </c>
      <c r="BD13" s="61">
        <v>67812886.680000007</v>
      </c>
      <c r="BE13" s="61">
        <v>25964916.190000013</v>
      </c>
      <c r="BF13" s="61">
        <v>83342131.24000001</v>
      </c>
      <c r="BG13" s="61">
        <v>83338667.269999996</v>
      </c>
      <c r="BH13" s="61">
        <v>4583.43</v>
      </c>
      <c r="BI13" s="61">
        <v>0</v>
      </c>
      <c r="BJ13" s="61">
        <v>-1119.46</v>
      </c>
      <c r="BK13" s="61">
        <v>-57377215.049999997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-5093354.0146080526</v>
      </c>
      <c r="BT13" s="61">
        <v>-3700683.9999999991</v>
      </c>
      <c r="BU13" s="61">
        <v>-497179.67539306497</v>
      </c>
      <c r="BV13" s="61">
        <v>-394719.11514612474</v>
      </c>
      <c r="BW13" s="61">
        <v>0</v>
      </c>
      <c r="BX13" s="61">
        <v>-63464.772773176512</v>
      </c>
      <c r="BY13" s="61">
        <v>-62269.927218306388</v>
      </c>
      <c r="BZ13" s="61">
        <v>144957.49</v>
      </c>
      <c r="CA13" s="61">
        <v>-519994.01407738152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0</v>
      </c>
      <c r="CJ13" s="61">
        <v>0</v>
      </c>
      <c r="CK13" s="61">
        <v>0</v>
      </c>
      <c r="CL13" s="61">
        <v>22373417.764712133</v>
      </c>
    </row>
    <row r="14" spans="1:90" ht="12.75" customHeight="1">
      <c r="A14" s="44" t="s">
        <v>14</v>
      </c>
      <c r="B14" s="59">
        <v>1009</v>
      </c>
      <c r="C14" s="60" t="s">
        <v>373</v>
      </c>
      <c r="D14" s="61">
        <v>205269497.70460603</v>
      </c>
      <c r="E14" s="61">
        <v>154512574.13</v>
      </c>
      <c r="F14" s="61">
        <v>394201550.25</v>
      </c>
      <c r="G14" s="61">
        <v>-239688976.12</v>
      </c>
      <c r="H14" s="61">
        <v>0</v>
      </c>
      <c r="I14" s="61">
        <v>-7771260.4899999797</v>
      </c>
      <c r="J14" s="61">
        <v>2499859.4600000381</v>
      </c>
      <c r="K14" s="61">
        <v>-675014604.29999995</v>
      </c>
      <c r="L14" s="61">
        <v>677514463.75999999</v>
      </c>
      <c r="M14" s="61">
        <v>-10271119.950000018</v>
      </c>
      <c r="N14" s="61">
        <v>237874606.97999999</v>
      </c>
      <c r="O14" s="61">
        <v>-248145726.93000001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59096794.044606008</v>
      </c>
      <c r="AA14" s="61">
        <v>51946037.670748003</v>
      </c>
      <c r="AB14" s="61">
        <v>-576857.59911300009</v>
      </c>
      <c r="AC14" s="61">
        <v>1836495.2223690003</v>
      </c>
      <c r="AD14" s="61">
        <v>5704923.7939449996</v>
      </c>
      <c r="AE14" s="61">
        <v>14370.5952</v>
      </c>
      <c r="AF14" s="61">
        <v>90315.334453999996</v>
      </c>
      <c r="AG14" s="61">
        <v>58667.078514000008</v>
      </c>
      <c r="AH14" s="61">
        <v>0</v>
      </c>
      <c r="AI14" s="61">
        <v>22841.948489000002</v>
      </c>
      <c r="AJ14" s="61">
        <v>0</v>
      </c>
      <c r="AK14" s="61">
        <v>0</v>
      </c>
      <c r="AL14" s="61">
        <v>0</v>
      </c>
      <c r="AM14" s="61">
        <v>-568609.98</v>
      </c>
      <c r="AN14" s="61">
        <v>-3828035.75</v>
      </c>
      <c r="AO14" s="61">
        <v>321181.34999999998</v>
      </c>
      <c r="AP14" s="61">
        <v>0</v>
      </c>
      <c r="AQ14" s="61">
        <v>0</v>
      </c>
      <c r="AR14" s="61">
        <v>2938244.42</v>
      </c>
      <c r="AS14" s="61">
        <v>-61629612.750000007</v>
      </c>
      <c r="AT14" s="61">
        <v>-9362.1300000001211</v>
      </c>
      <c r="AU14" s="61">
        <v>-1172485.07</v>
      </c>
      <c r="AV14" s="61">
        <v>1163122.94</v>
      </c>
      <c r="AW14" s="61">
        <v>-4507397.5399999991</v>
      </c>
      <c r="AX14" s="61">
        <v>-3509657.7199999988</v>
      </c>
      <c r="AY14" s="61">
        <v>-122171571.33</v>
      </c>
      <c r="AZ14" s="61">
        <v>-122171571.33</v>
      </c>
      <c r="BA14" s="61">
        <v>0</v>
      </c>
      <c r="BB14" s="61">
        <v>0</v>
      </c>
      <c r="BC14" s="61">
        <v>0</v>
      </c>
      <c r="BD14" s="61">
        <v>118661913.61</v>
      </c>
      <c r="BE14" s="61">
        <v>-997739.8200000003</v>
      </c>
      <c r="BF14" s="61">
        <v>11288392.029999999</v>
      </c>
      <c r="BG14" s="61">
        <v>11288392.029999999</v>
      </c>
      <c r="BH14" s="61">
        <v>0</v>
      </c>
      <c r="BI14" s="61">
        <v>0</v>
      </c>
      <c r="BJ14" s="61">
        <v>0</v>
      </c>
      <c r="BK14" s="61">
        <v>-12286131.85</v>
      </c>
      <c r="BL14" s="61">
        <v>0</v>
      </c>
      <c r="BM14" s="61">
        <v>0</v>
      </c>
      <c r="BN14" s="61">
        <v>0</v>
      </c>
      <c r="BO14" s="61">
        <v>-16983554.059999999</v>
      </c>
      <c r="BP14" s="61">
        <v>-16983554.059999999</v>
      </c>
      <c r="BQ14" s="61">
        <v>0</v>
      </c>
      <c r="BR14" s="61">
        <v>0</v>
      </c>
      <c r="BS14" s="61">
        <v>-40128093.220000014</v>
      </c>
      <c r="BT14" s="61">
        <v>-64961210.470000006</v>
      </c>
      <c r="BU14" s="61">
        <v>-6531130.6600000001</v>
      </c>
      <c r="BV14" s="61">
        <v>-2606805.08</v>
      </c>
      <c r="BW14" s="61">
        <v>0</v>
      </c>
      <c r="BX14" s="61">
        <v>-440613.81</v>
      </c>
      <c r="BY14" s="61">
        <v>-792.56</v>
      </c>
      <c r="BZ14" s="61">
        <v>34865720.640000001</v>
      </c>
      <c r="CA14" s="61">
        <v>-453261.28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-1205.8</v>
      </c>
      <c r="CJ14" s="61">
        <v>-1205.8</v>
      </c>
      <c r="CK14" s="61">
        <v>0</v>
      </c>
      <c r="CL14" s="61">
        <v>143639884.95460603</v>
      </c>
    </row>
    <row r="15" spans="1:90" ht="12.75" customHeight="1">
      <c r="A15" s="44" t="s">
        <v>16</v>
      </c>
      <c r="B15" s="59">
        <v>1010</v>
      </c>
      <c r="C15" s="60" t="s">
        <v>373</v>
      </c>
      <c r="D15" s="61">
        <v>24059792.190000005</v>
      </c>
      <c r="E15" s="61">
        <v>13155161.48</v>
      </c>
      <c r="F15" s="61">
        <v>13155161.48</v>
      </c>
      <c r="G15" s="61">
        <v>0</v>
      </c>
      <c r="H15" s="61">
        <v>0</v>
      </c>
      <c r="I15" s="61">
        <v>8096934.0100000054</v>
      </c>
      <c r="J15" s="61">
        <v>8096934.0100000054</v>
      </c>
      <c r="K15" s="61">
        <v>-132084512.22000001</v>
      </c>
      <c r="L15" s="61">
        <v>140181446.23000002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2807696.6999999997</v>
      </c>
      <c r="AA15" s="61">
        <v>402295.73</v>
      </c>
      <c r="AB15" s="61">
        <v>957961.19</v>
      </c>
      <c r="AC15" s="61">
        <v>1448279.5899999999</v>
      </c>
      <c r="AD15" s="61">
        <v>-839.81000000000006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-18813521.830000009</v>
      </c>
      <c r="AT15" s="61">
        <v>-1810649.95</v>
      </c>
      <c r="AU15" s="61">
        <v>-1810649.95</v>
      </c>
      <c r="AV15" s="61">
        <v>0</v>
      </c>
      <c r="AW15" s="61">
        <v>-1649082.8100000005</v>
      </c>
      <c r="AX15" s="61">
        <v>-1649082.8100000005</v>
      </c>
      <c r="AY15" s="61">
        <v>-11780917.050000001</v>
      </c>
      <c r="AZ15" s="61">
        <v>-10782057.950000001</v>
      </c>
      <c r="BA15" s="61">
        <v>-998859.1</v>
      </c>
      <c r="BB15" s="61">
        <v>0</v>
      </c>
      <c r="BC15" s="61">
        <v>0</v>
      </c>
      <c r="BD15" s="61">
        <v>10131834.24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-15353789.07000001</v>
      </c>
      <c r="BT15" s="61">
        <v>-13457380.06000001</v>
      </c>
      <c r="BU15" s="61">
        <v>-1252568.29</v>
      </c>
      <c r="BV15" s="61">
        <v>-173777.51</v>
      </c>
      <c r="BW15" s="61">
        <v>0</v>
      </c>
      <c r="BX15" s="61">
        <v>-16295.76</v>
      </c>
      <c r="BY15" s="61">
        <v>-415848.56</v>
      </c>
      <c r="BZ15" s="61">
        <v>0</v>
      </c>
      <c r="CA15" s="61">
        <v>-37918.89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5246270.3599999957</v>
      </c>
    </row>
    <row r="16" spans="1:90" ht="12.75" customHeight="1">
      <c r="A16" s="44" t="s">
        <v>18</v>
      </c>
      <c r="B16" s="59">
        <v>1011</v>
      </c>
      <c r="C16" s="60" t="s">
        <v>373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</row>
    <row r="17" spans="1:90" ht="12.75" customHeight="1">
      <c r="A17" s="44" t="s">
        <v>20</v>
      </c>
      <c r="B17" s="59">
        <v>1012</v>
      </c>
      <c r="C17" s="60" t="s">
        <v>373</v>
      </c>
      <c r="D17" s="61">
        <v>19194404.762176007</v>
      </c>
      <c r="E17" s="61">
        <v>17514534.480000004</v>
      </c>
      <c r="F17" s="61">
        <v>24308493.990000002</v>
      </c>
      <c r="G17" s="61">
        <v>-6793959.5099999998</v>
      </c>
      <c r="H17" s="61">
        <v>0</v>
      </c>
      <c r="I17" s="61">
        <v>-131897.08999999706</v>
      </c>
      <c r="J17" s="61">
        <v>1606440.7700000033</v>
      </c>
      <c r="K17" s="61">
        <v>-54443110.329999998</v>
      </c>
      <c r="L17" s="61">
        <v>56049551.100000001</v>
      </c>
      <c r="M17" s="61">
        <v>-1738337.8600000003</v>
      </c>
      <c r="N17" s="61">
        <v>6359922.5199999996</v>
      </c>
      <c r="O17" s="61">
        <v>-8098260.3799999999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1811767.3721760001</v>
      </c>
      <c r="AA17" s="61">
        <v>820553.48774400004</v>
      </c>
      <c r="AB17" s="61">
        <v>14664.247936000002</v>
      </c>
      <c r="AC17" s="61">
        <v>976549.63649600011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-12451686.213937994</v>
      </c>
      <c r="AT17" s="61">
        <v>-14594477.859999999</v>
      </c>
      <c r="AU17" s="61">
        <v>-15137451.52</v>
      </c>
      <c r="AV17" s="61">
        <v>542973.66</v>
      </c>
      <c r="AW17" s="61">
        <v>8691405.4400000051</v>
      </c>
      <c r="AX17" s="61">
        <v>7161895.200000003</v>
      </c>
      <c r="AY17" s="61">
        <v>-35894575.069999993</v>
      </c>
      <c r="AZ17" s="61">
        <v>-25419352.440000001</v>
      </c>
      <c r="BA17" s="61">
        <v>-17724026.579999998</v>
      </c>
      <c r="BB17" s="61">
        <v>0</v>
      </c>
      <c r="BC17" s="61">
        <v>7248803.9500000002</v>
      </c>
      <c r="BD17" s="61">
        <v>43056470.269999996</v>
      </c>
      <c r="BE17" s="61">
        <v>1529510.2400000021</v>
      </c>
      <c r="BF17" s="61">
        <v>13686903.730000002</v>
      </c>
      <c r="BG17" s="61">
        <v>9835850.1100000013</v>
      </c>
      <c r="BH17" s="61">
        <v>6515964.3099999996</v>
      </c>
      <c r="BI17" s="61">
        <v>0</v>
      </c>
      <c r="BJ17" s="61">
        <v>-2664910.69</v>
      </c>
      <c r="BK17" s="61">
        <v>-12157393.49</v>
      </c>
      <c r="BL17" s="61">
        <v>0</v>
      </c>
      <c r="BM17" s="61">
        <v>0</v>
      </c>
      <c r="BN17" s="61">
        <v>0</v>
      </c>
      <c r="BO17" s="61">
        <v>-1862427.7299999997</v>
      </c>
      <c r="BP17" s="61">
        <v>-1862427.7299999997</v>
      </c>
      <c r="BQ17" s="61">
        <v>0</v>
      </c>
      <c r="BR17" s="61">
        <v>0</v>
      </c>
      <c r="BS17" s="61">
        <v>-4686186.0639380012</v>
      </c>
      <c r="BT17" s="61">
        <v>-4432604.9600000018</v>
      </c>
      <c r="BU17" s="61">
        <v>-300190.19614399999</v>
      </c>
      <c r="BV17" s="61">
        <v>-283768.87226799998</v>
      </c>
      <c r="BW17" s="61">
        <v>0</v>
      </c>
      <c r="BX17" s="61">
        <v>-5099.1397659999993</v>
      </c>
      <c r="BY17" s="61">
        <v>-94214.225759999987</v>
      </c>
      <c r="BZ17" s="61">
        <v>455006.8600000001</v>
      </c>
      <c r="CA17" s="61">
        <v>-25315.53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6742718.5482380129</v>
      </c>
    </row>
    <row r="18" spans="1:90" ht="12.75" customHeight="1">
      <c r="A18" s="44" t="s">
        <v>22</v>
      </c>
      <c r="B18" s="59">
        <v>1013</v>
      </c>
      <c r="C18" s="60" t="s">
        <v>373</v>
      </c>
      <c r="D18" s="61">
        <v>4311011.9200000018</v>
      </c>
      <c r="E18" s="61">
        <v>5571314.1700000018</v>
      </c>
      <c r="F18" s="61">
        <v>16229258.700000001</v>
      </c>
      <c r="G18" s="61">
        <v>-10657944.529999999</v>
      </c>
      <c r="H18" s="61">
        <v>0</v>
      </c>
      <c r="I18" s="61">
        <v>-2416680.41</v>
      </c>
      <c r="J18" s="61">
        <v>-1772385.8200000003</v>
      </c>
      <c r="K18" s="61">
        <v>-30961788.789999999</v>
      </c>
      <c r="L18" s="61">
        <v>29189402.969999999</v>
      </c>
      <c r="M18" s="61">
        <v>-644294.58999999985</v>
      </c>
      <c r="N18" s="61">
        <v>19789411.859999999</v>
      </c>
      <c r="O18" s="61">
        <v>-20433706.449999999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939167.05999999994</v>
      </c>
      <c r="AA18" s="61">
        <v>612267.25</v>
      </c>
      <c r="AB18" s="61">
        <v>0</v>
      </c>
      <c r="AC18" s="61">
        <v>-4623.2900000000009</v>
      </c>
      <c r="AD18" s="61">
        <v>331523.09999999998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217211.09999999998</v>
      </c>
      <c r="AK18" s="61">
        <v>870411.2</v>
      </c>
      <c r="AL18" s="61">
        <v>-653200.1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-5842536.7099999692</v>
      </c>
      <c r="AT18" s="61">
        <v>-1510823.7899999917</v>
      </c>
      <c r="AU18" s="61">
        <v>-175504339.69999999</v>
      </c>
      <c r="AV18" s="61">
        <v>173993515.91</v>
      </c>
      <c r="AW18" s="61">
        <v>-1893950.1799999774</v>
      </c>
      <c r="AX18" s="61">
        <v>219677093.47000003</v>
      </c>
      <c r="AY18" s="61">
        <v>-53902854.63000001</v>
      </c>
      <c r="AZ18" s="61">
        <v>-43401772.840000004</v>
      </c>
      <c r="BA18" s="61">
        <v>-22525177.73</v>
      </c>
      <c r="BB18" s="61">
        <v>0</v>
      </c>
      <c r="BC18" s="61">
        <v>12024095.939999999</v>
      </c>
      <c r="BD18" s="61">
        <v>273579948.10000002</v>
      </c>
      <c r="BE18" s="61">
        <v>-221571043.65000001</v>
      </c>
      <c r="BF18" s="61">
        <v>43825642.619999997</v>
      </c>
      <c r="BG18" s="61">
        <v>38170897.449999996</v>
      </c>
      <c r="BH18" s="61">
        <v>15430920</v>
      </c>
      <c r="BI18" s="61">
        <v>0</v>
      </c>
      <c r="BJ18" s="61">
        <v>-9776174.8300000001</v>
      </c>
      <c r="BK18" s="61">
        <v>-265396686.27000001</v>
      </c>
      <c r="BL18" s="61">
        <v>0</v>
      </c>
      <c r="BM18" s="61">
        <v>0</v>
      </c>
      <c r="BN18" s="61">
        <v>0</v>
      </c>
      <c r="BO18" s="61">
        <v>-795682.86</v>
      </c>
      <c r="BP18" s="61">
        <v>-795682.86</v>
      </c>
      <c r="BQ18" s="61">
        <v>0</v>
      </c>
      <c r="BR18" s="61">
        <v>0</v>
      </c>
      <c r="BS18" s="61">
        <v>-1642079.8800000004</v>
      </c>
      <c r="BT18" s="61">
        <v>-2124238.2400000002</v>
      </c>
      <c r="BU18" s="61">
        <v>-727686.48</v>
      </c>
      <c r="BV18" s="61">
        <v>-169588.26</v>
      </c>
      <c r="BW18" s="61">
        <v>0</v>
      </c>
      <c r="BX18" s="61">
        <v>-18162.29</v>
      </c>
      <c r="BY18" s="61">
        <v>-235723.71</v>
      </c>
      <c r="BZ18" s="61">
        <v>1633319.1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-1531524.7899999674</v>
      </c>
    </row>
    <row r="19" spans="1:90" ht="12.75" customHeight="1">
      <c r="A19" s="44" t="s">
        <v>24</v>
      </c>
      <c r="B19" s="59">
        <v>1016</v>
      </c>
      <c r="C19" s="60" t="s">
        <v>373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</row>
    <row r="20" spans="1:90" ht="12.75" customHeight="1">
      <c r="A20" s="44" t="s">
        <v>26</v>
      </c>
      <c r="B20" s="59">
        <v>1017</v>
      </c>
      <c r="C20" s="60" t="s">
        <v>373</v>
      </c>
      <c r="D20" s="61">
        <v>-5607354.3099999996</v>
      </c>
      <c r="E20" s="61">
        <v>1485297.1099999999</v>
      </c>
      <c r="F20" s="61">
        <v>1495653.0699999998</v>
      </c>
      <c r="G20" s="61">
        <v>-10355.959999999999</v>
      </c>
      <c r="H20" s="61">
        <v>0</v>
      </c>
      <c r="I20" s="61">
        <v>120373.49000000069</v>
      </c>
      <c r="J20" s="61">
        <v>-3597772.48</v>
      </c>
      <c r="K20" s="61">
        <v>542715.58000000007</v>
      </c>
      <c r="L20" s="61">
        <v>-4140488.06</v>
      </c>
      <c r="M20" s="61">
        <v>3718145.9700000007</v>
      </c>
      <c r="N20" s="61">
        <v>-1268723.01</v>
      </c>
      <c r="O20" s="61">
        <v>4986868.9800000004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562391.09</v>
      </c>
      <c r="AA20" s="61">
        <v>289541.21999999997</v>
      </c>
      <c r="AB20" s="61">
        <v>0</v>
      </c>
      <c r="AC20" s="61">
        <v>272849.87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-7775416</v>
      </c>
      <c r="AN20" s="61">
        <v>-191430378</v>
      </c>
      <c r="AO20" s="61">
        <v>183654962</v>
      </c>
      <c r="AP20" s="61">
        <v>0</v>
      </c>
      <c r="AQ20" s="61">
        <v>0</v>
      </c>
      <c r="AR20" s="61">
        <v>0</v>
      </c>
      <c r="AS20" s="61">
        <v>-8891054.8599999007</v>
      </c>
      <c r="AT20" s="61">
        <v>-304152.00000000186</v>
      </c>
      <c r="AU20" s="61">
        <v>-16810858.830000002</v>
      </c>
      <c r="AV20" s="61">
        <v>16506706.83</v>
      </c>
      <c r="AW20" s="61">
        <v>-909122.97999989986</v>
      </c>
      <c r="AX20" s="61">
        <v>-13881766.129999995</v>
      </c>
      <c r="AY20" s="61">
        <v>-969674970.78999996</v>
      </c>
      <c r="AZ20" s="61">
        <v>-964284643.48000002</v>
      </c>
      <c r="BA20" s="61">
        <v>-5390327.3100000005</v>
      </c>
      <c r="BB20" s="61">
        <v>0</v>
      </c>
      <c r="BC20" s="61">
        <v>0</v>
      </c>
      <c r="BD20" s="61">
        <v>955793204.65999997</v>
      </c>
      <c r="BE20" s="61">
        <v>12972643.150000095</v>
      </c>
      <c r="BF20" s="61">
        <v>958298218.55000007</v>
      </c>
      <c r="BG20" s="61">
        <v>955400538.19000006</v>
      </c>
      <c r="BH20" s="61">
        <v>2897680.36</v>
      </c>
      <c r="BI20" s="61">
        <v>0</v>
      </c>
      <c r="BJ20" s="61">
        <v>0</v>
      </c>
      <c r="BK20" s="61">
        <v>-945325575.39999998</v>
      </c>
      <c r="BL20" s="61">
        <v>0</v>
      </c>
      <c r="BM20" s="61">
        <v>0</v>
      </c>
      <c r="BN20" s="61">
        <v>0</v>
      </c>
      <c r="BO20" s="61">
        <v>-303112.6799999997</v>
      </c>
      <c r="BP20" s="61">
        <v>-303112.6799999997</v>
      </c>
      <c r="BQ20" s="61">
        <v>0</v>
      </c>
      <c r="BR20" s="61">
        <v>0</v>
      </c>
      <c r="BS20" s="61">
        <v>-7374667.1999999993</v>
      </c>
      <c r="BT20" s="61">
        <v>-322756.96999999997</v>
      </c>
      <c r="BU20" s="61">
        <v>-4865045.8100000005</v>
      </c>
      <c r="BV20" s="61">
        <v>-510964.89</v>
      </c>
      <c r="BW20" s="61">
        <v>-3031.5</v>
      </c>
      <c r="BX20" s="61">
        <v>-374490.06</v>
      </c>
      <c r="BY20" s="61">
        <v>-1297984.96</v>
      </c>
      <c r="BZ20" s="61">
        <v>2211.34</v>
      </c>
      <c r="CA20" s="61">
        <v>-2604.35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0</v>
      </c>
      <c r="CJ20" s="61">
        <v>0</v>
      </c>
      <c r="CK20" s="61">
        <v>0</v>
      </c>
      <c r="CL20" s="61">
        <v>-14498409.169999901</v>
      </c>
    </row>
    <row r="21" spans="1:90" ht="12.75" customHeight="1">
      <c r="A21" s="44" t="s">
        <v>28</v>
      </c>
      <c r="B21" s="59">
        <v>1018</v>
      </c>
      <c r="C21" s="60" t="s">
        <v>373</v>
      </c>
      <c r="D21" s="61">
        <v>2334.8200000000002</v>
      </c>
      <c r="E21" s="61">
        <v>2374.92</v>
      </c>
      <c r="F21" s="61">
        <v>2374.92</v>
      </c>
      <c r="G21" s="61">
        <v>0</v>
      </c>
      <c r="H21" s="61">
        <v>0</v>
      </c>
      <c r="I21" s="61">
        <v>-1131.31</v>
      </c>
      <c r="J21" s="61">
        <v>-1131.31</v>
      </c>
      <c r="K21" s="61">
        <v>-3446.13</v>
      </c>
      <c r="L21" s="61">
        <v>2314.8200000000002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1091.21</v>
      </c>
      <c r="AA21" s="61">
        <v>723.97</v>
      </c>
      <c r="AB21" s="61">
        <v>0</v>
      </c>
      <c r="AC21" s="61">
        <v>351.85999999999996</v>
      </c>
      <c r="AD21" s="61">
        <v>15.38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-1550.3999999999999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0</v>
      </c>
      <c r="BF21" s="61">
        <v>0</v>
      </c>
      <c r="BG21" s="61">
        <v>0</v>
      </c>
      <c r="BH21" s="61">
        <v>0</v>
      </c>
      <c r="BI21" s="61">
        <v>0</v>
      </c>
      <c r="BJ21" s="61">
        <v>0</v>
      </c>
      <c r="BK21" s="61">
        <v>0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-1550.3999999999999</v>
      </c>
      <c r="BT21" s="61">
        <v>0</v>
      </c>
      <c r="BU21" s="61">
        <v>-1154.68</v>
      </c>
      <c r="BV21" s="61">
        <v>-389.04</v>
      </c>
      <c r="BW21" s="61">
        <v>0</v>
      </c>
      <c r="BX21" s="61">
        <v>-17.829999999999998</v>
      </c>
      <c r="BY21" s="61">
        <v>11.15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784.4200000000003</v>
      </c>
    </row>
    <row r="22" spans="1:90" ht="12.75" customHeight="1">
      <c r="A22" s="44" t="s">
        <v>30</v>
      </c>
      <c r="B22" s="59">
        <v>1020</v>
      </c>
      <c r="C22" s="60" t="s">
        <v>373</v>
      </c>
      <c r="D22" s="61">
        <v>14447245.660976019</v>
      </c>
      <c r="E22" s="61">
        <v>11450185.199999996</v>
      </c>
      <c r="F22" s="61">
        <v>31157463.339999996</v>
      </c>
      <c r="G22" s="61">
        <v>-19707278.140000001</v>
      </c>
      <c r="H22" s="61">
        <v>0</v>
      </c>
      <c r="I22" s="61">
        <v>-1052249.8500000089</v>
      </c>
      <c r="J22" s="61">
        <v>18799020.870000005</v>
      </c>
      <c r="K22" s="61">
        <v>-101007825.06</v>
      </c>
      <c r="L22" s="61">
        <v>119806845.93000001</v>
      </c>
      <c r="M22" s="61">
        <v>-19851270.720000014</v>
      </c>
      <c r="N22" s="61">
        <v>78046080</v>
      </c>
      <c r="O22" s="61">
        <v>-97897350.720000014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3956296.650976032</v>
      </c>
      <c r="AA22" s="61">
        <v>4095716.8597284057</v>
      </c>
      <c r="AB22" s="61">
        <v>0</v>
      </c>
      <c r="AC22" s="61">
        <v>-232518.9514764421</v>
      </c>
      <c r="AD22" s="61">
        <v>91493.594167168951</v>
      </c>
      <c r="AE22" s="61">
        <v>0</v>
      </c>
      <c r="AF22" s="61">
        <v>0</v>
      </c>
      <c r="AG22" s="61">
        <v>1405.4489002467435</v>
      </c>
      <c r="AH22" s="61">
        <v>0</v>
      </c>
      <c r="AI22" s="61">
        <v>199.69965665261256</v>
      </c>
      <c r="AJ22" s="61">
        <v>0</v>
      </c>
      <c r="AK22" s="61">
        <v>0</v>
      </c>
      <c r="AL22" s="61">
        <v>0</v>
      </c>
      <c r="AM22" s="61">
        <v>93013.66</v>
      </c>
      <c r="AN22" s="61">
        <v>0</v>
      </c>
      <c r="AO22" s="61">
        <v>0</v>
      </c>
      <c r="AP22" s="61">
        <v>0</v>
      </c>
      <c r="AQ22" s="61">
        <v>0</v>
      </c>
      <c r="AR22" s="61">
        <v>93013.66</v>
      </c>
      <c r="AS22" s="61">
        <v>-8414853.4966881182</v>
      </c>
      <c r="AT22" s="61">
        <v>-3647508.5499999989</v>
      </c>
      <c r="AU22" s="61">
        <v>-15407876.049999999</v>
      </c>
      <c r="AV22" s="61">
        <v>11760367.5</v>
      </c>
      <c r="AW22" s="61">
        <v>-1306904.3600000143</v>
      </c>
      <c r="AX22" s="61">
        <v>-26687794.970000029</v>
      </c>
      <c r="AY22" s="61">
        <v>-237374901.66000003</v>
      </c>
      <c r="AZ22" s="61">
        <v>-226937626.03999999</v>
      </c>
      <c r="BA22" s="61">
        <v>-59385173.310000002</v>
      </c>
      <c r="BB22" s="61">
        <v>0</v>
      </c>
      <c r="BC22" s="61">
        <v>48947897.689999998</v>
      </c>
      <c r="BD22" s="61">
        <v>210687106.69</v>
      </c>
      <c r="BE22" s="61">
        <v>25380890.610000014</v>
      </c>
      <c r="BF22" s="61">
        <v>229425026.50000003</v>
      </c>
      <c r="BG22" s="61">
        <v>220502307.06</v>
      </c>
      <c r="BH22" s="61">
        <v>56231312.920000002</v>
      </c>
      <c r="BI22" s="61">
        <v>0</v>
      </c>
      <c r="BJ22" s="61">
        <v>-47308593.479999997</v>
      </c>
      <c r="BK22" s="61">
        <v>-204044135.89000002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-3460440.5866881046</v>
      </c>
      <c r="BT22" s="61">
        <v>-5175866.6399999987</v>
      </c>
      <c r="BU22" s="61">
        <v>-2135641.5478728795</v>
      </c>
      <c r="BV22" s="61">
        <v>-76998.195377850614</v>
      </c>
      <c r="BW22" s="61">
        <v>0</v>
      </c>
      <c r="BX22" s="61">
        <v>-144461.08011850383</v>
      </c>
      <c r="BY22" s="61">
        <v>-183422.65331887131</v>
      </c>
      <c r="BZ22" s="61">
        <v>4328091.8099999996</v>
      </c>
      <c r="CA22" s="61">
        <v>-72142.28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6032392.1642879006</v>
      </c>
    </row>
    <row r="23" spans="1:90" ht="12.75" customHeight="1">
      <c r="A23" s="44" t="s">
        <v>32</v>
      </c>
      <c r="B23" s="59">
        <v>1022</v>
      </c>
      <c r="C23" s="60" t="s">
        <v>373</v>
      </c>
      <c r="D23" s="61">
        <v>27003.589999999993</v>
      </c>
      <c r="E23" s="61">
        <v>18395.09</v>
      </c>
      <c r="F23" s="61">
        <v>18395.09</v>
      </c>
      <c r="G23" s="61">
        <v>0</v>
      </c>
      <c r="H23" s="61">
        <v>0</v>
      </c>
      <c r="I23" s="61">
        <v>-16990.330000000002</v>
      </c>
      <c r="J23" s="61">
        <v>-16990.330000000002</v>
      </c>
      <c r="K23" s="61">
        <v>-16990.330000000002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25598.829999999994</v>
      </c>
      <c r="AA23" s="61">
        <v>19673.019999999997</v>
      </c>
      <c r="AB23" s="61">
        <v>2131.5099999999998</v>
      </c>
      <c r="AC23" s="61">
        <v>2206.0300000000002</v>
      </c>
      <c r="AD23" s="61">
        <v>1513.32</v>
      </c>
      <c r="AE23" s="61">
        <v>34.299999999999997</v>
      </c>
      <c r="AF23" s="61">
        <v>0</v>
      </c>
      <c r="AG23" s="61">
        <v>40.65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-1950102.7</v>
      </c>
      <c r="AT23" s="61">
        <v>0</v>
      </c>
      <c r="AU23" s="61">
        <v>0</v>
      </c>
      <c r="AV23" s="61">
        <v>0</v>
      </c>
      <c r="AW23" s="61">
        <v>20000</v>
      </c>
      <c r="AX23" s="61">
        <v>20000</v>
      </c>
      <c r="AY23" s="61">
        <v>0</v>
      </c>
      <c r="AZ23" s="61">
        <v>0</v>
      </c>
      <c r="BA23" s="61">
        <v>0</v>
      </c>
      <c r="BB23" s="61">
        <v>0</v>
      </c>
      <c r="BC23" s="61">
        <v>0</v>
      </c>
      <c r="BD23" s="61">
        <v>20000</v>
      </c>
      <c r="BE23" s="61">
        <v>0</v>
      </c>
      <c r="BF23" s="61">
        <v>0</v>
      </c>
      <c r="BG23" s="61">
        <v>0</v>
      </c>
      <c r="BH23" s="61">
        <v>0</v>
      </c>
      <c r="BI23" s="61">
        <v>0</v>
      </c>
      <c r="BJ23" s="61">
        <v>0</v>
      </c>
      <c r="BK23" s="61">
        <v>0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-1970102.7</v>
      </c>
      <c r="BT23" s="61">
        <v>-358.85999999999996</v>
      </c>
      <c r="BU23" s="61">
        <v>-1428017.57</v>
      </c>
      <c r="BV23" s="61">
        <v>-26102.63</v>
      </c>
      <c r="BW23" s="61">
        <v>0</v>
      </c>
      <c r="BX23" s="61">
        <v>-136758.41</v>
      </c>
      <c r="BY23" s="61">
        <v>-352605.27</v>
      </c>
      <c r="BZ23" s="61">
        <v>0</v>
      </c>
      <c r="CA23" s="61">
        <v>-26259.96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0</v>
      </c>
      <c r="CJ23" s="61">
        <v>0</v>
      </c>
      <c r="CK23" s="61">
        <v>0</v>
      </c>
      <c r="CL23" s="61">
        <v>-1923099.1099999999</v>
      </c>
    </row>
    <row r="24" spans="1:90" ht="12.75" customHeight="1">
      <c r="A24" s="44" t="s">
        <v>34</v>
      </c>
      <c r="B24" s="59">
        <v>1025</v>
      </c>
      <c r="C24" s="60" t="s">
        <v>373</v>
      </c>
      <c r="D24" s="61">
        <v>137869.56999999983</v>
      </c>
      <c r="E24" s="61">
        <v>137166.33999999985</v>
      </c>
      <c r="F24" s="61">
        <v>5404536.4800000004</v>
      </c>
      <c r="G24" s="61">
        <v>-5267370.1400000006</v>
      </c>
      <c r="H24" s="61">
        <v>0</v>
      </c>
      <c r="I24" s="61">
        <v>-32976.75</v>
      </c>
      <c r="J24" s="61">
        <v>-214088.34999999963</v>
      </c>
      <c r="K24" s="61">
        <v>-10683732.34</v>
      </c>
      <c r="L24" s="61">
        <v>10469643.99</v>
      </c>
      <c r="M24" s="61">
        <v>181111.59999999963</v>
      </c>
      <c r="N24" s="61">
        <v>9463512.2899999991</v>
      </c>
      <c r="O24" s="61">
        <v>-9282400.6899999995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33679.979999999996</v>
      </c>
      <c r="AA24" s="61">
        <v>24124.09</v>
      </c>
      <c r="AB24" s="61">
        <v>0</v>
      </c>
      <c r="AC24" s="61">
        <v>9555.89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0</v>
      </c>
      <c r="AN24" s="61">
        <v>0</v>
      </c>
      <c r="AO24" s="61">
        <v>0</v>
      </c>
      <c r="AP24" s="61">
        <v>0</v>
      </c>
      <c r="AQ24" s="61">
        <v>0</v>
      </c>
      <c r="AR24" s="61">
        <v>0</v>
      </c>
      <c r="AS24" s="61">
        <v>116022.14000000007</v>
      </c>
      <c r="AT24" s="61">
        <v>0</v>
      </c>
      <c r="AU24" s="61">
        <v>0</v>
      </c>
      <c r="AV24" s="61">
        <v>0</v>
      </c>
      <c r="AW24" s="61">
        <v>0</v>
      </c>
      <c r="AX24" s="61">
        <v>0</v>
      </c>
      <c r="AY24" s="61">
        <v>0</v>
      </c>
      <c r="AZ24" s="61">
        <v>0</v>
      </c>
      <c r="BA24" s="61">
        <v>0</v>
      </c>
      <c r="BB24" s="61">
        <v>0</v>
      </c>
      <c r="BC24" s="61">
        <v>0</v>
      </c>
      <c r="BD24" s="61">
        <v>0</v>
      </c>
      <c r="BE24" s="61">
        <v>0</v>
      </c>
      <c r="BF24" s="61">
        <v>0</v>
      </c>
      <c r="BG24" s="61">
        <v>0</v>
      </c>
      <c r="BH24" s="61">
        <v>0</v>
      </c>
      <c r="BI24" s="61">
        <v>0</v>
      </c>
      <c r="BJ24" s="61">
        <v>0</v>
      </c>
      <c r="BK24" s="61">
        <v>0</v>
      </c>
      <c r="BL24" s="61">
        <v>0</v>
      </c>
      <c r="BM24" s="61">
        <v>0</v>
      </c>
      <c r="BN24" s="61">
        <v>0</v>
      </c>
      <c r="BO24" s="61">
        <v>-22164.119999999995</v>
      </c>
      <c r="BP24" s="61">
        <v>-22164.119999999995</v>
      </c>
      <c r="BQ24" s="61">
        <v>0</v>
      </c>
      <c r="BR24" s="61">
        <v>0</v>
      </c>
      <c r="BS24" s="61">
        <v>138186.26000000007</v>
      </c>
      <c r="BT24" s="61">
        <v>-385398.96000000008</v>
      </c>
      <c r="BU24" s="61">
        <v>-45087.55</v>
      </c>
      <c r="BV24" s="61">
        <v>-10604.51</v>
      </c>
      <c r="BW24" s="61">
        <v>0</v>
      </c>
      <c r="BX24" s="61">
        <v>-6804.43</v>
      </c>
      <c r="BY24" s="61">
        <v>-10531.66</v>
      </c>
      <c r="BZ24" s="61">
        <v>596613.37000000011</v>
      </c>
      <c r="CA24" s="61">
        <v>0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253891.7099999999</v>
      </c>
    </row>
    <row r="25" spans="1:90" ht="12.75" customHeight="1">
      <c r="A25" s="44" t="s">
        <v>36</v>
      </c>
      <c r="B25" s="59">
        <v>1027</v>
      </c>
      <c r="C25" s="60" t="s">
        <v>373</v>
      </c>
      <c r="D25" s="61">
        <v>573883.88066090841</v>
      </c>
      <c r="E25" s="61">
        <v>57961.85000000002</v>
      </c>
      <c r="F25" s="61">
        <v>144904.95000000001</v>
      </c>
      <c r="G25" s="61">
        <v>-86943.099999999991</v>
      </c>
      <c r="H25" s="61">
        <v>0</v>
      </c>
      <c r="I25" s="61">
        <v>100044.27000000002</v>
      </c>
      <c r="J25" s="61">
        <v>930886.19</v>
      </c>
      <c r="K25" s="61">
        <v>-579765.09000000008</v>
      </c>
      <c r="L25" s="61">
        <v>1510651.28</v>
      </c>
      <c r="M25" s="61">
        <v>-830841.91999999993</v>
      </c>
      <c r="N25" s="61">
        <v>349917.91000000015</v>
      </c>
      <c r="O25" s="61">
        <v>-1180759.83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415877.76066090836</v>
      </c>
      <c r="AA25" s="61">
        <v>379995.91619859962</v>
      </c>
      <c r="AB25" s="61">
        <v>0</v>
      </c>
      <c r="AC25" s="61">
        <v>2198.51411395983</v>
      </c>
      <c r="AD25" s="61">
        <v>26449.661291711218</v>
      </c>
      <c r="AE25" s="61">
        <v>0</v>
      </c>
      <c r="AF25" s="61">
        <v>7233.6690566376874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0</v>
      </c>
      <c r="AN25" s="61">
        <v>0</v>
      </c>
      <c r="AO25" s="61">
        <v>0</v>
      </c>
      <c r="AP25" s="61">
        <v>0</v>
      </c>
      <c r="AQ25" s="61">
        <v>0</v>
      </c>
      <c r="AR25" s="61">
        <v>0</v>
      </c>
      <c r="AS25" s="61">
        <v>-69307.008522253425</v>
      </c>
      <c r="AT25" s="61">
        <v>0</v>
      </c>
      <c r="AU25" s="61">
        <v>0</v>
      </c>
      <c r="AV25" s="61">
        <v>0</v>
      </c>
      <c r="AW25" s="61">
        <v>208192</v>
      </c>
      <c r="AX25" s="61">
        <v>208192</v>
      </c>
      <c r="AY25" s="61">
        <v>-430316.42000000004</v>
      </c>
      <c r="AZ25" s="61">
        <v>0</v>
      </c>
      <c r="BA25" s="61">
        <v>-430316.42000000004</v>
      </c>
      <c r="BB25" s="61">
        <v>0</v>
      </c>
      <c r="BC25" s="61">
        <v>0</v>
      </c>
      <c r="BD25" s="61">
        <v>638508.42000000004</v>
      </c>
      <c r="BE25" s="61">
        <v>0</v>
      </c>
      <c r="BF25" s="61">
        <v>0</v>
      </c>
      <c r="BG25" s="61">
        <v>0</v>
      </c>
      <c r="BH25" s="61">
        <v>0</v>
      </c>
      <c r="BI25" s="61">
        <v>0</v>
      </c>
      <c r="BJ25" s="61">
        <v>0</v>
      </c>
      <c r="BK25" s="61">
        <v>0</v>
      </c>
      <c r="BL25" s="61">
        <v>0</v>
      </c>
      <c r="BM25" s="61">
        <v>0</v>
      </c>
      <c r="BN25" s="61">
        <v>0</v>
      </c>
      <c r="BO25" s="61">
        <v>0</v>
      </c>
      <c r="BP25" s="61">
        <v>0</v>
      </c>
      <c r="BQ25" s="61">
        <v>0</v>
      </c>
      <c r="BR25" s="61">
        <v>0</v>
      </c>
      <c r="BS25" s="61">
        <v>-277499.00852225343</v>
      </c>
      <c r="BT25" s="61">
        <v>-116893.56999999996</v>
      </c>
      <c r="BU25" s="61">
        <v>-133249.93484118601</v>
      </c>
      <c r="BV25" s="61">
        <v>-58804.880529132228</v>
      </c>
      <c r="BW25" s="61">
        <v>0</v>
      </c>
      <c r="BX25" s="61">
        <v>-132667.67918853293</v>
      </c>
      <c r="BY25" s="61">
        <v>-10517.663963402314</v>
      </c>
      <c r="BZ25" s="61">
        <v>176233.45</v>
      </c>
      <c r="CA25" s="61">
        <v>-1598.73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0</v>
      </c>
      <c r="CJ25" s="61">
        <v>0</v>
      </c>
      <c r="CK25" s="61">
        <v>0</v>
      </c>
      <c r="CL25" s="61">
        <v>504576.87213865499</v>
      </c>
    </row>
    <row r="26" spans="1:90" ht="12.75" customHeight="1">
      <c r="A26" s="44" t="s">
        <v>38</v>
      </c>
      <c r="B26" s="59">
        <v>1028</v>
      </c>
      <c r="C26" s="60" t="s">
        <v>373</v>
      </c>
      <c r="D26" s="61">
        <v>-739131.05000000016</v>
      </c>
      <c r="E26" s="61">
        <v>-1836373.81</v>
      </c>
      <c r="F26" s="61">
        <v>3639735.73</v>
      </c>
      <c r="G26" s="61">
        <v>-5476109.54</v>
      </c>
      <c r="H26" s="61">
        <v>0</v>
      </c>
      <c r="I26" s="61">
        <v>922082.83999999985</v>
      </c>
      <c r="J26" s="61">
        <v>1789205.9900000002</v>
      </c>
      <c r="K26" s="61">
        <v>-11756379.4</v>
      </c>
      <c r="L26" s="61">
        <v>13545585.390000001</v>
      </c>
      <c r="M26" s="61">
        <v>-867123.15000000037</v>
      </c>
      <c r="N26" s="61">
        <v>8713764.3100000005</v>
      </c>
      <c r="O26" s="61">
        <v>-9580887.4600000009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175159.92</v>
      </c>
      <c r="AA26" s="61">
        <v>200697.88</v>
      </c>
      <c r="AB26" s="61">
        <v>0</v>
      </c>
      <c r="AC26" s="61">
        <v>-26481.09</v>
      </c>
      <c r="AD26" s="61">
        <v>0</v>
      </c>
      <c r="AE26" s="61">
        <v>0</v>
      </c>
      <c r="AF26" s="61">
        <v>0</v>
      </c>
      <c r="AG26" s="61">
        <v>943.13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0</v>
      </c>
      <c r="AN26" s="61">
        <v>0</v>
      </c>
      <c r="AO26" s="61">
        <v>0</v>
      </c>
      <c r="AP26" s="61">
        <v>0</v>
      </c>
      <c r="AQ26" s="61">
        <v>0</v>
      </c>
      <c r="AR26" s="61">
        <v>0</v>
      </c>
      <c r="AS26" s="61">
        <v>-650721.0600000011</v>
      </c>
      <c r="AT26" s="61">
        <v>13607.439999999995</v>
      </c>
      <c r="AU26" s="61">
        <v>57308.45</v>
      </c>
      <c r="AV26" s="61">
        <v>-43701.01</v>
      </c>
      <c r="AW26" s="61">
        <v>-2778.0000000000291</v>
      </c>
      <c r="AX26" s="61">
        <v>-23315.340000000026</v>
      </c>
      <c r="AY26" s="61">
        <v>-350762.59</v>
      </c>
      <c r="AZ26" s="61">
        <v>-350762.59</v>
      </c>
      <c r="BA26" s="61">
        <v>0</v>
      </c>
      <c r="BB26" s="61">
        <v>0</v>
      </c>
      <c r="BC26" s="61">
        <v>0</v>
      </c>
      <c r="BD26" s="61">
        <v>327447.25</v>
      </c>
      <c r="BE26" s="61">
        <v>20537.339999999997</v>
      </c>
      <c r="BF26" s="61">
        <v>192487.99</v>
      </c>
      <c r="BG26" s="61">
        <v>192487.99</v>
      </c>
      <c r="BH26" s="61">
        <v>0</v>
      </c>
      <c r="BI26" s="61">
        <v>0</v>
      </c>
      <c r="BJ26" s="61">
        <v>0</v>
      </c>
      <c r="BK26" s="61">
        <v>-171950.65</v>
      </c>
      <c r="BL26" s="61">
        <v>0</v>
      </c>
      <c r="BM26" s="61">
        <v>0</v>
      </c>
      <c r="BN26" s="61">
        <v>0</v>
      </c>
      <c r="BO26" s="61">
        <v>-57765.870000001043</v>
      </c>
      <c r="BP26" s="61">
        <v>-57765.870000001043</v>
      </c>
      <c r="BQ26" s="61">
        <v>0</v>
      </c>
      <c r="BR26" s="61">
        <v>0</v>
      </c>
      <c r="BS26" s="61">
        <v>-452319.75</v>
      </c>
      <c r="BT26" s="61">
        <v>-845757.96</v>
      </c>
      <c r="BU26" s="61">
        <v>-174413.87</v>
      </c>
      <c r="BV26" s="61">
        <v>-31746.639999999999</v>
      </c>
      <c r="BW26" s="61">
        <v>0</v>
      </c>
      <c r="BX26" s="61">
        <v>-14252.9</v>
      </c>
      <c r="BY26" s="61">
        <v>-29782.1</v>
      </c>
      <c r="BZ26" s="61">
        <v>648208.97</v>
      </c>
      <c r="CA26" s="61">
        <v>-4575.25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-151464.88</v>
      </c>
      <c r="CJ26" s="61">
        <v>-151464.88</v>
      </c>
      <c r="CK26" s="61">
        <v>0</v>
      </c>
      <c r="CL26" s="61">
        <v>-1389852.1100000013</v>
      </c>
    </row>
    <row r="27" spans="1:90" ht="12.75" customHeight="1">
      <c r="A27" s="44" t="s">
        <v>40</v>
      </c>
      <c r="B27" s="59">
        <v>1030</v>
      </c>
      <c r="C27" s="60" t="s">
        <v>373</v>
      </c>
      <c r="D27" s="61">
        <v>20183795.690000013</v>
      </c>
      <c r="E27" s="61">
        <v>13802439.220000003</v>
      </c>
      <c r="F27" s="61">
        <v>-855838.16999999806</v>
      </c>
      <c r="G27" s="61">
        <v>14658277.390000001</v>
      </c>
      <c r="H27" s="61">
        <v>0</v>
      </c>
      <c r="I27" s="61">
        <v>-2610966.7099999897</v>
      </c>
      <c r="J27" s="61">
        <v>-664176.17999999225</v>
      </c>
      <c r="K27" s="61">
        <v>-101974249.73999999</v>
      </c>
      <c r="L27" s="61">
        <v>101310073.56</v>
      </c>
      <c r="M27" s="61">
        <v>-1946790.5299999975</v>
      </c>
      <c r="N27" s="61">
        <v>24050704.07</v>
      </c>
      <c r="O27" s="61">
        <v>-25997494.599999998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8424458.5999999996</v>
      </c>
      <c r="AA27" s="61">
        <v>1891509.27</v>
      </c>
      <c r="AB27" s="61">
        <v>1485579.25</v>
      </c>
      <c r="AC27" s="61">
        <v>5047370.08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567864.57999999996</v>
      </c>
      <c r="AK27" s="61">
        <v>567864.57999999996</v>
      </c>
      <c r="AL27" s="61">
        <v>0</v>
      </c>
      <c r="AM27" s="61">
        <v>0</v>
      </c>
      <c r="AN27" s="61">
        <v>0</v>
      </c>
      <c r="AO27" s="61">
        <v>0</v>
      </c>
      <c r="AP27" s="61">
        <v>0</v>
      </c>
      <c r="AQ27" s="61">
        <v>0</v>
      </c>
      <c r="AR27" s="61">
        <v>0</v>
      </c>
      <c r="AS27" s="61">
        <v>-28041251.269999988</v>
      </c>
      <c r="AT27" s="61">
        <v>-1335337.5899999999</v>
      </c>
      <c r="AU27" s="61">
        <v>-1595265.7</v>
      </c>
      <c r="AV27" s="61">
        <v>259928.11</v>
      </c>
      <c r="AW27" s="61">
        <v>-23198758.879999995</v>
      </c>
      <c r="AX27" s="61">
        <v>-26865678.099999994</v>
      </c>
      <c r="AY27" s="61">
        <v>-66126460.359999999</v>
      </c>
      <c r="AZ27" s="61">
        <v>-6791395.3599999994</v>
      </c>
      <c r="BA27" s="61">
        <v>-59335065</v>
      </c>
      <c r="BB27" s="61">
        <v>0</v>
      </c>
      <c r="BC27" s="61">
        <v>0</v>
      </c>
      <c r="BD27" s="61">
        <v>39260782.260000005</v>
      </c>
      <c r="BE27" s="61">
        <v>3666919.2199999988</v>
      </c>
      <c r="BF27" s="61">
        <v>15403716.26</v>
      </c>
      <c r="BG27" s="61">
        <v>1076291.4700000002</v>
      </c>
      <c r="BH27" s="61">
        <v>14327424.789999999</v>
      </c>
      <c r="BI27" s="61">
        <v>0</v>
      </c>
      <c r="BJ27" s="61">
        <v>0</v>
      </c>
      <c r="BK27" s="61">
        <v>-11736797.040000001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-3307751.7099999925</v>
      </c>
      <c r="BT27" s="61">
        <v>-2014061.5799999926</v>
      </c>
      <c r="BU27" s="61">
        <v>-876108.29</v>
      </c>
      <c r="BV27" s="61">
        <v>-167396.15</v>
      </c>
      <c r="BW27" s="61">
        <v>0</v>
      </c>
      <c r="BX27" s="61">
        <v>-178242.59</v>
      </c>
      <c r="BY27" s="61">
        <v>-102067.22</v>
      </c>
      <c r="BZ27" s="61">
        <v>30124.12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-199403.09</v>
      </c>
      <c r="CJ27" s="61">
        <v>-199403.09</v>
      </c>
      <c r="CK27" s="61">
        <v>0</v>
      </c>
      <c r="CL27" s="61">
        <v>-7857455.5799999759</v>
      </c>
    </row>
    <row r="28" spans="1:90" ht="12.75" customHeight="1">
      <c r="A28" s="44" t="s">
        <v>42</v>
      </c>
      <c r="B28" s="59">
        <v>1031</v>
      </c>
      <c r="C28" s="60" t="s">
        <v>373</v>
      </c>
      <c r="D28" s="61">
        <v>13771.029999999329</v>
      </c>
      <c r="E28" s="61">
        <v>6540</v>
      </c>
      <c r="F28" s="61">
        <v>1399281.26</v>
      </c>
      <c r="G28" s="61">
        <v>-1392741.26</v>
      </c>
      <c r="H28" s="61">
        <v>0</v>
      </c>
      <c r="I28" s="61">
        <v>1663.6699999999255</v>
      </c>
      <c r="J28" s="61">
        <v>982298.54999999993</v>
      </c>
      <c r="K28" s="61">
        <v>-10866.06</v>
      </c>
      <c r="L28" s="61">
        <v>993164.61</v>
      </c>
      <c r="M28" s="61">
        <v>-980634.88</v>
      </c>
      <c r="N28" s="61">
        <v>0</v>
      </c>
      <c r="O28" s="61">
        <v>-980634.88</v>
      </c>
      <c r="P28" s="61">
        <v>0</v>
      </c>
      <c r="Q28" s="61">
        <v>0</v>
      </c>
      <c r="R28" s="61">
        <v>0</v>
      </c>
      <c r="S28" s="61">
        <v>-7006.140000000596</v>
      </c>
      <c r="T28" s="61">
        <v>25703769.219999999</v>
      </c>
      <c r="U28" s="61">
        <v>-335516.86</v>
      </c>
      <c r="V28" s="61">
        <v>26039286.079999998</v>
      </c>
      <c r="W28" s="61">
        <v>-25710775.359999999</v>
      </c>
      <c r="X28" s="61">
        <v>0</v>
      </c>
      <c r="Y28" s="61">
        <v>-25710775.359999999</v>
      </c>
      <c r="Z28" s="61">
        <v>12573.5</v>
      </c>
      <c r="AA28" s="61">
        <v>3552.84</v>
      </c>
      <c r="AB28" s="61">
        <v>0</v>
      </c>
      <c r="AC28" s="61">
        <v>0</v>
      </c>
      <c r="AD28" s="61">
        <v>9020.66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0</v>
      </c>
      <c r="AN28" s="61">
        <v>-40431.890000000014</v>
      </c>
      <c r="AO28" s="61">
        <v>0</v>
      </c>
      <c r="AP28" s="61">
        <v>0</v>
      </c>
      <c r="AQ28" s="61">
        <v>0</v>
      </c>
      <c r="AR28" s="61">
        <v>40431.890000000014</v>
      </c>
      <c r="AS28" s="61">
        <v>-259342.93999999989</v>
      </c>
      <c r="AT28" s="61">
        <v>10109.459999999999</v>
      </c>
      <c r="AU28" s="61">
        <v>10109.459999999999</v>
      </c>
      <c r="AV28" s="61">
        <v>0</v>
      </c>
      <c r="AW28" s="61">
        <v>-209035.63999999984</v>
      </c>
      <c r="AX28" s="61">
        <v>-209052.33999999985</v>
      </c>
      <c r="AY28" s="61">
        <v>-2384148</v>
      </c>
      <c r="AZ28" s="61">
        <v>0</v>
      </c>
      <c r="BA28" s="61">
        <v>-2865620</v>
      </c>
      <c r="BB28" s="61">
        <v>0</v>
      </c>
      <c r="BC28" s="61">
        <v>481472</v>
      </c>
      <c r="BD28" s="61">
        <v>2175095.66</v>
      </c>
      <c r="BE28" s="61">
        <v>16.700000000000045</v>
      </c>
      <c r="BF28" s="61">
        <v>-1484</v>
      </c>
      <c r="BG28" s="61">
        <v>0</v>
      </c>
      <c r="BH28" s="61">
        <v>-1784</v>
      </c>
      <c r="BI28" s="61">
        <v>0</v>
      </c>
      <c r="BJ28" s="61">
        <v>300</v>
      </c>
      <c r="BK28" s="61">
        <v>1500.7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-60416.760000000024</v>
      </c>
      <c r="BT28" s="61">
        <v>-2871.2900000000009</v>
      </c>
      <c r="BU28" s="61">
        <v>-107278.98000000001</v>
      </c>
      <c r="BV28" s="61">
        <v>-37147.629999999997</v>
      </c>
      <c r="BW28" s="61">
        <v>0</v>
      </c>
      <c r="BX28" s="61">
        <v>-518.68999999999994</v>
      </c>
      <c r="BY28" s="61">
        <v>-25617.97</v>
      </c>
      <c r="BZ28" s="61">
        <v>113017.8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0</v>
      </c>
      <c r="CJ28" s="61">
        <v>0</v>
      </c>
      <c r="CK28" s="61">
        <v>0</v>
      </c>
      <c r="CL28" s="61">
        <v>-245571.91000000056</v>
      </c>
    </row>
    <row r="29" spans="1:90" ht="12.75" customHeight="1">
      <c r="A29" s="44" t="s">
        <v>44</v>
      </c>
      <c r="B29" s="59">
        <v>1032</v>
      </c>
      <c r="C29" s="60" t="s">
        <v>373</v>
      </c>
      <c r="D29" s="61">
        <v>62096069.367212914</v>
      </c>
      <c r="E29" s="61">
        <v>23288091.819999963</v>
      </c>
      <c r="F29" s="61">
        <v>169435632.02999994</v>
      </c>
      <c r="G29" s="61">
        <v>-146147540.20999998</v>
      </c>
      <c r="H29" s="61">
        <v>0</v>
      </c>
      <c r="I29" s="61">
        <v>16104301.870000005</v>
      </c>
      <c r="J29" s="61">
        <v>8934906.7200001478</v>
      </c>
      <c r="K29" s="61">
        <v>-366052056.63999987</v>
      </c>
      <c r="L29" s="61">
        <v>374986963.36000001</v>
      </c>
      <c r="M29" s="61">
        <v>7169395.1499998569</v>
      </c>
      <c r="N29" s="61">
        <v>282244617.48999983</v>
      </c>
      <c r="O29" s="61">
        <v>-275075222.33999997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21973585.017212927</v>
      </c>
      <c r="AA29" s="61">
        <v>21973585.017212927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111033.52000000002</v>
      </c>
      <c r="AK29" s="61">
        <v>111033.52000000002</v>
      </c>
      <c r="AL29" s="61">
        <v>0</v>
      </c>
      <c r="AM29" s="61">
        <v>619057.1400000155</v>
      </c>
      <c r="AN29" s="61">
        <v>40221737.600000001</v>
      </c>
      <c r="AO29" s="61">
        <v>-39602680.459999986</v>
      </c>
      <c r="AP29" s="61">
        <v>0</v>
      </c>
      <c r="AQ29" s="61">
        <v>0</v>
      </c>
      <c r="AR29" s="61">
        <v>0</v>
      </c>
      <c r="AS29" s="61">
        <v>-44455802.801540412</v>
      </c>
      <c r="AT29" s="61">
        <v>-1624709.1099999994</v>
      </c>
      <c r="AU29" s="61">
        <v>-15176260.469999999</v>
      </c>
      <c r="AV29" s="61">
        <v>13551551.359999999</v>
      </c>
      <c r="AW29" s="61">
        <v>-27832654.869999975</v>
      </c>
      <c r="AX29" s="61">
        <v>-110920768.28000009</v>
      </c>
      <c r="AY29" s="61">
        <v>-341293810.80000007</v>
      </c>
      <c r="AZ29" s="61">
        <v>-353435960.53000009</v>
      </c>
      <c r="BA29" s="61">
        <v>-56781132.390000001</v>
      </c>
      <c r="BB29" s="61">
        <v>0</v>
      </c>
      <c r="BC29" s="61">
        <v>68923282.120000005</v>
      </c>
      <c r="BD29" s="61">
        <v>230373042.51999998</v>
      </c>
      <c r="BE29" s="61">
        <v>83088113.410000116</v>
      </c>
      <c r="BF29" s="61">
        <v>300807307.1500001</v>
      </c>
      <c r="BG29" s="61">
        <v>308327272.41000009</v>
      </c>
      <c r="BH29" s="61">
        <v>53227186.43</v>
      </c>
      <c r="BI29" s="61">
        <v>0</v>
      </c>
      <c r="BJ29" s="61">
        <v>-60747151.689999998</v>
      </c>
      <c r="BK29" s="61">
        <v>-217719193.73999998</v>
      </c>
      <c r="BL29" s="61">
        <v>0</v>
      </c>
      <c r="BM29" s="61">
        <v>0</v>
      </c>
      <c r="BN29" s="61">
        <v>0</v>
      </c>
      <c r="BO29" s="61">
        <v>-3423680.96</v>
      </c>
      <c r="BP29" s="61">
        <v>-3423680.96</v>
      </c>
      <c r="BQ29" s="61">
        <v>0</v>
      </c>
      <c r="BR29" s="61">
        <v>0</v>
      </c>
      <c r="BS29" s="61">
        <v>-11574757.861540439</v>
      </c>
      <c r="BT29" s="61">
        <v>-12812547.379999992</v>
      </c>
      <c r="BU29" s="61">
        <v>-3642808.1580409054</v>
      </c>
      <c r="BV29" s="61">
        <v>-456841.61699429579</v>
      </c>
      <c r="BW29" s="61">
        <v>0</v>
      </c>
      <c r="BX29" s="61">
        <v>-565425.61282044929</v>
      </c>
      <c r="BY29" s="61">
        <v>-911383.74841069372</v>
      </c>
      <c r="BZ29" s="61">
        <v>6786255.8400000138</v>
      </c>
      <c r="CA29" s="61">
        <v>27992.814725885179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0</v>
      </c>
      <c r="CJ29" s="61">
        <v>0</v>
      </c>
      <c r="CK29" s="61">
        <v>0</v>
      </c>
      <c r="CL29" s="61">
        <v>17640266.565672502</v>
      </c>
    </row>
    <row r="30" spans="1:90" ht="12.75" customHeight="1">
      <c r="A30" s="44" t="s">
        <v>46</v>
      </c>
      <c r="B30" s="59">
        <v>1034</v>
      </c>
      <c r="C30" s="60" t="s">
        <v>373</v>
      </c>
      <c r="D30" s="61">
        <v>274644.8899999999</v>
      </c>
      <c r="E30" s="61">
        <v>359293.13000000012</v>
      </c>
      <c r="F30" s="61">
        <v>1112035.33</v>
      </c>
      <c r="G30" s="61">
        <v>-752742.2</v>
      </c>
      <c r="H30" s="61">
        <v>0</v>
      </c>
      <c r="I30" s="61">
        <v>-84648.240000000224</v>
      </c>
      <c r="J30" s="61">
        <v>-99495.270000000019</v>
      </c>
      <c r="K30" s="61">
        <v>-2858090.52</v>
      </c>
      <c r="L30" s="61">
        <v>2758595.25</v>
      </c>
      <c r="M30" s="61">
        <v>14847.029999999795</v>
      </c>
      <c r="N30" s="61">
        <v>2179332.0499999998</v>
      </c>
      <c r="O30" s="61">
        <v>-2164485.02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0</v>
      </c>
      <c r="AA30" s="61">
        <v>0</v>
      </c>
      <c r="AB30" s="61">
        <v>0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90040.320000000007</v>
      </c>
      <c r="AT30" s="61">
        <v>0</v>
      </c>
      <c r="AU30" s="61">
        <v>0</v>
      </c>
      <c r="AV30" s="61">
        <v>0</v>
      </c>
      <c r="AW30" s="61">
        <v>19935.170000000013</v>
      </c>
      <c r="AX30" s="61">
        <v>130399.31000000001</v>
      </c>
      <c r="AY30" s="61">
        <v>-32629.859999999997</v>
      </c>
      <c r="AZ30" s="61">
        <v>0</v>
      </c>
      <c r="BA30" s="61">
        <v>-35923.699999999997</v>
      </c>
      <c r="BB30" s="61">
        <v>0</v>
      </c>
      <c r="BC30" s="61">
        <v>3293.84</v>
      </c>
      <c r="BD30" s="61">
        <v>163029.17000000001</v>
      </c>
      <c r="BE30" s="61">
        <v>-110464.14</v>
      </c>
      <c r="BF30" s="61">
        <v>27371.45</v>
      </c>
      <c r="BG30" s="61">
        <v>0</v>
      </c>
      <c r="BH30" s="61">
        <v>30134.48</v>
      </c>
      <c r="BI30" s="61">
        <v>0</v>
      </c>
      <c r="BJ30" s="61">
        <v>-2763.03</v>
      </c>
      <c r="BK30" s="61">
        <v>-137835.59</v>
      </c>
      <c r="BL30" s="61">
        <v>0</v>
      </c>
      <c r="BM30" s="61">
        <v>0</v>
      </c>
      <c r="BN30" s="61">
        <v>0</v>
      </c>
      <c r="BO30" s="61">
        <v>0</v>
      </c>
      <c r="BP30" s="61">
        <v>0</v>
      </c>
      <c r="BQ30" s="61">
        <v>0</v>
      </c>
      <c r="BR30" s="61">
        <v>0</v>
      </c>
      <c r="BS30" s="61">
        <v>70105.149999999994</v>
      </c>
      <c r="BT30" s="61">
        <v>-78480.25</v>
      </c>
      <c r="BU30" s="61">
        <v>0</v>
      </c>
      <c r="BV30" s="61">
        <v>0</v>
      </c>
      <c r="BW30" s="61">
        <v>0</v>
      </c>
      <c r="BX30" s="61">
        <v>0</v>
      </c>
      <c r="BY30" s="61">
        <v>0</v>
      </c>
      <c r="BZ30" s="61">
        <v>148585.4</v>
      </c>
      <c r="CA30" s="61">
        <v>0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364685.2099999999</v>
      </c>
    </row>
    <row r="31" spans="1:90" ht="12.75" customHeight="1">
      <c r="A31" s="44" t="s">
        <v>48</v>
      </c>
      <c r="B31" s="59">
        <v>1035</v>
      </c>
      <c r="C31" s="60" t="s">
        <v>373</v>
      </c>
      <c r="D31" s="61">
        <v>13873016.543422021</v>
      </c>
      <c r="E31" s="61">
        <v>9448268.5600000024</v>
      </c>
      <c r="F31" s="61">
        <v>55340488.810000002</v>
      </c>
      <c r="G31" s="61">
        <v>-45892220.25</v>
      </c>
      <c r="H31" s="61">
        <v>0</v>
      </c>
      <c r="I31" s="61">
        <v>-2517925.2700000107</v>
      </c>
      <c r="J31" s="61">
        <v>12204383.079999998</v>
      </c>
      <c r="K31" s="61">
        <v>-119311743.11</v>
      </c>
      <c r="L31" s="61">
        <v>131516126.19</v>
      </c>
      <c r="M31" s="61">
        <v>-14722308.350000009</v>
      </c>
      <c r="N31" s="61">
        <v>98287913.789999992</v>
      </c>
      <c r="O31" s="61">
        <v>-113010222.14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6942673.2534220293</v>
      </c>
      <c r="AA31" s="61">
        <v>6942673.2534220293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0</v>
      </c>
      <c r="AN31" s="61">
        <v>-92386.99</v>
      </c>
      <c r="AO31" s="61">
        <v>90525.41</v>
      </c>
      <c r="AP31" s="61">
        <v>0</v>
      </c>
      <c r="AQ31" s="61">
        <v>0</v>
      </c>
      <c r="AR31" s="61">
        <v>1861.5800000000017</v>
      </c>
      <c r="AS31" s="61">
        <v>-1345549.3776651917</v>
      </c>
      <c r="AT31" s="61">
        <v>-1359476.6399999969</v>
      </c>
      <c r="AU31" s="61">
        <v>-23326642.639999997</v>
      </c>
      <c r="AV31" s="61">
        <v>21967166</v>
      </c>
      <c r="AW31" s="61">
        <v>-2085146.030000031</v>
      </c>
      <c r="AX31" s="61">
        <v>-17820903.810000002</v>
      </c>
      <c r="AY31" s="61">
        <v>-199412796.03</v>
      </c>
      <c r="AZ31" s="61">
        <v>-159040609.44</v>
      </c>
      <c r="BA31" s="61">
        <v>-40372186.590000004</v>
      </c>
      <c r="BB31" s="61">
        <v>0</v>
      </c>
      <c r="BC31" s="61">
        <v>0</v>
      </c>
      <c r="BD31" s="61">
        <v>181591892.22</v>
      </c>
      <c r="BE31" s="61">
        <v>15735757.779999971</v>
      </c>
      <c r="BF31" s="61">
        <v>191598015.70999998</v>
      </c>
      <c r="BG31" s="61">
        <v>154455724.03999999</v>
      </c>
      <c r="BH31" s="61">
        <v>37142291.669999994</v>
      </c>
      <c r="BI31" s="61">
        <v>0</v>
      </c>
      <c r="BJ31" s="61">
        <v>0</v>
      </c>
      <c r="BK31" s="61">
        <v>-175862257.93000001</v>
      </c>
      <c r="BL31" s="61">
        <v>0</v>
      </c>
      <c r="BM31" s="61">
        <v>0</v>
      </c>
      <c r="BN31" s="61">
        <v>0</v>
      </c>
      <c r="BO31" s="61">
        <v>0</v>
      </c>
      <c r="BP31" s="61">
        <v>0</v>
      </c>
      <c r="BQ31" s="61">
        <v>0</v>
      </c>
      <c r="BR31" s="61">
        <v>0</v>
      </c>
      <c r="BS31" s="61">
        <v>2348605.2023348361</v>
      </c>
      <c r="BT31" s="61">
        <v>-8834970.3400000017</v>
      </c>
      <c r="BU31" s="61">
        <v>-1091596.3253608558</v>
      </c>
      <c r="BV31" s="61">
        <v>-514156.85859826679</v>
      </c>
      <c r="BW31" s="61">
        <v>0</v>
      </c>
      <c r="BX31" s="61">
        <v>-139601.13370604033</v>
      </c>
      <c r="BY31" s="61">
        <v>0</v>
      </c>
      <c r="BZ31" s="61">
        <v>12928929.860000001</v>
      </c>
      <c r="CA31" s="61">
        <v>0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-249531.91</v>
      </c>
      <c r="CJ31" s="61">
        <v>-249531.91</v>
      </c>
      <c r="CK31" s="61">
        <v>0</v>
      </c>
      <c r="CL31" s="61">
        <v>12527467.165756829</v>
      </c>
    </row>
    <row r="32" spans="1:90" ht="12.75" customHeight="1">
      <c r="A32" s="44" t="s">
        <v>50</v>
      </c>
      <c r="B32" s="59">
        <v>1036</v>
      </c>
      <c r="C32" s="60" t="s">
        <v>373</v>
      </c>
      <c r="D32" s="61">
        <v>669886.76541551505</v>
      </c>
      <c r="E32" s="61">
        <v>259626.19999999995</v>
      </c>
      <c r="F32" s="61">
        <v>1340477.55</v>
      </c>
      <c r="G32" s="61">
        <v>-1080851.3500000001</v>
      </c>
      <c r="H32" s="61">
        <v>0</v>
      </c>
      <c r="I32" s="61">
        <v>338748.1799999997</v>
      </c>
      <c r="J32" s="61">
        <v>241466.12999999989</v>
      </c>
      <c r="K32" s="61">
        <v>-3698061.74</v>
      </c>
      <c r="L32" s="61">
        <v>3939527.87</v>
      </c>
      <c r="M32" s="61">
        <v>97282.049999999814</v>
      </c>
      <c r="N32" s="61">
        <v>2550223.27</v>
      </c>
      <c r="O32" s="61">
        <v>-2452941.2200000002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71512.385415515353</v>
      </c>
      <c r="AA32" s="61">
        <v>36504.198343695127</v>
      </c>
      <c r="AB32" s="61">
        <v>0</v>
      </c>
      <c r="AC32" s="61">
        <v>-2723.446894889008</v>
      </c>
      <c r="AD32" s="61">
        <v>37387.553967781372</v>
      </c>
      <c r="AE32" s="61">
        <v>344.07999892786381</v>
      </c>
      <c r="AF32" s="61">
        <v>0</v>
      </c>
      <c r="AG32" s="61">
        <v>0</v>
      </c>
      <c r="AH32" s="61">
        <v>0</v>
      </c>
      <c r="AI32" s="61">
        <v>0</v>
      </c>
      <c r="AJ32" s="61">
        <v>0</v>
      </c>
      <c r="AK32" s="61">
        <v>0</v>
      </c>
      <c r="AL32" s="61">
        <v>0</v>
      </c>
      <c r="AM32" s="61">
        <v>0</v>
      </c>
      <c r="AN32" s="61">
        <v>0</v>
      </c>
      <c r="AO32" s="61">
        <v>0</v>
      </c>
      <c r="AP32" s="61">
        <v>0</v>
      </c>
      <c r="AQ32" s="61">
        <v>0</v>
      </c>
      <c r="AR32" s="61">
        <v>0</v>
      </c>
      <c r="AS32" s="61">
        <v>-649984.30914255464</v>
      </c>
      <c r="AT32" s="61">
        <v>-125920.66999999998</v>
      </c>
      <c r="AU32" s="61">
        <v>-410549.1</v>
      </c>
      <c r="AV32" s="61">
        <v>284628.43</v>
      </c>
      <c r="AW32" s="61">
        <v>-178168.28999999992</v>
      </c>
      <c r="AX32" s="61">
        <v>-268008.91999999993</v>
      </c>
      <c r="AY32" s="61">
        <v>-1003474.95</v>
      </c>
      <c r="AZ32" s="61">
        <v>-754004.94000000006</v>
      </c>
      <c r="BA32" s="61">
        <v>-433845.23</v>
      </c>
      <c r="BB32" s="61">
        <v>0</v>
      </c>
      <c r="BC32" s="61">
        <v>184375.22</v>
      </c>
      <c r="BD32" s="61">
        <v>735466.03</v>
      </c>
      <c r="BE32" s="61">
        <v>89840.63</v>
      </c>
      <c r="BF32" s="61">
        <v>569739.73</v>
      </c>
      <c r="BG32" s="61">
        <v>433303.06</v>
      </c>
      <c r="BH32" s="61">
        <v>241118.8</v>
      </c>
      <c r="BI32" s="61">
        <v>0</v>
      </c>
      <c r="BJ32" s="61">
        <v>-104682.13</v>
      </c>
      <c r="BK32" s="61">
        <v>-479899.1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-345895.34914255468</v>
      </c>
      <c r="BT32" s="61">
        <v>-335295.58</v>
      </c>
      <c r="BU32" s="61">
        <v>-105087.12345666492</v>
      </c>
      <c r="BV32" s="61">
        <v>-89658.968115533426</v>
      </c>
      <c r="BW32" s="61">
        <v>0</v>
      </c>
      <c r="BX32" s="61">
        <v>-10741.933554915442</v>
      </c>
      <c r="BY32" s="61">
        <v>-15754.854015440742</v>
      </c>
      <c r="BZ32" s="61">
        <v>210643.11</v>
      </c>
      <c r="CA32" s="61">
        <v>0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0</v>
      </c>
      <c r="CJ32" s="61">
        <v>0</v>
      </c>
      <c r="CK32" s="61">
        <v>0</v>
      </c>
      <c r="CL32" s="61">
        <v>19902.456272960408</v>
      </c>
    </row>
    <row r="33" spans="1:90" ht="12.75" customHeight="1">
      <c r="A33" s="44" t="s">
        <v>52</v>
      </c>
      <c r="B33" s="59">
        <v>1037</v>
      </c>
      <c r="C33" s="60" t="s">
        <v>373</v>
      </c>
      <c r="D33" s="61">
        <v>21022.520386191296</v>
      </c>
      <c r="E33" s="61">
        <v>9553.7099999999991</v>
      </c>
      <c r="F33" s="61">
        <v>9568.73</v>
      </c>
      <c r="G33" s="61">
        <v>-15.02</v>
      </c>
      <c r="H33" s="61">
        <v>0</v>
      </c>
      <c r="I33" s="61">
        <v>-6276.41</v>
      </c>
      <c r="J33" s="61">
        <v>-6218.8899999999994</v>
      </c>
      <c r="K33" s="61">
        <v>-7444.5499999999993</v>
      </c>
      <c r="L33" s="61">
        <v>1225.6600000000001</v>
      </c>
      <c r="M33" s="61">
        <v>-57.519999999999996</v>
      </c>
      <c r="N33" s="61">
        <v>84.27</v>
      </c>
      <c r="O33" s="61">
        <v>-141.79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17745.220386191297</v>
      </c>
      <c r="AA33" s="61">
        <v>17745.220386191297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0</v>
      </c>
      <c r="AK33" s="61">
        <v>0</v>
      </c>
      <c r="AL33" s="61">
        <v>0</v>
      </c>
      <c r="AM33" s="61">
        <v>0</v>
      </c>
      <c r="AN33" s="61">
        <v>0</v>
      </c>
      <c r="AO33" s="61">
        <v>0</v>
      </c>
      <c r="AP33" s="61">
        <v>0</v>
      </c>
      <c r="AQ33" s="61">
        <v>0</v>
      </c>
      <c r="AR33" s="61">
        <v>0</v>
      </c>
      <c r="AS33" s="61">
        <v>-2711.2007675824057</v>
      </c>
      <c r="AT33" s="61">
        <v>0</v>
      </c>
      <c r="AU33" s="61">
        <v>0</v>
      </c>
      <c r="AV33" s="61">
        <v>0</v>
      </c>
      <c r="AW33" s="61">
        <v>0</v>
      </c>
      <c r="AX33" s="61">
        <v>0</v>
      </c>
      <c r="AY33" s="61">
        <v>0</v>
      </c>
      <c r="AZ33" s="61">
        <v>0</v>
      </c>
      <c r="BA33" s="61">
        <v>0</v>
      </c>
      <c r="BB33" s="61">
        <v>0</v>
      </c>
      <c r="BC33" s="61">
        <v>0</v>
      </c>
      <c r="BD33" s="61">
        <v>0</v>
      </c>
      <c r="BE33" s="61">
        <v>0</v>
      </c>
      <c r="BF33" s="61">
        <v>0</v>
      </c>
      <c r="BG33" s="61">
        <v>0</v>
      </c>
      <c r="BH33" s="61">
        <v>0</v>
      </c>
      <c r="BI33" s="61">
        <v>0</v>
      </c>
      <c r="BJ33" s="61">
        <v>0</v>
      </c>
      <c r="BK33" s="61">
        <v>0</v>
      </c>
      <c r="BL33" s="61">
        <v>0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0</v>
      </c>
      <c r="BS33" s="61">
        <v>-3181.8707675824057</v>
      </c>
      <c r="BT33" s="61">
        <v>-1624.07</v>
      </c>
      <c r="BU33" s="61">
        <v>-1069.2253839235839</v>
      </c>
      <c r="BV33" s="61">
        <v>-390.08385901115406</v>
      </c>
      <c r="BW33" s="61">
        <v>0</v>
      </c>
      <c r="BX33" s="61">
        <v>-44.649566086925617</v>
      </c>
      <c r="BY33" s="61">
        <v>-75.58195856074218</v>
      </c>
      <c r="BZ33" s="61">
        <v>21.740000000000002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470.67</v>
      </c>
      <c r="CJ33" s="61">
        <v>470.67</v>
      </c>
      <c r="CK33" s="61">
        <v>0</v>
      </c>
      <c r="CL33" s="61">
        <v>18311.31961860889</v>
      </c>
    </row>
    <row r="34" spans="1:90" ht="12.75" customHeight="1">
      <c r="A34" s="44" t="s">
        <v>54</v>
      </c>
      <c r="B34" s="59">
        <v>1038</v>
      </c>
      <c r="C34" s="60" t="s">
        <v>373</v>
      </c>
      <c r="D34" s="61">
        <v>18176971.611270018</v>
      </c>
      <c r="E34" s="61">
        <v>38832574.220000014</v>
      </c>
      <c r="F34" s="61">
        <v>142978005.49000001</v>
      </c>
      <c r="G34" s="61">
        <v>-104145431.27</v>
      </c>
      <c r="H34" s="61">
        <v>0</v>
      </c>
      <c r="I34" s="61">
        <v>-25905223.670000061</v>
      </c>
      <c r="J34" s="61">
        <v>-35152682.590000033</v>
      </c>
      <c r="K34" s="61">
        <v>-149593418.01000002</v>
      </c>
      <c r="L34" s="61">
        <v>114440735.41999999</v>
      </c>
      <c r="M34" s="61">
        <v>9247458.919999972</v>
      </c>
      <c r="N34" s="61">
        <v>101943174.65999997</v>
      </c>
      <c r="O34" s="61">
        <v>-92695715.739999995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5249621.0612700675</v>
      </c>
      <c r="AA34" s="61">
        <v>5214709.8633815488</v>
      </c>
      <c r="AB34" s="61">
        <v>0</v>
      </c>
      <c r="AC34" s="61">
        <v>34911.197888518742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0</v>
      </c>
      <c r="AN34" s="61">
        <v>0</v>
      </c>
      <c r="AO34" s="61">
        <v>0</v>
      </c>
      <c r="AP34" s="61">
        <v>0</v>
      </c>
      <c r="AQ34" s="61">
        <v>0</v>
      </c>
      <c r="AR34" s="61">
        <v>0</v>
      </c>
      <c r="AS34" s="61">
        <v>-8566176.3971996121</v>
      </c>
      <c r="AT34" s="61">
        <v>0</v>
      </c>
      <c r="AU34" s="61">
        <v>0</v>
      </c>
      <c r="AV34" s="61">
        <v>0</v>
      </c>
      <c r="AW34" s="61">
        <v>-16831.219999999856</v>
      </c>
      <c r="AX34" s="61">
        <v>-16831.219999999856</v>
      </c>
      <c r="AY34" s="61">
        <v>-637007.82999999984</v>
      </c>
      <c r="AZ34" s="61">
        <v>-634887.96914424666</v>
      </c>
      <c r="BA34" s="61">
        <v>-2119.8608557531861</v>
      </c>
      <c r="BB34" s="61">
        <v>0</v>
      </c>
      <c r="BC34" s="61">
        <v>0</v>
      </c>
      <c r="BD34" s="61">
        <v>620176.61</v>
      </c>
      <c r="BE34" s="61">
        <v>0</v>
      </c>
      <c r="BF34" s="61">
        <v>0</v>
      </c>
      <c r="BG34" s="61">
        <v>0</v>
      </c>
      <c r="BH34" s="61">
        <v>0</v>
      </c>
      <c r="BI34" s="61">
        <v>0</v>
      </c>
      <c r="BJ34" s="61">
        <v>0</v>
      </c>
      <c r="BK34" s="61">
        <v>0</v>
      </c>
      <c r="BL34" s="61">
        <v>0</v>
      </c>
      <c r="BM34" s="61">
        <v>0</v>
      </c>
      <c r="BN34" s="61">
        <v>0</v>
      </c>
      <c r="BO34" s="61">
        <v>-5079827.8200000022</v>
      </c>
      <c r="BP34" s="61">
        <v>-5079827.8200000022</v>
      </c>
      <c r="BQ34" s="61">
        <v>0</v>
      </c>
      <c r="BR34" s="61">
        <v>0</v>
      </c>
      <c r="BS34" s="61">
        <v>-3469517.3571996097</v>
      </c>
      <c r="BT34" s="61">
        <v>-3543874.1699999995</v>
      </c>
      <c r="BU34" s="61">
        <v>-3571338.3536384311</v>
      </c>
      <c r="BV34" s="61">
        <v>-590684.07947400247</v>
      </c>
      <c r="BW34" s="61">
        <v>0</v>
      </c>
      <c r="BX34" s="61">
        <v>-1869.3352936211436</v>
      </c>
      <c r="BY34" s="61">
        <v>-154663.3872318294</v>
      </c>
      <c r="BZ34" s="61">
        <v>4394521.5199999968</v>
      </c>
      <c r="CA34" s="61">
        <v>-1609.5515617229489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0</v>
      </c>
      <c r="CJ34" s="61">
        <v>0</v>
      </c>
      <c r="CK34" s="61">
        <v>0</v>
      </c>
      <c r="CL34" s="61">
        <v>9610795.2140704058</v>
      </c>
    </row>
    <row r="35" spans="1:90" ht="12.75" customHeight="1">
      <c r="A35" s="44" t="s">
        <v>56</v>
      </c>
      <c r="B35" s="59">
        <v>1039</v>
      </c>
      <c r="C35" s="60" t="s">
        <v>373</v>
      </c>
      <c r="D35" s="61">
        <v>0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0</v>
      </c>
      <c r="AT35" s="61">
        <v>0</v>
      </c>
      <c r="AU35" s="61">
        <v>0</v>
      </c>
      <c r="AV35" s="61">
        <v>0</v>
      </c>
      <c r="AW35" s="61">
        <v>0</v>
      </c>
      <c r="AX35" s="61">
        <v>0</v>
      </c>
      <c r="AY35" s="61">
        <v>0</v>
      </c>
      <c r="AZ35" s="61">
        <v>0</v>
      </c>
      <c r="BA35" s="61">
        <v>0</v>
      </c>
      <c r="BB35" s="61">
        <v>0</v>
      </c>
      <c r="BC35" s="61">
        <v>0</v>
      </c>
      <c r="BD35" s="61">
        <v>0</v>
      </c>
      <c r="BE35" s="61">
        <v>0</v>
      </c>
      <c r="BF35" s="61">
        <v>0</v>
      </c>
      <c r="BG35" s="61">
        <v>0</v>
      </c>
      <c r="BH35" s="61">
        <v>0</v>
      </c>
      <c r="BI35" s="61">
        <v>0</v>
      </c>
      <c r="BJ35" s="61">
        <v>0</v>
      </c>
      <c r="BK35" s="61">
        <v>0</v>
      </c>
      <c r="BL35" s="61">
        <v>0</v>
      </c>
      <c r="BM35" s="61">
        <v>0</v>
      </c>
      <c r="BN35" s="61">
        <v>0</v>
      </c>
      <c r="BO35" s="61">
        <v>0</v>
      </c>
      <c r="BP35" s="61">
        <v>0</v>
      </c>
      <c r="BQ35" s="61">
        <v>0</v>
      </c>
      <c r="BR35" s="61">
        <v>0</v>
      </c>
      <c r="BS35" s="61">
        <v>0</v>
      </c>
      <c r="BT35" s="61">
        <v>0</v>
      </c>
      <c r="BU35" s="61">
        <v>0</v>
      </c>
      <c r="BV35" s="61">
        <v>0</v>
      </c>
      <c r="BW35" s="61">
        <v>0</v>
      </c>
      <c r="BX35" s="61">
        <v>0</v>
      </c>
      <c r="BY35" s="61">
        <v>0</v>
      </c>
      <c r="BZ35" s="61">
        <v>0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0</v>
      </c>
      <c r="CJ35" s="61">
        <v>0</v>
      </c>
      <c r="CK35" s="61">
        <v>0</v>
      </c>
      <c r="CL35" s="61">
        <v>0</v>
      </c>
    </row>
    <row r="36" spans="1:90" ht="12.75" customHeight="1">
      <c r="A36" s="44" t="s">
        <v>58</v>
      </c>
      <c r="B36" s="59">
        <v>1040</v>
      </c>
      <c r="C36" s="60" t="s">
        <v>373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0</v>
      </c>
    </row>
    <row r="37" spans="1:90" ht="12.75" customHeight="1">
      <c r="A37" s="44" t="s">
        <v>60</v>
      </c>
      <c r="B37" s="59">
        <v>1043</v>
      </c>
      <c r="C37" s="60" t="s">
        <v>373</v>
      </c>
      <c r="D37" s="61">
        <v>647305.30140042806</v>
      </c>
      <c r="E37" s="61">
        <v>598976.35999999987</v>
      </c>
      <c r="F37" s="61">
        <v>4285355.26</v>
      </c>
      <c r="G37" s="61">
        <v>-3686378.9</v>
      </c>
      <c r="H37" s="61">
        <v>0</v>
      </c>
      <c r="I37" s="61">
        <v>-43673.399999999208</v>
      </c>
      <c r="J37" s="61">
        <v>-1498089.3999999994</v>
      </c>
      <c r="K37" s="61">
        <v>-5416307.9399999995</v>
      </c>
      <c r="L37" s="61">
        <v>3918218.54</v>
      </c>
      <c r="M37" s="61">
        <v>1454416.0000000002</v>
      </c>
      <c r="N37" s="61">
        <v>3429377.2</v>
      </c>
      <c r="O37" s="61">
        <v>-1974961.2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92002.341400427424</v>
      </c>
      <c r="AA37" s="61">
        <v>92002.341400427424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0</v>
      </c>
      <c r="AN37" s="61">
        <v>0</v>
      </c>
      <c r="AO37" s="61">
        <v>0</v>
      </c>
      <c r="AP37" s="61">
        <v>0</v>
      </c>
      <c r="AQ37" s="61">
        <v>0</v>
      </c>
      <c r="AR37" s="61">
        <v>0</v>
      </c>
      <c r="AS37" s="61">
        <v>-758340.67440577678</v>
      </c>
      <c r="AT37" s="61">
        <v>-1248944.27</v>
      </c>
      <c r="AU37" s="61">
        <v>-1248944.27</v>
      </c>
      <c r="AV37" s="61">
        <v>0</v>
      </c>
      <c r="AW37" s="61">
        <v>1112008.1400000001</v>
      </c>
      <c r="AX37" s="61">
        <v>1112008.1400000001</v>
      </c>
      <c r="AY37" s="61">
        <v>-310032.75999999995</v>
      </c>
      <c r="AZ37" s="61">
        <v>-109166.22</v>
      </c>
      <c r="BA37" s="61">
        <v>-263476.74999999994</v>
      </c>
      <c r="BB37" s="61">
        <v>0</v>
      </c>
      <c r="BC37" s="61">
        <v>62610.210000000036</v>
      </c>
      <c r="BD37" s="61">
        <v>1422040.9000000001</v>
      </c>
      <c r="BE37" s="61">
        <v>0</v>
      </c>
      <c r="BF37" s="61">
        <v>0</v>
      </c>
      <c r="BG37" s="61">
        <v>0</v>
      </c>
      <c r="BH37" s="61">
        <v>0</v>
      </c>
      <c r="BI37" s="61">
        <v>0</v>
      </c>
      <c r="BJ37" s="61">
        <v>0</v>
      </c>
      <c r="BK37" s="61">
        <v>0</v>
      </c>
      <c r="BL37" s="61">
        <v>0</v>
      </c>
      <c r="BM37" s="61">
        <v>0</v>
      </c>
      <c r="BN37" s="61">
        <v>0</v>
      </c>
      <c r="BO37" s="61">
        <v>0</v>
      </c>
      <c r="BP37" s="61">
        <v>0</v>
      </c>
      <c r="BQ37" s="61">
        <v>0</v>
      </c>
      <c r="BR37" s="61">
        <v>0</v>
      </c>
      <c r="BS37" s="61">
        <v>-621404.54440577689</v>
      </c>
      <c r="BT37" s="61">
        <v>-308545.87999999995</v>
      </c>
      <c r="BU37" s="61">
        <v>-294489.91811643954</v>
      </c>
      <c r="BV37" s="61">
        <v>-11885.928584661095</v>
      </c>
      <c r="BW37" s="61">
        <v>0</v>
      </c>
      <c r="BX37" s="61">
        <v>-25766.379211572945</v>
      </c>
      <c r="BY37" s="61">
        <v>-70421.066539221545</v>
      </c>
      <c r="BZ37" s="61">
        <v>74454.740000000049</v>
      </c>
      <c r="CA37" s="61">
        <v>15249.88804611804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-111035.37300534872</v>
      </c>
    </row>
    <row r="38" spans="1:90" ht="12.75" customHeight="1">
      <c r="A38" s="44" t="s">
        <v>62</v>
      </c>
      <c r="B38" s="59">
        <v>1044</v>
      </c>
      <c r="C38" s="60" t="s">
        <v>373</v>
      </c>
      <c r="D38" s="61">
        <v>0</v>
      </c>
      <c r="E38" s="61">
        <v>0</v>
      </c>
      <c r="F38" s="61">
        <v>0</v>
      </c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0</v>
      </c>
      <c r="AA38" s="61">
        <v>0</v>
      </c>
      <c r="AB38" s="61">
        <v>0</v>
      </c>
      <c r="AC38" s="61">
        <v>0</v>
      </c>
      <c r="AD38" s="61">
        <v>0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0</v>
      </c>
      <c r="AN38" s="61">
        <v>0</v>
      </c>
      <c r="AO38" s="61">
        <v>0</v>
      </c>
      <c r="AP38" s="61">
        <v>0</v>
      </c>
      <c r="AQ38" s="61">
        <v>0</v>
      </c>
      <c r="AR38" s="61">
        <v>0</v>
      </c>
      <c r="AS38" s="61">
        <v>0</v>
      </c>
      <c r="AT38" s="61">
        <v>0</v>
      </c>
      <c r="AU38" s="61">
        <v>0</v>
      </c>
      <c r="AV38" s="61">
        <v>0</v>
      </c>
      <c r="AW38" s="61">
        <v>0</v>
      </c>
      <c r="AX38" s="61">
        <v>0</v>
      </c>
      <c r="AY38" s="61">
        <v>0</v>
      </c>
      <c r="AZ38" s="61">
        <v>0</v>
      </c>
      <c r="BA38" s="61">
        <v>0</v>
      </c>
      <c r="BB38" s="61">
        <v>0</v>
      </c>
      <c r="BC38" s="61">
        <v>0</v>
      </c>
      <c r="BD38" s="61">
        <v>0</v>
      </c>
      <c r="BE38" s="61">
        <v>0</v>
      </c>
      <c r="BF38" s="61">
        <v>0</v>
      </c>
      <c r="BG38" s="61">
        <v>0</v>
      </c>
      <c r="BH38" s="61">
        <v>0</v>
      </c>
      <c r="BI38" s="61">
        <v>0</v>
      </c>
      <c r="BJ38" s="61">
        <v>0</v>
      </c>
      <c r="BK38" s="61">
        <v>0</v>
      </c>
      <c r="BL38" s="61">
        <v>0</v>
      </c>
      <c r="BM38" s="61">
        <v>0</v>
      </c>
      <c r="BN38" s="61">
        <v>0</v>
      </c>
      <c r="BO38" s="61">
        <v>0</v>
      </c>
      <c r="BP38" s="61">
        <v>0</v>
      </c>
      <c r="BQ38" s="61">
        <v>0</v>
      </c>
      <c r="BR38" s="61">
        <v>0</v>
      </c>
      <c r="BS38" s="61">
        <v>0</v>
      </c>
      <c r="BT38" s="61">
        <v>0</v>
      </c>
      <c r="BU38" s="61">
        <v>0</v>
      </c>
      <c r="BV38" s="61">
        <v>0</v>
      </c>
      <c r="BW38" s="61">
        <v>0</v>
      </c>
      <c r="BX38" s="61">
        <v>0</v>
      </c>
      <c r="BY38" s="61">
        <v>0</v>
      </c>
      <c r="BZ38" s="61">
        <v>0</v>
      </c>
      <c r="CA38" s="61">
        <v>0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0</v>
      </c>
      <c r="CJ38" s="61">
        <v>0</v>
      </c>
      <c r="CK38" s="61">
        <v>0</v>
      </c>
      <c r="CL38" s="61">
        <v>0</v>
      </c>
    </row>
    <row r="39" spans="1:90" ht="12.75" customHeight="1">
      <c r="A39" s="44" t="s">
        <v>64</v>
      </c>
      <c r="B39" s="59">
        <v>1045</v>
      </c>
      <c r="C39" s="60" t="s">
        <v>373</v>
      </c>
      <c r="D39" s="61">
        <v>8834.2399999999907</v>
      </c>
      <c r="E39" s="61">
        <v>54402.209999999963</v>
      </c>
      <c r="F39" s="61">
        <v>788030.13</v>
      </c>
      <c r="G39" s="61">
        <v>-733627.92</v>
      </c>
      <c r="H39" s="61">
        <v>0</v>
      </c>
      <c r="I39" s="61">
        <v>-45567.969999999972</v>
      </c>
      <c r="J39" s="61">
        <v>-713676.27</v>
      </c>
      <c r="K39" s="61">
        <v>-848153.3</v>
      </c>
      <c r="L39" s="61">
        <v>134477.03</v>
      </c>
      <c r="M39" s="61">
        <v>668108.30000000005</v>
      </c>
      <c r="N39" s="61">
        <v>784817.12</v>
      </c>
      <c r="O39" s="61">
        <v>-116708.82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0</v>
      </c>
      <c r="AA39" s="61">
        <v>0</v>
      </c>
      <c r="AB39" s="61">
        <v>0</v>
      </c>
      <c r="AC39" s="61">
        <v>0</v>
      </c>
      <c r="AD39" s="61">
        <v>0</v>
      </c>
      <c r="AE39" s="61">
        <v>0</v>
      </c>
      <c r="AF39" s="61">
        <v>0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0</v>
      </c>
      <c r="AN39" s="61">
        <v>0</v>
      </c>
      <c r="AO39" s="61">
        <v>0</v>
      </c>
      <c r="AP39" s="61">
        <v>0</v>
      </c>
      <c r="AQ39" s="61">
        <v>0</v>
      </c>
      <c r="AR39" s="61">
        <v>0</v>
      </c>
      <c r="AS39" s="61">
        <v>627.16999999521431</v>
      </c>
      <c r="AT39" s="61">
        <v>0</v>
      </c>
      <c r="AU39" s="61">
        <v>0</v>
      </c>
      <c r="AV39" s="61">
        <v>0</v>
      </c>
      <c r="AW39" s="61">
        <v>2333.6299999952316</v>
      </c>
      <c r="AX39" s="61">
        <v>-1758126.4600000009</v>
      </c>
      <c r="AY39" s="61">
        <v>-52733747.840000004</v>
      </c>
      <c r="AZ39" s="61">
        <v>-51153167.75</v>
      </c>
      <c r="BA39" s="61">
        <v>-12230005.5</v>
      </c>
      <c r="BB39" s="61">
        <v>0</v>
      </c>
      <c r="BC39" s="61">
        <v>10649425.41</v>
      </c>
      <c r="BD39" s="61">
        <v>50975621.380000003</v>
      </c>
      <c r="BE39" s="61">
        <v>1760460.0899999961</v>
      </c>
      <c r="BF39" s="61">
        <v>52671378.149999999</v>
      </c>
      <c r="BG39" s="61">
        <v>51152982.780000001</v>
      </c>
      <c r="BH39" s="61">
        <v>11748840.65</v>
      </c>
      <c r="BI39" s="61">
        <v>0</v>
      </c>
      <c r="BJ39" s="61">
        <v>-10230445.279999999</v>
      </c>
      <c r="BK39" s="61">
        <v>-50910918.060000002</v>
      </c>
      <c r="BL39" s="61">
        <v>0</v>
      </c>
      <c r="BM39" s="61">
        <v>0</v>
      </c>
      <c r="BN39" s="61">
        <v>0</v>
      </c>
      <c r="BO39" s="61">
        <v>0</v>
      </c>
      <c r="BP39" s="61">
        <v>0</v>
      </c>
      <c r="BQ39" s="61">
        <v>0</v>
      </c>
      <c r="BR39" s="61">
        <v>0</v>
      </c>
      <c r="BS39" s="61">
        <v>-1706.4600000000173</v>
      </c>
      <c r="BT39" s="61">
        <v>-21726.500000000015</v>
      </c>
      <c r="BU39" s="61">
        <v>0</v>
      </c>
      <c r="BV39" s="61">
        <v>0</v>
      </c>
      <c r="BW39" s="61">
        <v>0</v>
      </c>
      <c r="BX39" s="61">
        <v>0</v>
      </c>
      <c r="BY39" s="61">
        <v>0</v>
      </c>
      <c r="BZ39" s="61">
        <v>20020.039999999997</v>
      </c>
      <c r="CA39" s="61">
        <v>0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0</v>
      </c>
      <c r="CJ39" s="61">
        <v>0</v>
      </c>
      <c r="CK39" s="61">
        <v>0</v>
      </c>
      <c r="CL39" s="61">
        <v>9461.409999995205</v>
      </c>
    </row>
    <row r="40" spans="1:90" ht="12.75" customHeight="1">
      <c r="A40" s="44" t="s">
        <v>66</v>
      </c>
      <c r="B40" s="59">
        <v>1046</v>
      </c>
      <c r="C40" s="60" t="s">
        <v>373</v>
      </c>
      <c r="D40" s="61">
        <v>49962.390000000043</v>
      </c>
      <c r="E40" s="61">
        <v>26680.339999999997</v>
      </c>
      <c r="F40" s="61">
        <v>51259.75</v>
      </c>
      <c r="G40" s="61">
        <v>-24579.410000000003</v>
      </c>
      <c r="H40" s="61">
        <v>0</v>
      </c>
      <c r="I40" s="61">
        <v>13728.490000000049</v>
      </c>
      <c r="J40" s="61">
        <v>116230.53000000003</v>
      </c>
      <c r="K40" s="61">
        <v>-357247.72</v>
      </c>
      <c r="L40" s="61">
        <v>473478.25</v>
      </c>
      <c r="M40" s="61">
        <v>-102502.03999999998</v>
      </c>
      <c r="N40" s="61">
        <v>294425.69</v>
      </c>
      <c r="O40" s="61">
        <v>-396927.73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9553.5600000000013</v>
      </c>
      <c r="AA40" s="61">
        <v>6072.02</v>
      </c>
      <c r="AB40" s="61">
        <v>0</v>
      </c>
      <c r="AC40" s="61">
        <v>3481.54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0</v>
      </c>
      <c r="AN40" s="61">
        <v>0</v>
      </c>
      <c r="AO40" s="61">
        <v>0</v>
      </c>
      <c r="AP40" s="61">
        <v>0</v>
      </c>
      <c r="AQ40" s="61">
        <v>0</v>
      </c>
      <c r="AR40" s="61">
        <v>0</v>
      </c>
      <c r="AS40" s="61">
        <v>-21617.269999999979</v>
      </c>
      <c r="AT40" s="61">
        <v>0</v>
      </c>
      <c r="AU40" s="61">
        <v>0</v>
      </c>
      <c r="AV40" s="61">
        <v>0</v>
      </c>
      <c r="AW40" s="61">
        <v>0</v>
      </c>
      <c r="AX40" s="61">
        <v>0</v>
      </c>
      <c r="AY40" s="61">
        <v>0</v>
      </c>
      <c r="AZ40" s="61">
        <v>0</v>
      </c>
      <c r="BA40" s="61">
        <v>0</v>
      </c>
      <c r="BB40" s="61">
        <v>0</v>
      </c>
      <c r="BC40" s="61">
        <v>0</v>
      </c>
      <c r="BD40" s="61">
        <v>0</v>
      </c>
      <c r="BE40" s="61">
        <v>0</v>
      </c>
      <c r="BF40" s="61">
        <v>0</v>
      </c>
      <c r="BG40" s="61">
        <v>0</v>
      </c>
      <c r="BH40" s="61">
        <v>0</v>
      </c>
      <c r="BI40" s="61">
        <v>0</v>
      </c>
      <c r="BJ40" s="61">
        <v>0</v>
      </c>
      <c r="BK40" s="61">
        <v>0</v>
      </c>
      <c r="BL40" s="61">
        <v>0</v>
      </c>
      <c r="BM40" s="61">
        <v>0</v>
      </c>
      <c r="BN40" s="61">
        <v>0</v>
      </c>
      <c r="BO40" s="61">
        <v>-1504.7099999999998</v>
      </c>
      <c r="BP40" s="61">
        <v>-1504.7099999999998</v>
      </c>
      <c r="BQ40" s="61">
        <v>0</v>
      </c>
      <c r="BR40" s="61">
        <v>0</v>
      </c>
      <c r="BS40" s="61">
        <v>-20112.559999999979</v>
      </c>
      <c r="BT40" s="61">
        <v>-31918.399999999994</v>
      </c>
      <c r="BU40" s="61">
        <v>-6868.6</v>
      </c>
      <c r="BV40" s="61">
        <v>-4735.8900000000003</v>
      </c>
      <c r="BW40" s="61">
        <v>0</v>
      </c>
      <c r="BX40" s="61">
        <v>-161.96</v>
      </c>
      <c r="BY40" s="61">
        <v>-485.67</v>
      </c>
      <c r="BZ40" s="61">
        <v>24057.96000000001</v>
      </c>
      <c r="CA40" s="61">
        <v>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0</v>
      </c>
      <c r="CJ40" s="61">
        <v>0</v>
      </c>
      <c r="CK40" s="61">
        <v>0</v>
      </c>
      <c r="CL40" s="61">
        <v>28345.120000000064</v>
      </c>
    </row>
    <row r="41" spans="1:90" ht="12.75" customHeight="1">
      <c r="A41" s="44" t="s">
        <v>68</v>
      </c>
      <c r="B41" s="59">
        <v>1048</v>
      </c>
      <c r="C41" s="60" t="s">
        <v>373</v>
      </c>
      <c r="D41" s="61">
        <v>108061.85999999988</v>
      </c>
      <c r="E41" s="61">
        <v>396.58999999987589</v>
      </c>
      <c r="F41" s="61">
        <v>1327.9899999998759</v>
      </c>
      <c r="G41" s="61">
        <v>-931.4</v>
      </c>
      <c r="H41" s="61">
        <v>0</v>
      </c>
      <c r="I41" s="61">
        <v>96662.53</v>
      </c>
      <c r="J41" s="61">
        <v>165645.03</v>
      </c>
      <c r="K41" s="61">
        <v>-161445.07999999999</v>
      </c>
      <c r="L41" s="61">
        <v>327090.11</v>
      </c>
      <c r="M41" s="61">
        <v>-68982.5</v>
      </c>
      <c r="N41" s="61">
        <v>74517.84</v>
      </c>
      <c r="O41" s="61">
        <v>-143500.34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0</v>
      </c>
      <c r="AA41" s="61">
        <v>0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11002.74</v>
      </c>
      <c r="AN41" s="61">
        <v>0</v>
      </c>
      <c r="AO41" s="61">
        <v>0</v>
      </c>
      <c r="AP41" s="61">
        <v>0</v>
      </c>
      <c r="AQ41" s="61">
        <v>0</v>
      </c>
      <c r="AR41" s="61">
        <v>11002.74</v>
      </c>
      <c r="AS41" s="61">
        <v>-5449558.3200000003</v>
      </c>
      <c r="AT41" s="61">
        <v>-25639.599999999999</v>
      </c>
      <c r="AU41" s="61">
        <v>-42732.639999999999</v>
      </c>
      <c r="AV41" s="61">
        <v>17093.04</v>
      </c>
      <c r="AW41" s="61">
        <v>1079.919999999991</v>
      </c>
      <c r="AX41" s="61">
        <v>5873.7399999999907</v>
      </c>
      <c r="AY41" s="61">
        <v>-131907.01</v>
      </c>
      <c r="AZ41" s="61">
        <v>0</v>
      </c>
      <c r="BA41" s="61">
        <v>-146118.16</v>
      </c>
      <c r="BB41" s="61">
        <v>0</v>
      </c>
      <c r="BC41" s="61">
        <v>14211.15</v>
      </c>
      <c r="BD41" s="61">
        <v>137780.75</v>
      </c>
      <c r="BE41" s="61">
        <v>-4793.82</v>
      </c>
      <c r="BF41" s="61">
        <v>52824.480000000003</v>
      </c>
      <c r="BG41" s="61">
        <v>0</v>
      </c>
      <c r="BH41" s="61">
        <v>58515.58</v>
      </c>
      <c r="BI41" s="61">
        <v>0</v>
      </c>
      <c r="BJ41" s="61">
        <v>-5691.1</v>
      </c>
      <c r="BK41" s="61">
        <v>-57618.3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-5424998.6400000006</v>
      </c>
      <c r="BT41" s="61">
        <v>-59772.030000000006</v>
      </c>
      <c r="BU41" s="61">
        <v>-2836353.91</v>
      </c>
      <c r="BV41" s="61">
        <v>-968062.27</v>
      </c>
      <c r="BW41" s="61">
        <v>0</v>
      </c>
      <c r="BX41" s="61">
        <v>-1204949.6100000001</v>
      </c>
      <c r="BY41" s="61">
        <v>-374359.69</v>
      </c>
      <c r="BZ41" s="61">
        <v>18498.87</v>
      </c>
      <c r="CA41" s="61">
        <v>0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-5341496.46</v>
      </c>
    </row>
    <row r="42" spans="1:90" ht="12.75" customHeight="1">
      <c r="A42" s="44" t="s">
        <v>70</v>
      </c>
      <c r="B42" s="59">
        <v>1049</v>
      </c>
      <c r="C42" s="60" t="s">
        <v>373</v>
      </c>
      <c r="D42" s="61">
        <v>28.710000000001159</v>
      </c>
      <c r="E42" s="61">
        <v>0</v>
      </c>
      <c r="F42" s="61">
        <v>0</v>
      </c>
      <c r="G42" s="61">
        <v>0</v>
      </c>
      <c r="H42" s="61">
        <v>0</v>
      </c>
      <c r="I42" s="61">
        <v>28.710000000001159</v>
      </c>
      <c r="J42" s="61">
        <v>28.710000000001159</v>
      </c>
      <c r="K42" s="61">
        <v>-44.779999999998836</v>
      </c>
      <c r="L42" s="61">
        <v>73.489999999999995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0</v>
      </c>
      <c r="W42" s="61">
        <v>0</v>
      </c>
      <c r="X42" s="61">
        <v>0</v>
      </c>
      <c r="Y42" s="61">
        <v>0</v>
      </c>
      <c r="Z42" s="61">
        <v>0</v>
      </c>
      <c r="AA42" s="61">
        <v>0</v>
      </c>
      <c r="AB42" s="61">
        <v>0</v>
      </c>
      <c r="AC42" s="61">
        <v>0</v>
      </c>
      <c r="AD42" s="61">
        <v>0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0</v>
      </c>
      <c r="AN42" s="61">
        <v>0</v>
      </c>
      <c r="AO42" s="61">
        <v>0</v>
      </c>
      <c r="AP42" s="61">
        <v>0</v>
      </c>
      <c r="AQ42" s="61">
        <v>0</v>
      </c>
      <c r="AR42" s="61">
        <v>0</v>
      </c>
      <c r="AS42" s="61">
        <v>-1026.5230442348493</v>
      </c>
      <c r="AT42" s="61">
        <v>0</v>
      </c>
      <c r="AU42" s="61">
        <v>0</v>
      </c>
      <c r="AV42" s="61">
        <v>0</v>
      </c>
      <c r="AW42" s="61">
        <v>0</v>
      </c>
      <c r="AX42" s="61">
        <v>0</v>
      </c>
      <c r="AY42" s="61">
        <v>0</v>
      </c>
      <c r="AZ42" s="61">
        <v>0</v>
      </c>
      <c r="BA42" s="61">
        <v>0</v>
      </c>
      <c r="BB42" s="61">
        <v>0</v>
      </c>
      <c r="BC42" s="61">
        <v>0</v>
      </c>
      <c r="BD42" s="61">
        <v>0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-1024.8930442348492</v>
      </c>
      <c r="BT42" s="61">
        <v>-9.5900000000001455</v>
      </c>
      <c r="BU42" s="61">
        <v>-542.58864027118364</v>
      </c>
      <c r="BV42" s="61">
        <v>-397.77363631225256</v>
      </c>
      <c r="BW42" s="61">
        <v>0</v>
      </c>
      <c r="BX42" s="61">
        <v>-44.483681688991211</v>
      </c>
      <c r="BY42" s="61">
        <v>-30.457085962421623</v>
      </c>
      <c r="BZ42" s="61">
        <v>0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-1.63</v>
      </c>
      <c r="CJ42" s="61">
        <v>-1.63</v>
      </c>
      <c r="CK42" s="61">
        <v>0</v>
      </c>
      <c r="CL42" s="61">
        <v>-997.81304423484812</v>
      </c>
    </row>
    <row r="43" spans="1:90" ht="12.75" customHeight="1">
      <c r="A43" s="44" t="s">
        <v>72</v>
      </c>
      <c r="B43" s="59">
        <v>1051</v>
      </c>
      <c r="C43" s="60" t="s">
        <v>373</v>
      </c>
      <c r="D43" s="61">
        <v>10807.56</v>
      </c>
      <c r="E43" s="61">
        <v>-199.63</v>
      </c>
      <c r="F43" s="61">
        <v>-199.63</v>
      </c>
      <c r="G43" s="61">
        <v>0</v>
      </c>
      <c r="H43" s="61">
        <v>0</v>
      </c>
      <c r="I43" s="61">
        <v>11007.189999999999</v>
      </c>
      <c r="J43" s="61">
        <v>11007.189999999999</v>
      </c>
      <c r="K43" s="61">
        <v>-11.77</v>
      </c>
      <c r="L43" s="61">
        <v>11018.96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0</v>
      </c>
      <c r="AN43" s="61">
        <v>0</v>
      </c>
      <c r="AO43" s="61">
        <v>0</v>
      </c>
      <c r="AP43" s="61">
        <v>0</v>
      </c>
      <c r="AQ43" s="61">
        <v>0</v>
      </c>
      <c r="AR43" s="61">
        <v>0</v>
      </c>
      <c r="AS43" s="61">
        <v>149720.56718704931</v>
      </c>
      <c r="AT43" s="61">
        <v>0</v>
      </c>
      <c r="AU43" s="61">
        <v>0</v>
      </c>
      <c r="AV43" s="61">
        <v>0</v>
      </c>
      <c r="AW43" s="61">
        <v>228263.68999999994</v>
      </c>
      <c r="AX43" s="61">
        <v>2882155.83</v>
      </c>
      <c r="AY43" s="61">
        <v>0</v>
      </c>
      <c r="AZ43" s="61">
        <v>0</v>
      </c>
      <c r="BA43" s="61">
        <v>0</v>
      </c>
      <c r="BB43" s="61">
        <v>0</v>
      </c>
      <c r="BC43" s="61">
        <v>0</v>
      </c>
      <c r="BD43" s="61">
        <v>2882155.83</v>
      </c>
      <c r="BE43" s="61">
        <v>-2653892.14</v>
      </c>
      <c r="BF43" s="61">
        <v>0</v>
      </c>
      <c r="BG43" s="61">
        <v>0</v>
      </c>
      <c r="BH43" s="61">
        <v>0</v>
      </c>
      <c r="BI43" s="61">
        <v>0</v>
      </c>
      <c r="BJ43" s="61">
        <v>0</v>
      </c>
      <c r="BK43" s="61">
        <v>-2653892.14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-78543.12281295062</v>
      </c>
      <c r="BT43" s="61">
        <v>-1604.08</v>
      </c>
      <c r="BU43" s="61">
        <v>-49227.661667075619</v>
      </c>
      <c r="BV43" s="61">
        <v>-25304.071703528884</v>
      </c>
      <c r="BW43" s="61">
        <v>0</v>
      </c>
      <c r="BX43" s="61">
        <v>-239.43310414219644</v>
      </c>
      <c r="BY43" s="61">
        <v>-2167.8763382039147</v>
      </c>
      <c r="BZ43" s="61">
        <v>0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0</v>
      </c>
      <c r="CJ43" s="61">
        <v>0</v>
      </c>
      <c r="CK43" s="61">
        <v>0</v>
      </c>
      <c r="CL43" s="61">
        <v>160528.12718704931</v>
      </c>
    </row>
    <row r="44" spans="1:90" ht="12.75" customHeight="1">
      <c r="A44" s="44" t="s">
        <v>74</v>
      </c>
      <c r="B44" s="59">
        <v>1052</v>
      </c>
      <c r="C44" s="60" t="s">
        <v>373</v>
      </c>
      <c r="D44" s="61">
        <v>2481881.8639313285</v>
      </c>
      <c r="E44" s="61">
        <v>8862.02</v>
      </c>
      <c r="F44" s="61">
        <v>8862.02</v>
      </c>
      <c r="G44" s="61">
        <v>0</v>
      </c>
      <c r="H44" s="61">
        <v>0</v>
      </c>
      <c r="I44" s="61">
        <v>-2889.7799999999988</v>
      </c>
      <c r="J44" s="61">
        <v>-2665.6599999999989</v>
      </c>
      <c r="K44" s="61">
        <v>-8675.39</v>
      </c>
      <c r="L44" s="61">
        <v>6009.7300000000005</v>
      </c>
      <c r="M44" s="61">
        <v>-224.11999999999995</v>
      </c>
      <c r="N44" s="61">
        <v>429.57</v>
      </c>
      <c r="O44" s="61">
        <v>-653.68999999999994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2475909.6239313283</v>
      </c>
      <c r="AA44" s="61">
        <v>2468197.5519804768</v>
      </c>
      <c r="AB44" s="61">
        <v>0</v>
      </c>
      <c r="AC44" s="61">
        <v>0</v>
      </c>
      <c r="AD44" s="61">
        <v>266.15145649102766</v>
      </c>
      <c r="AE44" s="61">
        <v>0</v>
      </c>
      <c r="AF44" s="61">
        <v>0</v>
      </c>
      <c r="AG44" s="61">
        <v>0</v>
      </c>
      <c r="AH44" s="61">
        <v>0</v>
      </c>
      <c r="AI44" s="61">
        <v>7445.9204943604873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-76212.358664870713</v>
      </c>
      <c r="AT44" s="61">
        <v>0</v>
      </c>
      <c r="AU44" s="61">
        <v>0</v>
      </c>
      <c r="AV44" s="61">
        <v>0</v>
      </c>
      <c r="AW44" s="61">
        <v>545.74793552835445</v>
      </c>
      <c r="AX44" s="61">
        <v>545.74793552835445</v>
      </c>
      <c r="AY44" s="61">
        <v>-2768.2520644716456</v>
      </c>
      <c r="AZ44" s="61">
        <v>0</v>
      </c>
      <c r="BA44" s="61">
        <v>-3327.2924337466657</v>
      </c>
      <c r="BB44" s="61">
        <v>0</v>
      </c>
      <c r="BC44" s="61">
        <v>559.04036927502011</v>
      </c>
      <c r="BD44" s="61">
        <v>3314</v>
      </c>
      <c r="BE44" s="61">
        <v>0</v>
      </c>
      <c r="BF44" s="61">
        <v>0</v>
      </c>
      <c r="BG44" s="61">
        <v>0</v>
      </c>
      <c r="BH44" s="61">
        <v>0</v>
      </c>
      <c r="BI44" s="61">
        <v>0</v>
      </c>
      <c r="BJ44" s="61">
        <v>0</v>
      </c>
      <c r="BK44" s="61">
        <v>0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-76758.106600399071</v>
      </c>
      <c r="BT44" s="61">
        <v>-1115.19</v>
      </c>
      <c r="BU44" s="61">
        <v>-41077.559408030997</v>
      </c>
      <c r="BV44" s="61">
        <v>-30566.539002361573</v>
      </c>
      <c r="BW44" s="61">
        <v>0</v>
      </c>
      <c r="BX44" s="61">
        <v>-353.21949326424533</v>
      </c>
      <c r="BY44" s="61">
        <v>-3696.0186967422519</v>
      </c>
      <c r="BZ44" s="61">
        <v>50.42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0</v>
      </c>
      <c r="CJ44" s="61">
        <v>0</v>
      </c>
      <c r="CK44" s="61">
        <v>0</v>
      </c>
      <c r="CL44" s="61">
        <v>2405669.5052664578</v>
      </c>
    </row>
    <row r="45" spans="1:90" ht="12.75" customHeight="1">
      <c r="A45" s="44" t="s">
        <v>76</v>
      </c>
      <c r="B45" s="59">
        <v>1053</v>
      </c>
      <c r="C45" s="60" t="s">
        <v>373</v>
      </c>
      <c r="D45" s="61">
        <v>689470.64</v>
      </c>
      <c r="E45" s="61">
        <v>257868.45</v>
      </c>
      <c r="F45" s="61">
        <v>257868.45</v>
      </c>
      <c r="G45" s="61">
        <v>0</v>
      </c>
      <c r="H45" s="61">
        <v>0</v>
      </c>
      <c r="I45" s="61">
        <v>232346.23999999999</v>
      </c>
      <c r="J45" s="61">
        <v>232346.23999999999</v>
      </c>
      <c r="K45" s="61">
        <v>-744848.04</v>
      </c>
      <c r="L45" s="61">
        <v>977194.28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199255.94999999998</v>
      </c>
      <c r="AA45" s="61">
        <v>16612.18</v>
      </c>
      <c r="AB45" s="61">
        <v>0</v>
      </c>
      <c r="AC45" s="61">
        <v>168511.07</v>
      </c>
      <c r="AD45" s="61">
        <v>13987.52</v>
      </c>
      <c r="AE45" s="61">
        <v>0</v>
      </c>
      <c r="AF45" s="61">
        <v>0</v>
      </c>
      <c r="AG45" s="61">
        <v>0</v>
      </c>
      <c r="AH45" s="61">
        <v>145.18</v>
      </c>
      <c r="AI45" s="61">
        <v>0</v>
      </c>
      <c r="AJ45" s="61">
        <v>0</v>
      </c>
      <c r="AK45" s="61">
        <v>0</v>
      </c>
      <c r="AL45" s="61">
        <v>0</v>
      </c>
      <c r="AM45" s="61">
        <v>0</v>
      </c>
      <c r="AN45" s="61">
        <v>0</v>
      </c>
      <c r="AO45" s="61">
        <v>0</v>
      </c>
      <c r="AP45" s="61">
        <v>0</v>
      </c>
      <c r="AQ45" s="61">
        <v>0</v>
      </c>
      <c r="AR45" s="61">
        <v>0</v>
      </c>
      <c r="AS45" s="61">
        <v>-361899.77966536093</v>
      </c>
      <c r="AT45" s="61">
        <v>0</v>
      </c>
      <c r="AU45" s="61">
        <v>0</v>
      </c>
      <c r="AV45" s="61">
        <v>0</v>
      </c>
      <c r="AW45" s="61">
        <v>-253086.20999999996</v>
      </c>
      <c r="AX45" s="61">
        <v>-253086.20999999996</v>
      </c>
      <c r="AY45" s="61">
        <v>-820261.61</v>
      </c>
      <c r="AZ45" s="61">
        <v>-34306</v>
      </c>
      <c r="BA45" s="61">
        <v>-874180.82</v>
      </c>
      <c r="BB45" s="61">
        <v>0</v>
      </c>
      <c r="BC45" s="61">
        <v>88225.21</v>
      </c>
      <c r="BD45" s="61">
        <v>567175.4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-108813.56966536099</v>
      </c>
      <c r="BT45" s="61">
        <v>-87236.74</v>
      </c>
      <c r="BU45" s="61">
        <v>-9455.0427982883011</v>
      </c>
      <c r="BV45" s="61">
        <v>-906.84996545327897</v>
      </c>
      <c r="BW45" s="61">
        <v>0</v>
      </c>
      <c r="BX45" s="61">
        <v>-2861.6572285520397</v>
      </c>
      <c r="BY45" s="61">
        <v>-6338.2170763984941</v>
      </c>
      <c r="BZ45" s="61">
        <v>0</v>
      </c>
      <c r="CA45" s="61">
        <v>-2015.0625966688765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0</v>
      </c>
      <c r="CJ45" s="61">
        <v>0</v>
      </c>
      <c r="CK45" s="61">
        <v>0</v>
      </c>
      <c r="CL45" s="61">
        <v>327570.86033463909</v>
      </c>
    </row>
    <row r="46" spans="1:90" ht="12.75" customHeight="1">
      <c r="A46" s="44" t="s">
        <v>78</v>
      </c>
      <c r="B46" s="59">
        <v>1054</v>
      </c>
      <c r="C46" s="60" t="s">
        <v>373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</row>
    <row r="47" spans="1:90" ht="12.75" customHeight="1">
      <c r="A47" s="44" t="s">
        <v>80</v>
      </c>
      <c r="B47" s="59">
        <v>1055</v>
      </c>
      <c r="C47" s="60" t="s">
        <v>373</v>
      </c>
      <c r="D47" s="61">
        <v>463.51</v>
      </c>
      <c r="E47" s="61">
        <v>0</v>
      </c>
      <c r="F47" s="61">
        <v>0</v>
      </c>
      <c r="G47" s="61">
        <v>0</v>
      </c>
      <c r="H47" s="61">
        <v>0</v>
      </c>
      <c r="I47" s="61">
        <v>463.51</v>
      </c>
      <c r="J47" s="61">
        <v>463.51</v>
      </c>
      <c r="K47" s="61">
        <v>0</v>
      </c>
      <c r="L47" s="61">
        <v>463.51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-1446.6400000000015</v>
      </c>
      <c r="AT47" s="61">
        <v>0</v>
      </c>
      <c r="AU47" s="61">
        <v>0</v>
      </c>
      <c r="AV47" s="61">
        <v>0</v>
      </c>
      <c r="AW47" s="61">
        <v>-143.56000000000131</v>
      </c>
      <c r="AX47" s="61">
        <v>-143.56000000000131</v>
      </c>
      <c r="AY47" s="61">
        <v>-23553.91</v>
      </c>
      <c r="AZ47" s="61">
        <v>0</v>
      </c>
      <c r="BA47" s="61">
        <v>-23553.91</v>
      </c>
      <c r="BB47" s="61">
        <v>0</v>
      </c>
      <c r="BC47" s="61">
        <v>0</v>
      </c>
      <c r="BD47" s="61">
        <v>23410.35</v>
      </c>
      <c r="BE47" s="61">
        <v>0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-1303.0800000000002</v>
      </c>
      <c r="BT47" s="61">
        <v>-92.71</v>
      </c>
      <c r="BU47" s="61">
        <v>-681.6</v>
      </c>
      <c r="BV47" s="61">
        <v>-433.41</v>
      </c>
      <c r="BW47" s="61">
        <v>0</v>
      </c>
      <c r="BX47" s="61">
        <v>9.83</v>
      </c>
      <c r="BY47" s="61">
        <v>-105.19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-983.13000000000147</v>
      </c>
    </row>
    <row r="48" spans="1:90" ht="12.75" customHeight="1">
      <c r="A48" s="44" t="s">
        <v>82</v>
      </c>
      <c r="B48" s="59">
        <v>1056</v>
      </c>
      <c r="C48" s="60" t="s">
        <v>373</v>
      </c>
      <c r="D48" s="61">
        <v>0</v>
      </c>
      <c r="E48" s="61">
        <v>0</v>
      </c>
      <c r="F48" s="61">
        <v>0</v>
      </c>
      <c r="G48" s="61">
        <v>0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61">
        <v>0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0</v>
      </c>
      <c r="AN48" s="61">
        <v>0</v>
      </c>
      <c r="AO48" s="61">
        <v>0</v>
      </c>
      <c r="AP48" s="61">
        <v>0</v>
      </c>
      <c r="AQ48" s="61">
        <v>0</v>
      </c>
      <c r="AR48" s="61">
        <v>0</v>
      </c>
      <c r="AS48" s="61">
        <v>-10.48</v>
      </c>
      <c r="AT48" s="61">
        <v>0</v>
      </c>
      <c r="AU48" s="61">
        <v>0</v>
      </c>
      <c r="AV48" s="61">
        <v>0</v>
      </c>
      <c r="AW48" s="61">
        <v>0</v>
      </c>
      <c r="AX48" s="61">
        <v>0</v>
      </c>
      <c r="AY48" s="61">
        <v>0</v>
      </c>
      <c r="AZ48" s="61">
        <v>0</v>
      </c>
      <c r="BA48" s="61">
        <v>0</v>
      </c>
      <c r="BB48" s="61">
        <v>0</v>
      </c>
      <c r="BC48" s="61">
        <v>0</v>
      </c>
      <c r="BD48" s="61">
        <v>0</v>
      </c>
      <c r="BE48" s="61">
        <v>0</v>
      </c>
      <c r="BF48" s="61">
        <v>0</v>
      </c>
      <c r="BG48" s="61">
        <v>0</v>
      </c>
      <c r="BH48" s="61">
        <v>0</v>
      </c>
      <c r="BI48" s="61">
        <v>0</v>
      </c>
      <c r="BJ48" s="61">
        <v>0</v>
      </c>
      <c r="BK48" s="61">
        <v>0</v>
      </c>
      <c r="BL48" s="61">
        <v>0</v>
      </c>
      <c r="BM48" s="61">
        <v>0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-10.48</v>
      </c>
      <c r="BT48" s="61">
        <v>0</v>
      </c>
      <c r="BU48" s="61">
        <v>-3.76</v>
      </c>
      <c r="BV48" s="61">
        <v>-5.04</v>
      </c>
      <c r="BW48" s="61">
        <v>0</v>
      </c>
      <c r="BX48" s="61">
        <v>-0.02</v>
      </c>
      <c r="BY48" s="61">
        <v>-1.66</v>
      </c>
      <c r="BZ48" s="61">
        <v>0</v>
      </c>
      <c r="CA48" s="61">
        <v>0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-10.48</v>
      </c>
    </row>
    <row r="49" spans="1:90" ht="12.75" customHeight="1">
      <c r="A49" s="44" t="s">
        <v>84</v>
      </c>
      <c r="B49" s="59">
        <v>1057</v>
      </c>
      <c r="C49" s="60" t="s">
        <v>373</v>
      </c>
      <c r="D49" s="61">
        <v>61351.80000000001</v>
      </c>
      <c r="E49" s="61">
        <v>45160.62</v>
      </c>
      <c r="F49" s="61">
        <v>45160.62</v>
      </c>
      <c r="G49" s="61">
        <v>0</v>
      </c>
      <c r="H49" s="61">
        <v>0</v>
      </c>
      <c r="I49" s="61">
        <v>-8996.0799999999945</v>
      </c>
      <c r="J49" s="61">
        <v>-7110.5099999999948</v>
      </c>
      <c r="K49" s="61">
        <v>-79413.09</v>
      </c>
      <c r="L49" s="61">
        <v>72302.58</v>
      </c>
      <c r="M49" s="61">
        <v>-1885.57</v>
      </c>
      <c r="N49" s="61">
        <v>1189.97</v>
      </c>
      <c r="O49" s="61">
        <v>-3075.54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25187.260000000002</v>
      </c>
      <c r="AA49" s="61">
        <v>24335.13</v>
      </c>
      <c r="AB49" s="61">
        <v>0</v>
      </c>
      <c r="AC49" s="61">
        <v>0</v>
      </c>
      <c r="AD49" s="61">
        <v>852.13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-574042.62000000023</v>
      </c>
      <c r="AT49" s="61">
        <v>0</v>
      </c>
      <c r="AU49" s="61">
        <v>0</v>
      </c>
      <c r="AV49" s="61">
        <v>0</v>
      </c>
      <c r="AW49" s="61">
        <v>-604.27000000000044</v>
      </c>
      <c r="AX49" s="61">
        <v>-514.27000000000044</v>
      </c>
      <c r="AY49" s="61">
        <v>-8242.59</v>
      </c>
      <c r="AZ49" s="61">
        <v>0</v>
      </c>
      <c r="BA49" s="61">
        <v>-8242.59</v>
      </c>
      <c r="BB49" s="61">
        <v>0</v>
      </c>
      <c r="BC49" s="61">
        <v>0</v>
      </c>
      <c r="BD49" s="61">
        <v>7728.32</v>
      </c>
      <c r="BE49" s="61">
        <v>-90.000000000000014</v>
      </c>
      <c r="BF49" s="61">
        <v>119.96</v>
      </c>
      <c r="BG49" s="61">
        <v>0</v>
      </c>
      <c r="BH49" s="61">
        <v>119.96</v>
      </c>
      <c r="BI49" s="61">
        <v>0</v>
      </c>
      <c r="BJ49" s="61">
        <v>0</v>
      </c>
      <c r="BK49" s="61">
        <v>-209.96</v>
      </c>
      <c r="BL49" s="61">
        <v>0</v>
      </c>
      <c r="BM49" s="61">
        <v>0</v>
      </c>
      <c r="BN49" s="61">
        <v>0</v>
      </c>
      <c r="BO49" s="61">
        <v>0</v>
      </c>
      <c r="BP49" s="61">
        <v>0</v>
      </c>
      <c r="BQ49" s="61">
        <v>0</v>
      </c>
      <c r="BR49" s="61">
        <v>0</v>
      </c>
      <c r="BS49" s="61">
        <v>-573245.06000000017</v>
      </c>
      <c r="BT49" s="61">
        <v>-12495.2</v>
      </c>
      <c r="BU49" s="61">
        <v>-431757.62</v>
      </c>
      <c r="BV49" s="61">
        <v>-4221.2700000000004</v>
      </c>
      <c r="BW49" s="61">
        <v>0</v>
      </c>
      <c r="BX49" s="61">
        <v>-15.58</v>
      </c>
      <c r="BY49" s="61">
        <v>-109418.78</v>
      </c>
      <c r="BZ49" s="61">
        <v>805.94</v>
      </c>
      <c r="CA49" s="61">
        <v>-16142.55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-193.29</v>
      </c>
      <c r="CJ49" s="61">
        <v>-193.29</v>
      </c>
      <c r="CK49" s="61">
        <v>0</v>
      </c>
      <c r="CL49" s="61">
        <v>-512690.82000000024</v>
      </c>
    </row>
    <row r="50" spans="1:90" ht="12.75" customHeight="1">
      <c r="A50" s="44" t="s">
        <v>86</v>
      </c>
      <c r="B50" s="59">
        <v>1058</v>
      </c>
      <c r="C50" s="60" t="s">
        <v>373</v>
      </c>
      <c r="D50" s="61">
        <v>6740068.7800000012</v>
      </c>
      <c r="E50" s="61">
        <v>12865525.270000003</v>
      </c>
      <c r="F50" s="61">
        <v>52016472.68</v>
      </c>
      <c r="G50" s="61">
        <v>-39150947.409999996</v>
      </c>
      <c r="H50" s="61">
        <v>0</v>
      </c>
      <c r="I50" s="61">
        <v>-8750896.3100000024</v>
      </c>
      <c r="J50" s="61">
        <v>-38606907.150000006</v>
      </c>
      <c r="K50" s="61">
        <v>-46961707.660000004</v>
      </c>
      <c r="L50" s="61">
        <v>8354800.5100000007</v>
      </c>
      <c r="M50" s="61">
        <v>29856010.840000004</v>
      </c>
      <c r="N50" s="61">
        <v>32768829.040000003</v>
      </c>
      <c r="O50" s="61">
        <v>-2912818.2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2625439.8199999998</v>
      </c>
      <c r="AA50" s="61">
        <v>2034730.5999999999</v>
      </c>
      <c r="AB50" s="61">
        <v>0</v>
      </c>
      <c r="AC50" s="61">
        <v>0</v>
      </c>
      <c r="AD50" s="61">
        <v>590709.22000000009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-3595850.8499999996</v>
      </c>
      <c r="AT50" s="61">
        <v>0</v>
      </c>
      <c r="AU50" s="61">
        <v>0</v>
      </c>
      <c r="AV50" s="61">
        <v>0</v>
      </c>
      <c r="AW50" s="61">
        <v>-475370.57</v>
      </c>
      <c r="AX50" s="61">
        <v>-475373.51</v>
      </c>
      <c r="AY50" s="61">
        <v>-2075438.4300000002</v>
      </c>
      <c r="AZ50" s="61">
        <v>0</v>
      </c>
      <c r="BA50" s="61">
        <v>-2494567.12</v>
      </c>
      <c r="BB50" s="61">
        <v>0</v>
      </c>
      <c r="BC50" s="61">
        <v>419128.69</v>
      </c>
      <c r="BD50" s="61">
        <v>1600064.9200000002</v>
      </c>
      <c r="BE50" s="61">
        <v>2.9399999999999986</v>
      </c>
      <c r="BF50" s="61">
        <v>7.589999999999999</v>
      </c>
      <c r="BG50" s="61">
        <v>0</v>
      </c>
      <c r="BH50" s="61">
        <v>9.1199999999999992</v>
      </c>
      <c r="BI50" s="61">
        <v>0</v>
      </c>
      <c r="BJ50" s="61">
        <v>-1.53</v>
      </c>
      <c r="BK50" s="61">
        <v>-4.6500000000000004</v>
      </c>
      <c r="BL50" s="61">
        <v>0</v>
      </c>
      <c r="BM50" s="61">
        <v>0</v>
      </c>
      <c r="BN50" s="61">
        <v>0</v>
      </c>
      <c r="BO50" s="61">
        <v>0</v>
      </c>
      <c r="BP50" s="61">
        <v>0</v>
      </c>
      <c r="BQ50" s="61">
        <v>0</v>
      </c>
      <c r="BR50" s="61">
        <v>0</v>
      </c>
      <c r="BS50" s="61">
        <v>-3120480.28</v>
      </c>
      <c r="BT50" s="61">
        <v>2113431.0099999998</v>
      </c>
      <c r="BU50" s="61">
        <v>-2679303.84</v>
      </c>
      <c r="BV50" s="61">
        <v>-1805123.09</v>
      </c>
      <c r="BW50" s="61">
        <v>0</v>
      </c>
      <c r="BX50" s="61">
        <v>-3984966.2</v>
      </c>
      <c r="BY50" s="61">
        <v>-233584.12</v>
      </c>
      <c r="BZ50" s="61">
        <v>3469065.9600000004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0</v>
      </c>
      <c r="CJ50" s="61">
        <v>0</v>
      </c>
      <c r="CK50" s="61">
        <v>0</v>
      </c>
      <c r="CL50" s="61">
        <v>3144217.9300000016</v>
      </c>
    </row>
    <row r="51" spans="1:90" ht="12.75" customHeight="1">
      <c r="A51" s="44" t="s">
        <v>88</v>
      </c>
      <c r="B51" s="59">
        <v>1059</v>
      </c>
      <c r="C51" s="60" t="s">
        <v>373</v>
      </c>
      <c r="D51" s="61">
        <v>42626740.003600612</v>
      </c>
      <c r="E51" s="61">
        <v>37345390.979999997</v>
      </c>
      <c r="F51" s="61">
        <v>37345390.979999997</v>
      </c>
      <c r="G51" s="61">
        <v>0</v>
      </c>
      <c r="H51" s="61">
        <v>0</v>
      </c>
      <c r="I51" s="61">
        <v>-1626536.4600000018</v>
      </c>
      <c r="J51" s="61">
        <v>1458077.1499999985</v>
      </c>
      <c r="K51" s="61">
        <v>-64720055.479999997</v>
      </c>
      <c r="L51" s="61">
        <v>66178132.629999995</v>
      </c>
      <c r="M51" s="61">
        <v>-3084613.6100000003</v>
      </c>
      <c r="N51" s="61">
        <v>4198502.6399999997</v>
      </c>
      <c r="O51" s="61">
        <v>-7283116.25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6907885.4836006174</v>
      </c>
      <c r="AA51" s="61">
        <v>6905873.1264845282</v>
      </c>
      <c r="AB51" s="61">
        <v>0</v>
      </c>
      <c r="AC51" s="61">
        <v>0</v>
      </c>
      <c r="AD51" s="61">
        <v>2012.3571160887968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-41272017.619020335</v>
      </c>
      <c r="AT51" s="61">
        <v>-333181.99</v>
      </c>
      <c r="AU51" s="61">
        <v>-333181.99</v>
      </c>
      <c r="AV51" s="61">
        <v>0</v>
      </c>
      <c r="AW51" s="61">
        <v>-3288897.2899999991</v>
      </c>
      <c r="AX51" s="61">
        <v>-5085340.2899999991</v>
      </c>
      <c r="AY51" s="61">
        <v>-34635220.07</v>
      </c>
      <c r="AZ51" s="61">
        <v>-1875241.07</v>
      </c>
      <c r="BA51" s="61">
        <v>-39754460</v>
      </c>
      <c r="BB51" s="61">
        <v>0</v>
      </c>
      <c r="BC51" s="61">
        <v>6994481</v>
      </c>
      <c r="BD51" s="61">
        <v>29549879.780000001</v>
      </c>
      <c r="BE51" s="61">
        <v>1796443</v>
      </c>
      <c r="BF51" s="61">
        <v>12419743</v>
      </c>
      <c r="BG51" s="61">
        <v>0</v>
      </c>
      <c r="BH51" s="61">
        <v>14927874</v>
      </c>
      <c r="BI51" s="61">
        <v>0</v>
      </c>
      <c r="BJ51" s="61">
        <v>-2508131</v>
      </c>
      <c r="BK51" s="61">
        <v>-10623300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-37649938.339020334</v>
      </c>
      <c r="BT51" s="61">
        <v>-23217254.510000002</v>
      </c>
      <c r="BU51" s="61">
        <v>-11284478.664020533</v>
      </c>
      <c r="BV51" s="61">
        <v>-1398826.3043751393</v>
      </c>
      <c r="BW51" s="61">
        <v>0</v>
      </c>
      <c r="BX51" s="61">
        <v>-1621886.5634541789</v>
      </c>
      <c r="BY51" s="61">
        <v>-309094.46124036965</v>
      </c>
      <c r="BZ51" s="61">
        <v>308461.42000000004</v>
      </c>
      <c r="CA51" s="61">
        <v>-126859.25593010907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1354722.3845802769</v>
      </c>
    </row>
    <row r="52" spans="1:90" ht="12.75" customHeight="1">
      <c r="A52" s="44" t="s">
        <v>90</v>
      </c>
      <c r="B52" s="59">
        <v>1060</v>
      </c>
      <c r="C52" s="60" t="s">
        <v>373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</row>
    <row r="53" spans="1:90" ht="12.75" customHeight="1">
      <c r="A53" s="44" t="s">
        <v>92</v>
      </c>
      <c r="B53" s="59">
        <v>1061</v>
      </c>
      <c r="C53" s="60" t="s">
        <v>373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</row>
    <row r="54" spans="1:90" ht="12.75" customHeight="1">
      <c r="A54" s="44" t="s">
        <v>94</v>
      </c>
      <c r="B54" s="59">
        <v>2001</v>
      </c>
      <c r="C54" s="60" t="s">
        <v>373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</row>
    <row r="55" spans="1:90" ht="12.75" customHeight="1">
      <c r="A55" s="44" t="s">
        <v>96</v>
      </c>
      <c r="B55" s="59">
        <v>2002</v>
      </c>
      <c r="C55" s="60" t="s">
        <v>374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0</v>
      </c>
      <c r="BX55" s="61">
        <v>0</v>
      </c>
      <c r="BY55" s="61">
        <v>0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</row>
    <row r="56" spans="1:90" ht="12.75" customHeight="1">
      <c r="A56" s="44" t="s">
        <v>98</v>
      </c>
      <c r="B56" s="59">
        <v>2005</v>
      </c>
      <c r="C56" s="60" t="s">
        <v>374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0</v>
      </c>
      <c r="BP56" s="61">
        <v>0</v>
      </c>
      <c r="BQ56" s="61">
        <v>0</v>
      </c>
      <c r="BR56" s="61">
        <v>0</v>
      </c>
      <c r="BS56" s="61">
        <v>0</v>
      </c>
      <c r="BT56" s="61">
        <v>0</v>
      </c>
      <c r="BU56" s="61">
        <v>0</v>
      </c>
      <c r="BV56" s="61">
        <v>0</v>
      </c>
      <c r="BW56" s="61">
        <v>0</v>
      </c>
      <c r="BX56" s="61">
        <v>0</v>
      </c>
      <c r="BY56" s="61">
        <v>0</v>
      </c>
      <c r="BZ56" s="61">
        <v>0</v>
      </c>
      <c r="CA56" s="61">
        <v>0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0</v>
      </c>
      <c r="CJ56" s="61">
        <v>0</v>
      </c>
      <c r="CK56" s="61">
        <v>0</v>
      </c>
      <c r="CL56" s="61">
        <v>0</v>
      </c>
    </row>
    <row r="57" spans="1:90" ht="12.75" customHeight="1">
      <c r="A57" s="44" t="s">
        <v>100</v>
      </c>
      <c r="B57" s="59">
        <v>2006</v>
      </c>
      <c r="C57" s="60" t="s">
        <v>375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61">
        <v>0</v>
      </c>
      <c r="BJ57" s="61">
        <v>0</v>
      </c>
      <c r="BK57" s="61">
        <v>0</v>
      </c>
      <c r="BL57" s="61">
        <v>0</v>
      </c>
      <c r="BM57" s="61">
        <v>0</v>
      </c>
      <c r="BN57" s="61">
        <v>0</v>
      </c>
      <c r="BO57" s="61">
        <v>0</v>
      </c>
      <c r="BP57" s="61">
        <v>0</v>
      </c>
      <c r="BQ57" s="61">
        <v>0</v>
      </c>
      <c r="BR57" s="61">
        <v>0</v>
      </c>
      <c r="BS57" s="61">
        <v>0</v>
      </c>
      <c r="BT57" s="61">
        <v>0</v>
      </c>
      <c r="BU57" s="61">
        <v>0</v>
      </c>
      <c r="BV57" s="61">
        <v>0</v>
      </c>
      <c r="BW57" s="61">
        <v>0</v>
      </c>
      <c r="BX57" s="61">
        <v>0</v>
      </c>
      <c r="BY57" s="61">
        <v>0</v>
      </c>
      <c r="BZ57" s="61">
        <v>0</v>
      </c>
      <c r="CA57" s="61">
        <v>0</v>
      </c>
      <c r="CB57" s="61">
        <v>0</v>
      </c>
      <c r="CC57" s="61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</row>
    <row r="58" spans="1:90" ht="12.75" customHeight="1">
      <c r="A58" s="44" t="s">
        <v>102</v>
      </c>
      <c r="B58" s="59">
        <v>2007</v>
      </c>
      <c r="C58" s="60" t="s">
        <v>374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0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</row>
    <row r="59" spans="1:90" ht="12.75" customHeight="1">
      <c r="A59" s="44" t="s">
        <v>104</v>
      </c>
      <c r="B59" s="59">
        <v>2008</v>
      </c>
      <c r="C59" s="60" t="s">
        <v>374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</row>
    <row r="60" spans="1:90" ht="12.75" customHeight="1">
      <c r="A60" s="44" t="s">
        <v>106</v>
      </c>
      <c r="B60" s="59">
        <v>3001</v>
      </c>
      <c r="C60" s="60" t="s">
        <v>375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61">
        <v>0</v>
      </c>
      <c r="CA60" s="61">
        <v>0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0</v>
      </c>
    </row>
    <row r="61" spans="1:90" ht="12.75" customHeight="1">
      <c r="A61" s="44" t="s">
        <v>108</v>
      </c>
      <c r="B61" s="59">
        <v>3002</v>
      </c>
      <c r="C61" s="60" t="s">
        <v>375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0</v>
      </c>
      <c r="BH61" s="61">
        <v>0</v>
      </c>
      <c r="BI61" s="61">
        <v>0</v>
      </c>
      <c r="BJ61" s="61">
        <v>0</v>
      </c>
      <c r="BK61" s="61">
        <v>0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0</v>
      </c>
    </row>
    <row r="62" spans="1:90" ht="12.75" customHeight="1">
      <c r="A62" s="44" t="s">
        <v>110</v>
      </c>
      <c r="B62" s="59">
        <v>3003</v>
      </c>
      <c r="C62" s="60" t="s">
        <v>375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0</v>
      </c>
      <c r="BY62" s="61">
        <v>0</v>
      </c>
      <c r="BZ62" s="61">
        <v>0</v>
      </c>
      <c r="CA62" s="61">
        <v>0</v>
      </c>
      <c r="CB62" s="61">
        <v>0</v>
      </c>
      <c r="CC62" s="61">
        <v>0</v>
      </c>
      <c r="CD62" s="61">
        <v>0</v>
      </c>
      <c r="CE62" s="61">
        <v>0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0</v>
      </c>
    </row>
    <row r="63" spans="1:90" ht="12.75" customHeight="1">
      <c r="A63" s="44" t="s">
        <v>112</v>
      </c>
      <c r="B63" s="59">
        <v>3004</v>
      </c>
      <c r="C63" s="60" t="s">
        <v>375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0</v>
      </c>
      <c r="BF63" s="61">
        <v>0</v>
      </c>
      <c r="BG63" s="61">
        <v>0</v>
      </c>
      <c r="BH63" s="61">
        <v>0</v>
      </c>
      <c r="BI63" s="61">
        <v>0</v>
      </c>
      <c r="BJ63" s="61">
        <v>0</v>
      </c>
      <c r="BK63" s="61">
        <v>0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0</v>
      </c>
      <c r="BY63" s="61">
        <v>0</v>
      </c>
      <c r="BZ63" s="61">
        <v>0</v>
      </c>
      <c r="CA63" s="61">
        <v>0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</row>
    <row r="64" spans="1:90" ht="12.75" customHeight="1">
      <c r="A64" s="44" t="s">
        <v>114</v>
      </c>
      <c r="B64" s="59">
        <v>3005</v>
      </c>
      <c r="C64" s="60" t="s">
        <v>375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</row>
    <row r="65" spans="1:90" ht="12.75" customHeight="1">
      <c r="A65" s="44" t="s">
        <v>115</v>
      </c>
      <c r="B65" s="59">
        <v>3006</v>
      </c>
      <c r="C65" s="60" t="s">
        <v>375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61">
        <v>0</v>
      </c>
      <c r="BE65" s="61">
        <v>0</v>
      </c>
      <c r="BF65" s="61">
        <v>0</v>
      </c>
      <c r="BG65" s="61">
        <v>0</v>
      </c>
      <c r="BH65" s="61">
        <v>0</v>
      </c>
      <c r="BI65" s="61">
        <v>0</v>
      </c>
      <c r="BJ65" s="61">
        <v>0</v>
      </c>
      <c r="BK65" s="61">
        <v>0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0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61">
        <v>0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0</v>
      </c>
      <c r="CJ65" s="61">
        <v>0</v>
      </c>
      <c r="CK65" s="61">
        <v>0</v>
      </c>
      <c r="CL65" s="61">
        <v>0</v>
      </c>
    </row>
    <row r="66" spans="1:90" ht="12.75" customHeight="1">
      <c r="A66" s="44" t="s">
        <v>116</v>
      </c>
      <c r="B66" s="59">
        <v>3007</v>
      </c>
      <c r="C66" s="60" t="s">
        <v>375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0</v>
      </c>
    </row>
    <row r="67" spans="1:90" ht="12.75" customHeight="1">
      <c r="A67" s="44" t="s">
        <v>117</v>
      </c>
      <c r="B67" s="59">
        <v>3008</v>
      </c>
      <c r="C67" s="60" t="s">
        <v>375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0</v>
      </c>
      <c r="BH67" s="61">
        <v>0</v>
      </c>
      <c r="BI67" s="61">
        <v>0</v>
      </c>
      <c r="BJ67" s="61">
        <v>0</v>
      </c>
      <c r="BK67" s="61">
        <v>0</v>
      </c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0</v>
      </c>
      <c r="BW67" s="61">
        <v>0</v>
      </c>
      <c r="BX67" s="61">
        <v>0</v>
      </c>
      <c r="BY67" s="61">
        <v>0</v>
      </c>
      <c r="BZ67" s="61">
        <v>0</v>
      </c>
      <c r="CA67" s="61">
        <v>0</v>
      </c>
      <c r="CB67" s="61">
        <v>0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0</v>
      </c>
    </row>
    <row r="68" spans="1:90" ht="12.75" customHeight="1">
      <c r="A68" s="44" t="s">
        <v>118</v>
      </c>
      <c r="B68" s="59">
        <v>3009</v>
      </c>
      <c r="C68" s="60" t="s">
        <v>375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61">
        <v>0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0</v>
      </c>
      <c r="BR68" s="61">
        <v>0</v>
      </c>
      <c r="BS68" s="61">
        <v>0</v>
      </c>
      <c r="BT68" s="61">
        <v>0</v>
      </c>
      <c r="BU68" s="61">
        <v>0</v>
      </c>
      <c r="BV68" s="61">
        <v>0</v>
      </c>
      <c r="BW68" s="61">
        <v>0</v>
      </c>
      <c r="BX68" s="61">
        <v>0</v>
      </c>
      <c r="BY68" s="61">
        <v>0</v>
      </c>
      <c r="BZ68" s="61">
        <v>0</v>
      </c>
      <c r="CA68" s="61">
        <v>0</v>
      </c>
      <c r="CB68" s="61">
        <v>0</v>
      </c>
      <c r="CC68" s="61">
        <v>0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</row>
    <row r="69" spans="1:90" ht="12.75" customHeight="1">
      <c r="A69" s="44" t="s">
        <v>119</v>
      </c>
      <c r="B69" s="59">
        <v>3011</v>
      </c>
      <c r="C69" s="60" t="s">
        <v>375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61">
        <v>0</v>
      </c>
      <c r="BE69" s="61">
        <v>0</v>
      </c>
      <c r="BF69" s="61">
        <v>0</v>
      </c>
      <c r="BG69" s="61">
        <v>0</v>
      </c>
      <c r="BH69" s="61">
        <v>0</v>
      </c>
      <c r="BI69" s="61">
        <v>0</v>
      </c>
      <c r="BJ69" s="61">
        <v>0</v>
      </c>
      <c r="BK69" s="61">
        <v>0</v>
      </c>
      <c r="BL69" s="61">
        <v>0</v>
      </c>
      <c r="BM69" s="61">
        <v>0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0</v>
      </c>
      <c r="BT69" s="61">
        <v>0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0</v>
      </c>
      <c r="CA69" s="61">
        <v>0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</row>
    <row r="70" spans="1:90" ht="12.75" customHeight="1">
      <c r="A70" s="44" t="s">
        <v>120</v>
      </c>
      <c r="B70" s="59">
        <v>3012</v>
      </c>
      <c r="C70" s="60" t="s">
        <v>375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0</v>
      </c>
      <c r="AT70" s="61">
        <v>0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61">
        <v>0</v>
      </c>
      <c r="BE70" s="61">
        <v>0</v>
      </c>
      <c r="BF70" s="61">
        <v>0</v>
      </c>
      <c r="BG70" s="61">
        <v>0</v>
      </c>
      <c r="BH70" s="61">
        <v>0</v>
      </c>
      <c r="BI70" s="61">
        <v>0</v>
      </c>
      <c r="BJ70" s="61">
        <v>0</v>
      </c>
      <c r="BK70" s="61">
        <v>0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0</v>
      </c>
      <c r="BT70" s="61">
        <v>0</v>
      </c>
      <c r="BU70" s="61">
        <v>0</v>
      </c>
      <c r="BV70" s="61">
        <v>0</v>
      </c>
      <c r="BW70" s="61">
        <v>0</v>
      </c>
      <c r="BX70" s="61">
        <v>0</v>
      </c>
      <c r="BY70" s="61">
        <v>0</v>
      </c>
      <c r="BZ70" s="61">
        <v>0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</row>
    <row r="71" spans="1:90" ht="12.75" customHeight="1">
      <c r="A71" s="44" t="s">
        <v>121</v>
      </c>
      <c r="B71" s="59">
        <v>3016</v>
      </c>
      <c r="C71" s="60" t="s">
        <v>375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61">
        <v>0</v>
      </c>
      <c r="AV71" s="61">
        <v>0</v>
      </c>
      <c r="AW71" s="61">
        <v>0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61">
        <v>0</v>
      </c>
      <c r="BE71" s="61">
        <v>0</v>
      </c>
      <c r="BF71" s="61">
        <v>0</v>
      </c>
      <c r="BG71" s="61">
        <v>0</v>
      </c>
      <c r="BH71" s="61">
        <v>0</v>
      </c>
      <c r="BI71" s="61">
        <v>0</v>
      </c>
      <c r="BJ71" s="61">
        <v>0</v>
      </c>
      <c r="BK71" s="61">
        <v>0</v>
      </c>
      <c r="BL71" s="61">
        <v>0</v>
      </c>
      <c r="BM71" s="61">
        <v>0</v>
      </c>
      <c r="BN71" s="61">
        <v>0</v>
      </c>
      <c r="BO71" s="61">
        <v>0</v>
      </c>
      <c r="BP71" s="61">
        <v>0</v>
      </c>
      <c r="BQ71" s="61">
        <v>0</v>
      </c>
      <c r="BR71" s="61">
        <v>0</v>
      </c>
      <c r="BS71" s="61">
        <v>0</v>
      </c>
      <c r="BT71" s="61">
        <v>0</v>
      </c>
      <c r="BU71" s="61">
        <v>0</v>
      </c>
      <c r="BV71" s="61">
        <v>0</v>
      </c>
      <c r="BW71" s="61">
        <v>0</v>
      </c>
      <c r="BX71" s="61">
        <v>0</v>
      </c>
      <c r="BY71" s="61">
        <v>0</v>
      </c>
      <c r="BZ71" s="61">
        <v>0</v>
      </c>
      <c r="CA71" s="61">
        <v>0</v>
      </c>
      <c r="CB71" s="61">
        <v>0</v>
      </c>
      <c r="CC71" s="61">
        <v>0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</row>
    <row r="72" spans="1:90" ht="12.75" customHeight="1">
      <c r="A72" s="44" t="s">
        <v>122</v>
      </c>
      <c r="B72" s="59">
        <v>3017</v>
      </c>
      <c r="C72" s="60" t="s">
        <v>375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0</v>
      </c>
      <c r="BY72" s="61">
        <v>0</v>
      </c>
      <c r="BZ72" s="61">
        <v>0</v>
      </c>
      <c r="CA72" s="61">
        <v>0</v>
      </c>
      <c r="CB72" s="61">
        <v>0</v>
      </c>
      <c r="CC72" s="61">
        <v>0</v>
      </c>
      <c r="CD72" s="61">
        <v>0</v>
      </c>
      <c r="CE72" s="61">
        <v>0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</row>
    <row r="73" spans="1:90" ht="12.75" customHeight="1">
      <c r="A73" s="44" t="s">
        <v>123</v>
      </c>
      <c r="B73" s="59">
        <v>3018</v>
      </c>
      <c r="C73" s="60" t="s">
        <v>375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61">
        <v>0</v>
      </c>
      <c r="BE73" s="61">
        <v>0</v>
      </c>
      <c r="BF73" s="61">
        <v>0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0</v>
      </c>
      <c r="BY73" s="61">
        <v>0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0</v>
      </c>
    </row>
    <row r="74" spans="1:90" ht="13.5" customHeight="1">
      <c r="A74" s="44" t="s">
        <v>124</v>
      </c>
      <c r="B74" s="59">
        <v>4002</v>
      </c>
      <c r="C74" s="60" t="s">
        <v>376</v>
      </c>
      <c r="D74" s="61">
        <v>26875068.059999999</v>
      </c>
      <c r="E74" s="61">
        <v>30137960.900000002</v>
      </c>
      <c r="F74" s="61">
        <v>30837681.740000002</v>
      </c>
      <c r="G74" s="61">
        <v>-699720.84</v>
      </c>
      <c r="H74" s="61">
        <v>0</v>
      </c>
      <c r="I74" s="61">
        <v>-6502324.4400000023</v>
      </c>
      <c r="J74" s="61">
        <v>-6068783.8100000024</v>
      </c>
      <c r="K74" s="61">
        <v>-53310723.700000003</v>
      </c>
      <c r="L74" s="61">
        <v>47241939.890000001</v>
      </c>
      <c r="M74" s="61">
        <v>-433540.62999999995</v>
      </c>
      <c r="N74" s="61">
        <v>415910.71</v>
      </c>
      <c r="O74" s="61">
        <v>-849451.34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700108.08</v>
      </c>
      <c r="AA74" s="61">
        <v>401435.5</v>
      </c>
      <c r="AB74" s="61">
        <v>101205.23</v>
      </c>
      <c r="AC74" s="61">
        <v>112223.99</v>
      </c>
      <c r="AD74" s="61">
        <v>53801.2</v>
      </c>
      <c r="AE74" s="61">
        <v>0</v>
      </c>
      <c r="AF74" s="61">
        <v>0</v>
      </c>
      <c r="AG74" s="61">
        <v>0</v>
      </c>
      <c r="AH74" s="61">
        <v>31442.16</v>
      </c>
      <c r="AI74" s="61">
        <v>0</v>
      </c>
      <c r="AJ74" s="61">
        <v>2539323.52</v>
      </c>
      <c r="AK74" s="61">
        <v>2539323.52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-30488093.119999997</v>
      </c>
      <c r="AT74" s="61">
        <v>-29689731.940000001</v>
      </c>
      <c r="AU74" s="61">
        <v>-29695611.600000001</v>
      </c>
      <c r="AV74" s="61">
        <v>5879.66</v>
      </c>
      <c r="AW74" s="61">
        <v>7170136.1000000043</v>
      </c>
      <c r="AX74" s="61">
        <v>6813349.3700000048</v>
      </c>
      <c r="AY74" s="61">
        <v>-293972777.74000001</v>
      </c>
      <c r="AZ74" s="61">
        <v>-221139515.75999999</v>
      </c>
      <c r="BA74" s="61">
        <v>-72833261.980000004</v>
      </c>
      <c r="BB74" s="61">
        <v>0</v>
      </c>
      <c r="BC74" s="61">
        <v>0</v>
      </c>
      <c r="BD74" s="61">
        <v>300786127.11000001</v>
      </c>
      <c r="BE74" s="61">
        <v>356786.72999999952</v>
      </c>
      <c r="BF74" s="61">
        <v>5270100.22</v>
      </c>
      <c r="BG74" s="61">
        <v>1605806.71</v>
      </c>
      <c r="BH74" s="61">
        <v>3664293.51</v>
      </c>
      <c r="BI74" s="61">
        <v>0</v>
      </c>
      <c r="BJ74" s="61">
        <v>0</v>
      </c>
      <c r="BK74" s="61">
        <v>-4913313.49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-7968497.2800000003</v>
      </c>
      <c r="BT74" s="61">
        <v>-5347389.9000000004</v>
      </c>
      <c r="BU74" s="61">
        <v>-1152519.6800000002</v>
      </c>
      <c r="BV74" s="61">
        <v>-301697.48</v>
      </c>
      <c r="BW74" s="61">
        <v>0</v>
      </c>
      <c r="BX74" s="61">
        <v>0</v>
      </c>
      <c r="BY74" s="61">
        <v>-82520.13</v>
      </c>
      <c r="BZ74" s="61">
        <v>10.79</v>
      </c>
      <c r="CA74" s="61">
        <v>-1084380.8799999999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-3613025.0599999987</v>
      </c>
    </row>
    <row r="75" spans="1:90" ht="13.5" customHeight="1">
      <c r="A75" s="46" t="s">
        <v>125</v>
      </c>
      <c r="B75" s="62">
        <v>4003</v>
      </c>
      <c r="C75" s="60" t="s">
        <v>376</v>
      </c>
      <c r="D75" s="61">
        <v>4270970.2599999905</v>
      </c>
      <c r="E75" s="61">
        <v>-5371896.9600000046</v>
      </c>
      <c r="F75" s="61">
        <v>17720034.329999994</v>
      </c>
      <c r="G75" s="61">
        <v>-23091931.289999999</v>
      </c>
      <c r="H75" s="61">
        <v>0</v>
      </c>
      <c r="I75" s="61">
        <v>9642867.2199999951</v>
      </c>
      <c r="J75" s="61">
        <v>-1926628.070000004</v>
      </c>
      <c r="K75" s="61">
        <v>-33257004.130000003</v>
      </c>
      <c r="L75" s="61">
        <v>31330376.059999999</v>
      </c>
      <c r="M75" s="61">
        <v>11569495.289999999</v>
      </c>
      <c r="N75" s="61">
        <v>18868474.059999999</v>
      </c>
      <c r="O75" s="61">
        <v>-7298978.7699999996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-9031449.4596078489</v>
      </c>
      <c r="AT75" s="61">
        <v>-4860523.1300000018</v>
      </c>
      <c r="AU75" s="61">
        <v>-9869978.9400000013</v>
      </c>
      <c r="AV75" s="61">
        <v>5009455.8099999996</v>
      </c>
      <c r="AW75" s="61">
        <v>-1403033.4391644299</v>
      </c>
      <c r="AX75" s="61">
        <v>2889948.1700000167</v>
      </c>
      <c r="AY75" s="61">
        <v>-182331083.22999999</v>
      </c>
      <c r="AZ75" s="61">
        <v>-59448372.259999998</v>
      </c>
      <c r="BA75" s="61">
        <v>-122882710.97</v>
      </c>
      <c r="BB75" s="61">
        <v>0</v>
      </c>
      <c r="BC75" s="61">
        <v>0</v>
      </c>
      <c r="BD75" s="61">
        <v>185221031.40000001</v>
      </c>
      <c r="BE75" s="61">
        <v>-4292981.6091644466</v>
      </c>
      <c r="BF75" s="61">
        <v>152793645.22</v>
      </c>
      <c r="BG75" s="61">
        <v>50873441.170000002</v>
      </c>
      <c r="BH75" s="61">
        <v>101920204.05</v>
      </c>
      <c r="BI75" s="61">
        <v>0</v>
      </c>
      <c r="BJ75" s="61">
        <v>0</v>
      </c>
      <c r="BK75" s="61">
        <v>-157086626.82916445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-2767892.8904434177</v>
      </c>
      <c r="BT75" s="61">
        <v>-2945097.34</v>
      </c>
      <c r="BU75" s="61">
        <v>-1381596.8517768912</v>
      </c>
      <c r="BV75" s="61">
        <v>-877303.81573677808</v>
      </c>
      <c r="BW75" s="61">
        <v>0</v>
      </c>
      <c r="BX75" s="61">
        <v>0</v>
      </c>
      <c r="BY75" s="61">
        <v>-1969.9068221608384</v>
      </c>
      <c r="BZ75" s="61">
        <v>2438642.79</v>
      </c>
      <c r="CA75" s="61">
        <v>-567.76610758753827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-4760479.1996078584</v>
      </c>
    </row>
    <row r="76" spans="1:90" ht="12.75" customHeight="1">
      <c r="A76" s="46" t="s">
        <v>126</v>
      </c>
      <c r="B76" s="62">
        <v>4004</v>
      </c>
      <c r="C76" s="60" t="s">
        <v>376</v>
      </c>
      <c r="D76" s="61">
        <v>56381966.959999993</v>
      </c>
      <c r="E76" s="61">
        <v>94643592.039999992</v>
      </c>
      <c r="F76" s="61">
        <v>97429458.159999996</v>
      </c>
      <c r="G76" s="61">
        <v>-2785866.12</v>
      </c>
      <c r="H76" s="61">
        <v>0</v>
      </c>
      <c r="I76" s="61">
        <v>-55979847.490000002</v>
      </c>
      <c r="J76" s="61">
        <v>-55979847.490000002</v>
      </c>
      <c r="K76" s="61">
        <v>-98607792.969999999</v>
      </c>
      <c r="L76" s="61">
        <v>42627945.479999997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17718222.41</v>
      </c>
      <c r="AA76" s="61">
        <v>13377331.610000001</v>
      </c>
      <c r="AB76" s="61">
        <v>1583219.58</v>
      </c>
      <c r="AC76" s="61">
        <v>2526773.06</v>
      </c>
      <c r="AD76" s="61">
        <v>230898.16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-11774359.719999993</v>
      </c>
      <c r="AT76" s="61">
        <v>-340849.01999999996</v>
      </c>
      <c r="AU76" s="61">
        <v>-365231.57999999996</v>
      </c>
      <c r="AV76" s="61">
        <v>24382.560000000001</v>
      </c>
      <c r="AW76" s="61">
        <v>1677353.4600000086</v>
      </c>
      <c r="AX76" s="61">
        <v>1779312.2100000083</v>
      </c>
      <c r="AY76" s="61">
        <v>-100318474.94999999</v>
      </c>
      <c r="AZ76" s="61">
        <v>-107577100.25999999</v>
      </c>
      <c r="BA76" s="61">
        <v>-13000395.889999999</v>
      </c>
      <c r="BB76" s="61">
        <v>0</v>
      </c>
      <c r="BC76" s="61">
        <v>20259021.199999999</v>
      </c>
      <c r="BD76" s="61">
        <v>102097787.16</v>
      </c>
      <c r="BE76" s="61">
        <v>-101958.74999999977</v>
      </c>
      <c r="BF76" s="61">
        <v>1965254.1</v>
      </c>
      <c r="BG76" s="61">
        <v>2255600.4900000002</v>
      </c>
      <c r="BH76" s="61">
        <v>106530.9</v>
      </c>
      <c r="BI76" s="61">
        <v>0</v>
      </c>
      <c r="BJ76" s="61">
        <v>-396877.29000000004</v>
      </c>
      <c r="BK76" s="61">
        <v>-2067212.8499999999</v>
      </c>
      <c r="BL76" s="61">
        <v>0</v>
      </c>
      <c r="BM76" s="61">
        <v>0</v>
      </c>
      <c r="BN76" s="61">
        <v>0</v>
      </c>
      <c r="BO76" s="61">
        <v>-4658369.74</v>
      </c>
      <c r="BP76" s="61">
        <v>-4658369.74</v>
      </c>
      <c r="BQ76" s="61">
        <v>0</v>
      </c>
      <c r="BR76" s="61">
        <v>0</v>
      </c>
      <c r="BS76" s="61">
        <v>-8452494.4200000018</v>
      </c>
      <c r="BT76" s="61">
        <v>-5523092.4200000009</v>
      </c>
      <c r="BU76" s="61">
        <v>-1723095.79</v>
      </c>
      <c r="BV76" s="61">
        <v>-395234.21</v>
      </c>
      <c r="BW76" s="61">
        <v>0</v>
      </c>
      <c r="BX76" s="61">
        <v>0</v>
      </c>
      <c r="BY76" s="61">
        <v>-811072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44607607.240000002</v>
      </c>
    </row>
    <row r="77" spans="1:90" ht="12.75" customHeight="1">
      <c r="A77" s="46" t="s">
        <v>127</v>
      </c>
      <c r="B77" s="62">
        <v>4005</v>
      </c>
      <c r="C77" s="60" t="s">
        <v>376</v>
      </c>
      <c r="D77" s="61">
        <v>-829466.02999999945</v>
      </c>
      <c r="E77" s="61">
        <v>4771766.04</v>
      </c>
      <c r="F77" s="61">
        <v>8433369.5899999999</v>
      </c>
      <c r="G77" s="61">
        <v>-3661603.55</v>
      </c>
      <c r="H77" s="61">
        <v>0</v>
      </c>
      <c r="I77" s="61">
        <v>-6255916.8599999994</v>
      </c>
      <c r="J77" s="61">
        <v>-6255916.8599999994</v>
      </c>
      <c r="K77" s="61">
        <v>-6479744.7299999995</v>
      </c>
      <c r="L77" s="61">
        <v>223827.87000000002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654684.78999999992</v>
      </c>
      <c r="AA77" s="61">
        <v>423047.17</v>
      </c>
      <c r="AB77" s="61">
        <v>0</v>
      </c>
      <c r="AC77" s="61">
        <v>121800.52</v>
      </c>
      <c r="AD77" s="61">
        <v>109837.1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-963210.14</v>
      </c>
      <c r="AT77" s="61">
        <v>-9647.9599999999991</v>
      </c>
      <c r="AU77" s="61">
        <v>-39145.46</v>
      </c>
      <c r="AV77" s="61">
        <v>29497.5</v>
      </c>
      <c r="AW77" s="61">
        <v>-521561.07000000018</v>
      </c>
      <c r="AX77" s="61">
        <v>-1349434.18</v>
      </c>
      <c r="AY77" s="61">
        <v>-2655381.63</v>
      </c>
      <c r="AZ77" s="61">
        <v>-79686.679999999993</v>
      </c>
      <c r="BA77" s="61">
        <v>-3111941.46</v>
      </c>
      <c r="BB77" s="61">
        <v>0</v>
      </c>
      <c r="BC77" s="61">
        <v>536246.51</v>
      </c>
      <c r="BD77" s="61">
        <v>1305947.45</v>
      </c>
      <c r="BE77" s="61">
        <v>827873.10999999975</v>
      </c>
      <c r="BF77" s="61">
        <v>1597131.5499999998</v>
      </c>
      <c r="BG77" s="61">
        <v>388094.47</v>
      </c>
      <c r="BH77" s="61">
        <v>1531573.0899999999</v>
      </c>
      <c r="BI77" s="61">
        <v>0</v>
      </c>
      <c r="BJ77" s="61">
        <v>-322536.01</v>
      </c>
      <c r="BK77" s="61">
        <v>-769258.44000000006</v>
      </c>
      <c r="BL77" s="61">
        <v>0</v>
      </c>
      <c r="BM77" s="61">
        <v>0</v>
      </c>
      <c r="BN77" s="61">
        <v>0</v>
      </c>
      <c r="BO77" s="61">
        <v>-197862.59000000003</v>
      </c>
      <c r="BP77" s="61">
        <v>-197862.59000000003</v>
      </c>
      <c r="BQ77" s="61">
        <v>0</v>
      </c>
      <c r="BR77" s="61">
        <v>0</v>
      </c>
      <c r="BS77" s="61">
        <v>-234138.51999999993</v>
      </c>
      <c r="BT77" s="61">
        <v>-121209.44999999994</v>
      </c>
      <c r="BU77" s="61">
        <v>-57308.2</v>
      </c>
      <c r="BV77" s="61">
        <v>-12272.3</v>
      </c>
      <c r="BW77" s="61">
        <v>0</v>
      </c>
      <c r="BX77" s="61">
        <v>0</v>
      </c>
      <c r="BY77" s="61">
        <v>-43348.57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-1792676.1699999995</v>
      </c>
    </row>
    <row r="78" spans="1:90" ht="12.75" customHeight="1">
      <c r="A78" s="47" t="s">
        <v>128</v>
      </c>
      <c r="B78" s="63">
        <v>9000</v>
      </c>
      <c r="C78" s="60" t="s">
        <v>377</v>
      </c>
      <c r="D78" s="64">
        <v>799262125.28104532</v>
      </c>
      <c r="E78" s="64">
        <v>611884293.33000028</v>
      </c>
      <c r="F78" s="64">
        <v>1948748436.98</v>
      </c>
      <c r="G78" s="64">
        <v>-1336864143.6500001</v>
      </c>
      <c r="H78" s="64">
        <v>0</v>
      </c>
      <c r="I78" s="64">
        <v>-39639110.319999911</v>
      </c>
      <c r="J78" s="64">
        <v>-197721688.22999975</v>
      </c>
      <c r="K78" s="64">
        <v>-3512845924.3799996</v>
      </c>
      <c r="L78" s="64">
        <v>3315124236.1500006</v>
      </c>
      <c r="M78" s="64">
        <v>158082577.90999982</v>
      </c>
      <c r="N78" s="64">
        <v>2064121176.2799995</v>
      </c>
      <c r="O78" s="64">
        <v>-1906038598.3700001</v>
      </c>
      <c r="P78" s="64">
        <v>0</v>
      </c>
      <c r="Q78" s="64">
        <v>0</v>
      </c>
      <c r="R78" s="64">
        <v>0</v>
      </c>
      <c r="S78" s="64">
        <v>-7006.140000000596</v>
      </c>
      <c r="T78" s="64">
        <v>25703769.219999999</v>
      </c>
      <c r="U78" s="64">
        <v>-335516.86</v>
      </c>
      <c r="V78" s="64">
        <v>26039286.079999998</v>
      </c>
      <c r="W78" s="64">
        <v>-25710775.359999999</v>
      </c>
      <c r="X78" s="64">
        <v>0</v>
      </c>
      <c r="Y78" s="64">
        <v>-25710775.359999999</v>
      </c>
      <c r="Z78" s="64">
        <v>240509404.3210448</v>
      </c>
      <c r="AA78" s="64">
        <v>162327973.00809127</v>
      </c>
      <c r="AB78" s="64">
        <v>7285952.8773630941</v>
      </c>
      <c r="AC78" s="64">
        <v>49050911.934359245</v>
      </c>
      <c r="AD78" s="64">
        <v>13046939.265242511</v>
      </c>
      <c r="AE78" s="64">
        <v>3432893.3251989274</v>
      </c>
      <c r="AF78" s="64">
        <v>662350.67960489239</v>
      </c>
      <c r="AG78" s="64">
        <v>4634917.7437969772</v>
      </c>
      <c r="AH78" s="64">
        <v>136209.16999999998</v>
      </c>
      <c r="AI78" s="64">
        <v>-68743.682612100762</v>
      </c>
      <c r="AJ78" s="64">
        <v>896109.2</v>
      </c>
      <c r="AK78" s="64">
        <v>1549309.2999999998</v>
      </c>
      <c r="AL78" s="64">
        <v>-653200.1</v>
      </c>
      <c r="AM78" s="64">
        <v>-14381565.109999981</v>
      </c>
      <c r="AN78" s="64">
        <v>-176493119.78999999</v>
      </c>
      <c r="AO78" s="64">
        <v>159091564.48000002</v>
      </c>
      <c r="AP78" s="64">
        <v>0</v>
      </c>
      <c r="AQ78" s="64">
        <v>0</v>
      </c>
      <c r="AR78" s="64">
        <v>3019990.2000000025</v>
      </c>
      <c r="AS78" s="64">
        <v>-464021839.91876513</v>
      </c>
      <c r="AT78" s="64">
        <v>-70729904.169999957</v>
      </c>
      <c r="AU78" s="64">
        <v>-456257902.41999996</v>
      </c>
      <c r="AV78" s="64">
        <v>385527998.25000006</v>
      </c>
      <c r="AW78" s="64">
        <v>-63475043.072064459</v>
      </c>
      <c r="AX78" s="64">
        <v>86583706.787935346</v>
      </c>
      <c r="AY78" s="64">
        <v>-3105469896.682066</v>
      </c>
      <c r="AZ78" s="64">
        <v>-2822500516.6691451</v>
      </c>
      <c r="BA78" s="64">
        <v>-585015096.94328964</v>
      </c>
      <c r="BB78" s="64">
        <v>0</v>
      </c>
      <c r="BC78" s="64">
        <v>302045716.9303692</v>
      </c>
      <c r="BD78" s="64">
        <v>3192053603.4700007</v>
      </c>
      <c r="BE78" s="64">
        <v>-150058749.85999978</v>
      </c>
      <c r="BF78" s="64">
        <v>2486595477.4200006</v>
      </c>
      <c r="BG78" s="64">
        <v>2355308810.2300005</v>
      </c>
      <c r="BH78" s="64">
        <v>361906060.41999996</v>
      </c>
      <c r="BI78" s="64">
        <v>0</v>
      </c>
      <c r="BJ78" s="64">
        <v>-230619393.22999999</v>
      </c>
      <c r="BK78" s="64">
        <v>-2636654227.2799997</v>
      </c>
      <c r="BL78" s="64">
        <v>0</v>
      </c>
      <c r="BM78" s="64">
        <v>0</v>
      </c>
      <c r="BN78" s="64">
        <v>0</v>
      </c>
      <c r="BO78" s="64">
        <v>-39523542.95000001</v>
      </c>
      <c r="BP78" s="64">
        <v>-39523542.95000001</v>
      </c>
      <c r="BQ78" s="64">
        <v>0</v>
      </c>
      <c r="BR78" s="64">
        <v>0</v>
      </c>
      <c r="BS78" s="64">
        <v>-280703673.38670075</v>
      </c>
      <c r="BT78" s="64">
        <v>-239789996.52000001</v>
      </c>
      <c r="BU78" s="64">
        <v>-109067076.29253802</v>
      </c>
      <c r="BV78" s="64">
        <v>-26031381.199859936</v>
      </c>
      <c r="BW78" s="64">
        <v>-3884.23</v>
      </c>
      <c r="BX78" s="64">
        <v>-10743027.412159719</v>
      </c>
      <c r="BY78" s="64">
        <v>-6699415.3607492512</v>
      </c>
      <c r="BZ78" s="64">
        <v>114984117.65000001</v>
      </c>
      <c r="CA78" s="64">
        <v>-3353010.0213938793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-9589676.3400000017</v>
      </c>
      <c r="CJ78" s="64">
        <v>-9589676.3400000017</v>
      </c>
      <c r="CK78" s="64">
        <v>0</v>
      </c>
      <c r="CL78" s="64">
        <v>335240285.36227989</v>
      </c>
    </row>
    <row r="79" spans="1:90" ht="12.75" customHeight="1">
      <c r="A79" s="47" t="s">
        <v>129</v>
      </c>
      <c r="B79" s="63">
        <v>9001</v>
      </c>
      <c r="C79" s="60" t="s">
        <v>378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</v>
      </c>
      <c r="BI79" s="64">
        <v>0</v>
      </c>
      <c r="BJ79" s="64">
        <v>0</v>
      </c>
      <c r="BK79" s="64">
        <v>0</v>
      </c>
      <c r="BL79" s="64">
        <v>0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0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</row>
    <row r="80" spans="1:90" ht="12.75" customHeight="1">
      <c r="A80" s="47" t="s">
        <v>131</v>
      </c>
      <c r="B80" s="63">
        <v>9002</v>
      </c>
      <c r="C80" s="60" t="s">
        <v>379</v>
      </c>
      <c r="D80" s="64">
        <v>86698539.249999985</v>
      </c>
      <c r="E80" s="64">
        <v>124181422.02</v>
      </c>
      <c r="F80" s="64">
        <v>154420543.81999999</v>
      </c>
      <c r="G80" s="64">
        <v>-30239121.800000001</v>
      </c>
      <c r="H80" s="64">
        <v>0</v>
      </c>
      <c r="I80" s="64">
        <v>-59095221.570000008</v>
      </c>
      <c r="J80" s="64">
        <v>-70231176.230000004</v>
      </c>
      <c r="K80" s="64">
        <v>-191655265.53</v>
      </c>
      <c r="L80" s="64">
        <v>121424089.30000001</v>
      </c>
      <c r="M80" s="64">
        <v>11135954.659999998</v>
      </c>
      <c r="N80" s="64">
        <v>19284384.77</v>
      </c>
      <c r="O80" s="64">
        <v>-8148430.1099999994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19073015.279999997</v>
      </c>
      <c r="AA80" s="64">
        <v>14201814.280000001</v>
      </c>
      <c r="AB80" s="64">
        <v>1684424.81</v>
      </c>
      <c r="AC80" s="64">
        <v>2760797.5700000003</v>
      </c>
      <c r="AD80" s="64">
        <v>394536.45999999996</v>
      </c>
      <c r="AE80" s="64">
        <v>0</v>
      </c>
      <c r="AF80" s="64">
        <v>0</v>
      </c>
      <c r="AG80" s="64">
        <v>0</v>
      </c>
      <c r="AH80" s="64">
        <v>31442.16</v>
      </c>
      <c r="AI80" s="64">
        <v>0</v>
      </c>
      <c r="AJ80" s="64">
        <v>2539323.52</v>
      </c>
      <c r="AK80" s="64">
        <v>2539323.52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-52257112.439607836</v>
      </c>
      <c r="AT80" s="64">
        <v>-34900752.050000004</v>
      </c>
      <c r="AU80" s="64">
        <v>-39969967.580000006</v>
      </c>
      <c r="AV80" s="64">
        <v>5069215.5299999993</v>
      </c>
      <c r="AW80" s="64">
        <v>6922895.0508355824</v>
      </c>
      <c r="AX80" s="64">
        <v>10133175.57000003</v>
      </c>
      <c r="AY80" s="64">
        <v>-579277717.55000007</v>
      </c>
      <c r="AZ80" s="64">
        <v>-388244674.95999998</v>
      </c>
      <c r="BA80" s="64">
        <v>-211828310.29999998</v>
      </c>
      <c r="BB80" s="64">
        <v>0</v>
      </c>
      <c r="BC80" s="64">
        <v>20795267.710000001</v>
      </c>
      <c r="BD80" s="64">
        <v>589410893.12</v>
      </c>
      <c r="BE80" s="64">
        <v>-3210280.5191644472</v>
      </c>
      <c r="BF80" s="64">
        <v>161626131.09</v>
      </c>
      <c r="BG80" s="64">
        <v>55122942.840000004</v>
      </c>
      <c r="BH80" s="64">
        <v>107222601.55000001</v>
      </c>
      <c r="BI80" s="64">
        <v>0</v>
      </c>
      <c r="BJ80" s="64">
        <v>-719413.3</v>
      </c>
      <c r="BK80" s="64">
        <v>-164836411.60916445</v>
      </c>
      <c r="BL80" s="64">
        <v>0</v>
      </c>
      <c r="BM80" s="64">
        <v>0</v>
      </c>
      <c r="BN80" s="64">
        <v>0</v>
      </c>
      <c r="BO80" s="64">
        <v>-4856232.33</v>
      </c>
      <c r="BP80" s="64">
        <v>-4856232.33</v>
      </c>
      <c r="BQ80" s="64">
        <v>0</v>
      </c>
      <c r="BR80" s="64">
        <v>0</v>
      </c>
      <c r="BS80" s="64">
        <v>-19423023.110443417</v>
      </c>
      <c r="BT80" s="64">
        <v>-13936789.109999999</v>
      </c>
      <c r="BU80" s="64">
        <v>-4314520.5217768913</v>
      </c>
      <c r="BV80" s="64">
        <v>-1586507.8057367781</v>
      </c>
      <c r="BW80" s="64">
        <v>0</v>
      </c>
      <c r="BX80" s="64">
        <v>0</v>
      </c>
      <c r="BY80" s="64">
        <v>-938910.60682216077</v>
      </c>
      <c r="BZ80" s="64">
        <v>2438653.58</v>
      </c>
      <c r="CA80" s="64">
        <v>-1084948.6461075875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34441426.810392141</v>
      </c>
    </row>
    <row r="81" spans="1:90">
      <c r="A81" s="47" t="s">
        <v>133</v>
      </c>
      <c r="B81" s="63">
        <v>9003</v>
      </c>
      <c r="C81" s="60" t="s">
        <v>380</v>
      </c>
      <c r="D81" s="64">
        <v>799262125.28104532</v>
      </c>
      <c r="E81" s="64">
        <v>611884293.33000028</v>
      </c>
      <c r="F81" s="64">
        <v>1948748436.98</v>
      </c>
      <c r="G81" s="64">
        <v>-1336864143.6500001</v>
      </c>
      <c r="H81" s="64">
        <v>0</v>
      </c>
      <c r="I81" s="64">
        <v>-39639110.319999911</v>
      </c>
      <c r="J81" s="64">
        <v>-197721688.22999975</v>
      </c>
      <c r="K81" s="64">
        <v>-3512845924.3799996</v>
      </c>
      <c r="L81" s="64">
        <v>3315124236.1500006</v>
      </c>
      <c r="M81" s="64">
        <v>158082577.90999982</v>
      </c>
      <c r="N81" s="64">
        <v>2064121176.2799995</v>
      </c>
      <c r="O81" s="64">
        <v>-1906038598.3700001</v>
      </c>
      <c r="P81" s="64">
        <v>0</v>
      </c>
      <c r="Q81" s="64">
        <v>0</v>
      </c>
      <c r="R81" s="64">
        <v>0</v>
      </c>
      <c r="S81" s="64">
        <v>-7006.140000000596</v>
      </c>
      <c r="T81" s="64">
        <v>25703769.219999999</v>
      </c>
      <c r="U81" s="64">
        <v>-335516.86</v>
      </c>
      <c r="V81" s="64">
        <v>26039286.079999998</v>
      </c>
      <c r="W81" s="64">
        <v>-25710775.359999999</v>
      </c>
      <c r="X81" s="64">
        <v>0</v>
      </c>
      <c r="Y81" s="64">
        <v>-25710775.359999999</v>
      </c>
      <c r="Z81" s="64">
        <v>240509404.3210448</v>
      </c>
      <c r="AA81" s="64">
        <v>162327973.00809127</v>
      </c>
      <c r="AB81" s="64">
        <v>7285952.8773630941</v>
      </c>
      <c r="AC81" s="64">
        <v>49050911.934359245</v>
      </c>
      <c r="AD81" s="64">
        <v>13046939.265242511</v>
      </c>
      <c r="AE81" s="64">
        <v>3432893.3251989274</v>
      </c>
      <c r="AF81" s="64">
        <v>662350.67960489239</v>
      </c>
      <c r="AG81" s="64">
        <v>4634917.7437969772</v>
      </c>
      <c r="AH81" s="64">
        <v>136209.16999999998</v>
      </c>
      <c r="AI81" s="64">
        <v>-68743.682612100762</v>
      </c>
      <c r="AJ81" s="64">
        <v>896109.2</v>
      </c>
      <c r="AK81" s="64">
        <v>1549309.2999999998</v>
      </c>
      <c r="AL81" s="64">
        <v>-653200.1</v>
      </c>
      <c r="AM81" s="64">
        <v>-14381565.109999981</v>
      </c>
      <c r="AN81" s="64">
        <v>-176493119.78999999</v>
      </c>
      <c r="AO81" s="64">
        <v>159091564.48000002</v>
      </c>
      <c r="AP81" s="64">
        <v>0</v>
      </c>
      <c r="AQ81" s="64">
        <v>0</v>
      </c>
      <c r="AR81" s="64">
        <v>3019990.2000000025</v>
      </c>
      <c r="AS81" s="64">
        <v>-464021839.91876513</v>
      </c>
      <c r="AT81" s="64">
        <v>-70729904.169999957</v>
      </c>
      <c r="AU81" s="64">
        <v>-456257902.41999996</v>
      </c>
      <c r="AV81" s="64">
        <v>385527998.25000006</v>
      </c>
      <c r="AW81" s="64">
        <v>-63475043.072064459</v>
      </c>
      <c r="AX81" s="64">
        <v>86583706.787935346</v>
      </c>
      <c r="AY81" s="64">
        <v>-3105469896.682066</v>
      </c>
      <c r="AZ81" s="64">
        <v>-2822500516.6691451</v>
      </c>
      <c r="BA81" s="64">
        <v>-585015096.94328964</v>
      </c>
      <c r="BB81" s="64">
        <v>0</v>
      </c>
      <c r="BC81" s="64">
        <v>302045716.9303692</v>
      </c>
      <c r="BD81" s="64">
        <v>3192053603.4700007</v>
      </c>
      <c r="BE81" s="64">
        <v>-150058749.85999978</v>
      </c>
      <c r="BF81" s="64">
        <v>2486595477.4200006</v>
      </c>
      <c r="BG81" s="64">
        <v>2355308810.2300005</v>
      </c>
      <c r="BH81" s="64">
        <v>361906060.41999996</v>
      </c>
      <c r="BI81" s="64">
        <v>0</v>
      </c>
      <c r="BJ81" s="64">
        <v>-230619393.22999999</v>
      </c>
      <c r="BK81" s="64">
        <v>-2636654227.2799997</v>
      </c>
      <c r="BL81" s="64">
        <v>0</v>
      </c>
      <c r="BM81" s="64">
        <v>0</v>
      </c>
      <c r="BN81" s="64">
        <v>0</v>
      </c>
      <c r="BO81" s="64">
        <v>-39523542.95000001</v>
      </c>
      <c r="BP81" s="64">
        <v>-39523542.95000001</v>
      </c>
      <c r="BQ81" s="64">
        <v>0</v>
      </c>
      <c r="BR81" s="64">
        <v>0</v>
      </c>
      <c r="BS81" s="64">
        <v>-280703673.38670075</v>
      </c>
      <c r="BT81" s="64">
        <v>-239789996.52000001</v>
      </c>
      <c r="BU81" s="64">
        <v>-109067076.29253802</v>
      </c>
      <c r="BV81" s="64">
        <v>-26031381.199859936</v>
      </c>
      <c r="BW81" s="64">
        <v>-3884.23</v>
      </c>
      <c r="BX81" s="64">
        <v>-10743027.412159719</v>
      </c>
      <c r="BY81" s="64">
        <v>-6699415.3607492512</v>
      </c>
      <c r="BZ81" s="64">
        <v>114984117.65000001</v>
      </c>
      <c r="CA81" s="64">
        <v>-3353010.0213938793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-9589676.3400000017</v>
      </c>
      <c r="CJ81" s="64">
        <v>-9589676.3400000017</v>
      </c>
      <c r="CK81" s="64">
        <v>0</v>
      </c>
      <c r="CL81" s="64">
        <v>335240285.36227989</v>
      </c>
    </row>
    <row r="82" spans="1:90" ht="12.75" customHeight="1">
      <c r="A82" s="48" t="s">
        <v>135</v>
      </c>
      <c r="B82" s="65"/>
      <c r="C82" s="60" t="s">
        <v>381</v>
      </c>
      <c r="D82" s="64">
        <v>885960664.53104532</v>
      </c>
      <c r="E82" s="64">
        <v>736065715.35000026</v>
      </c>
      <c r="F82" s="64">
        <v>2103168980.8</v>
      </c>
      <c r="G82" s="64">
        <v>-1367103265.45</v>
      </c>
      <c r="H82" s="64">
        <v>0</v>
      </c>
      <c r="I82" s="64">
        <v>-98734331.889999926</v>
      </c>
      <c r="J82" s="64">
        <v>-267952864.45999974</v>
      </c>
      <c r="K82" s="64">
        <v>-3704501189.9099998</v>
      </c>
      <c r="L82" s="64">
        <v>3436548325.4500008</v>
      </c>
      <c r="M82" s="64">
        <v>169218532.56999981</v>
      </c>
      <c r="N82" s="64">
        <v>2083405561.0499995</v>
      </c>
      <c r="O82" s="64">
        <v>-1914187028.48</v>
      </c>
      <c r="P82" s="64">
        <v>0</v>
      </c>
      <c r="Q82" s="64">
        <v>0</v>
      </c>
      <c r="R82" s="64">
        <v>0</v>
      </c>
      <c r="S82" s="64">
        <v>-7006.140000000596</v>
      </c>
      <c r="T82" s="64">
        <v>25703769.219999999</v>
      </c>
      <c r="U82" s="64">
        <v>-335516.86</v>
      </c>
      <c r="V82" s="64">
        <v>26039286.079999998</v>
      </c>
      <c r="W82" s="64">
        <v>-25710775.359999999</v>
      </c>
      <c r="X82" s="64">
        <v>0</v>
      </c>
      <c r="Y82" s="64">
        <v>-25710775.359999999</v>
      </c>
      <c r="Z82" s="64">
        <v>259582419.6010448</v>
      </c>
      <c r="AA82" s="64">
        <v>176529787.28809127</v>
      </c>
      <c r="AB82" s="64">
        <v>8970377.6873630937</v>
      </c>
      <c r="AC82" s="64">
        <v>51811709.504359245</v>
      </c>
      <c r="AD82" s="64">
        <v>13441475.72524251</v>
      </c>
      <c r="AE82" s="64">
        <v>3432893.3251989274</v>
      </c>
      <c r="AF82" s="64">
        <v>662350.67960489239</v>
      </c>
      <c r="AG82" s="64">
        <v>4634917.7437969772</v>
      </c>
      <c r="AH82" s="64">
        <v>167651.32999999999</v>
      </c>
      <c r="AI82" s="64">
        <v>-68743.682612100762</v>
      </c>
      <c r="AJ82" s="64">
        <v>3435432.7199999997</v>
      </c>
      <c r="AK82" s="64">
        <v>4088632.82</v>
      </c>
      <c r="AL82" s="64">
        <v>-653200.1</v>
      </c>
      <c r="AM82" s="64">
        <v>-14381565.109999981</v>
      </c>
      <c r="AN82" s="64">
        <v>-176493119.78999999</v>
      </c>
      <c r="AO82" s="64">
        <v>159091564.48000002</v>
      </c>
      <c r="AP82" s="64">
        <v>0</v>
      </c>
      <c r="AQ82" s="64">
        <v>0</v>
      </c>
      <c r="AR82" s="64">
        <v>3019990.2000000025</v>
      </c>
      <c r="AS82" s="64">
        <v>-516278952.35837299</v>
      </c>
      <c r="AT82" s="64">
        <v>-105630656.21999997</v>
      </c>
      <c r="AU82" s="64">
        <v>-496227869.99999994</v>
      </c>
      <c r="AV82" s="64">
        <v>390597213.78000003</v>
      </c>
      <c r="AW82" s="64">
        <v>-56552148.02122888</v>
      </c>
      <c r="AX82" s="64">
        <v>96716882.357935369</v>
      </c>
      <c r="AY82" s="64">
        <v>-3684747614.2320662</v>
      </c>
      <c r="AZ82" s="64">
        <v>-3210745191.6291451</v>
      </c>
      <c r="BA82" s="64">
        <v>-796843407.24328959</v>
      </c>
      <c r="BB82" s="64">
        <v>0</v>
      </c>
      <c r="BC82" s="64">
        <v>322840984.64036918</v>
      </c>
      <c r="BD82" s="64">
        <v>3781464496.5900006</v>
      </c>
      <c r="BE82" s="64">
        <v>-153269030.37916422</v>
      </c>
      <c r="BF82" s="64">
        <v>2648221608.5100007</v>
      </c>
      <c r="BG82" s="64">
        <v>2410431753.0700006</v>
      </c>
      <c r="BH82" s="64">
        <v>469128661.96999997</v>
      </c>
      <c r="BI82" s="64">
        <v>0</v>
      </c>
      <c r="BJ82" s="64">
        <v>-231338806.53</v>
      </c>
      <c r="BK82" s="64">
        <v>-2801490638.889164</v>
      </c>
      <c r="BL82" s="64">
        <v>0</v>
      </c>
      <c r="BM82" s="64">
        <v>0</v>
      </c>
      <c r="BN82" s="64">
        <v>0</v>
      </c>
      <c r="BO82" s="64">
        <v>-44379775.280000009</v>
      </c>
      <c r="BP82" s="64">
        <v>-44379775.280000009</v>
      </c>
      <c r="BQ82" s="64">
        <v>0</v>
      </c>
      <c r="BR82" s="64">
        <v>0</v>
      </c>
      <c r="BS82" s="64">
        <v>-300126696.49714416</v>
      </c>
      <c r="BT82" s="64">
        <v>-253726785.63</v>
      </c>
      <c r="BU82" s="64">
        <v>-113381596.8143149</v>
      </c>
      <c r="BV82" s="64">
        <v>-27617889.005596712</v>
      </c>
      <c r="BW82" s="64">
        <v>-3884.23</v>
      </c>
      <c r="BX82" s="64">
        <v>-10743027.412159719</v>
      </c>
      <c r="BY82" s="64">
        <v>-7638325.9675714122</v>
      </c>
      <c r="BZ82" s="64">
        <v>117422771.23</v>
      </c>
      <c r="CA82" s="64">
        <v>-4437958.6675014663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-9589676.3400000017</v>
      </c>
      <c r="CJ82" s="64">
        <v>-9589676.3400000017</v>
      </c>
      <c r="CK82" s="64">
        <v>0</v>
      </c>
      <c r="CL82" s="64">
        <v>369681712.17267203</v>
      </c>
    </row>
    <row r="83" spans="1:90" ht="12.75" customHeight="1"/>
  </sheetData>
  <pageMargins left="0.75" right="0.75" top="1" bottom="1" header="0.5" footer="0.5"/>
  <pageSetup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C483C-EFBE-49C0-BE59-48F41040FF4B}">
  <sheetPr>
    <tabColor rgb="FFFF0000"/>
  </sheetPr>
  <dimension ref="A1:CL83"/>
  <sheetViews>
    <sheetView showGridLines="0" zoomScale="80" zoomScaleNormal="80" workbookViewId="0">
      <pane xSplit="3" ySplit="6" topLeftCell="D7" activePane="bottomRight" state="frozen"/>
      <selection activeCell="D7" sqref="D7"/>
      <selection pane="topRight" activeCell="D7" sqref="D7"/>
      <selection pane="bottomLeft" activeCell="D7" sqref="D7"/>
      <selection pane="bottomRight" activeCell="D7" sqref="D7"/>
    </sheetView>
  </sheetViews>
  <sheetFormatPr defaultColWidth="9.140625" defaultRowHeight="12.75"/>
  <cols>
    <col min="1" max="1" width="58.7109375" style="5" customWidth="1"/>
    <col min="2" max="90" width="15.7109375" style="5" customWidth="1"/>
    <col min="91" max="16384" width="9.140625" style="5"/>
  </cols>
  <sheetData>
    <row r="1" spans="1:90" s="78" customFormat="1" ht="15" customHeight="1">
      <c r="A1" s="49" t="s">
        <v>284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</row>
    <row r="2" spans="1:90" s="78" customFormat="1" ht="15" customHeight="1">
      <c r="A2" s="49" t="s">
        <v>267</v>
      </c>
      <c r="B2" s="76">
        <v>760</v>
      </c>
      <c r="C2" s="76"/>
      <c r="D2" s="76"/>
      <c r="E2" s="76"/>
      <c r="F2" s="76"/>
      <c r="G2" s="76"/>
      <c r="H2" s="76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</row>
    <row r="3" spans="1:90" s="78" customFormat="1" ht="15" customHeight="1">
      <c r="A3" s="49" t="s">
        <v>528</v>
      </c>
      <c r="B3" s="76" t="s">
        <v>285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</row>
    <row r="4" spans="1:90" ht="15" customHeight="1"/>
    <row r="5" spans="1:90" ht="22.5" customHeight="1">
      <c r="D5" s="1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1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1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79" t="s">
        <v>251</v>
      </c>
    </row>
    <row r="6" spans="1:90" ht="80.099999999999994" customHeight="1">
      <c r="A6" s="57" t="s">
        <v>287</v>
      </c>
      <c r="B6" s="57" t="s">
        <v>288</v>
      </c>
      <c r="C6" s="57" t="s">
        <v>289</v>
      </c>
      <c r="D6" s="1" t="s">
        <v>290</v>
      </c>
      <c r="E6" s="53" t="s">
        <v>291</v>
      </c>
      <c r="F6" s="54" t="s">
        <v>292</v>
      </c>
      <c r="G6" s="54" t="s">
        <v>293</v>
      </c>
      <c r="H6" s="54" t="s">
        <v>294</v>
      </c>
      <c r="I6" s="53" t="s">
        <v>295</v>
      </c>
      <c r="J6" s="54" t="s">
        <v>296</v>
      </c>
      <c r="K6" s="55" t="s">
        <v>297</v>
      </c>
      <c r="L6" s="55" t="s">
        <v>298</v>
      </c>
      <c r="M6" s="54" t="s">
        <v>299</v>
      </c>
      <c r="N6" s="55" t="s">
        <v>300</v>
      </c>
      <c r="O6" s="55" t="s">
        <v>301</v>
      </c>
      <c r="P6" s="54" t="s">
        <v>302</v>
      </c>
      <c r="Q6" s="55" t="s">
        <v>303</v>
      </c>
      <c r="R6" s="55" t="s">
        <v>304</v>
      </c>
      <c r="S6" s="53" t="s">
        <v>305</v>
      </c>
      <c r="T6" s="54" t="s">
        <v>306</v>
      </c>
      <c r="U6" s="55" t="s">
        <v>307</v>
      </c>
      <c r="V6" s="55" t="s">
        <v>308</v>
      </c>
      <c r="W6" s="54" t="s">
        <v>309</v>
      </c>
      <c r="X6" s="55" t="s">
        <v>310</v>
      </c>
      <c r="Y6" s="55" t="s">
        <v>311</v>
      </c>
      <c r="Z6" s="53" t="s">
        <v>312</v>
      </c>
      <c r="AA6" s="54" t="s">
        <v>313</v>
      </c>
      <c r="AB6" s="54" t="s">
        <v>314</v>
      </c>
      <c r="AC6" s="54" t="s">
        <v>315</v>
      </c>
      <c r="AD6" s="54" t="s">
        <v>316</v>
      </c>
      <c r="AE6" s="54" t="s">
        <v>317</v>
      </c>
      <c r="AF6" s="54" t="s">
        <v>318</v>
      </c>
      <c r="AG6" s="54" t="s">
        <v>319</v>
      </c>
      <c r="AH6" s="54" t="s">
        <v>320</v>
      </c>
      <c r="AI6" s="54" t="s">
        <v>321</v>
      </c>
      <c r="AJ6" s="53" t="s">
        <v>322</v>
      </c>
      <c r="AK6" s="54" t="s">
        <v>323</v>
      </c>
      <c r="AL6" s="54" t="s">
        <v>324</v>
      </c>
      <c r="AM6" s="53" t="s">
        <v>325</v>
      </c>
      <c r="AN6" s="54" t="s">
        <v>326</v>
      </c>
      <c r="AO6" s="54" t="s">
        <v>327</v>
      </c>
      <c r="AP6" s="54" t="s">
        <v>328</v>
      </c>
      <c r="AQ6" s="54" t="s">
        <v>329</v>
      </c>
      <c r="AR6" s="54" t="s">
        <v>330</v>
      </c>
      <c r="AS6" s="1" t="s">
        <v>331</v>
      </c>
      <c r="AT6" s="53" t="s">
        <v>332</v>
      </c>
      <c r="AU6" s="54" t="s">
        <v>333</v>
      </c>
      <c r="AV6" s="54" t="s">
        <v>334</v>
      </c>
      <c r="AW6" s="53" t="s">
        <v>335</v>
      </c>
      <c r="AX6" s="54" t="s">
        <v>336</v>
      </c>
      <c r="AY6" s="55" t="s">
        <v>337</v>
      </c>
      <c r="AZ6" s="56" t="s">
        <v>338</v>
      </c>
      <c r="BA6" s="56" t="s">
        <v>339</v>
      </c>
      <c r="BB6" s="56" t="s">
        <v>340</v>
      </c>
      <c r="BC6" s="56" t="s">
        <v>341</v>
      </c>
      <c r="BD6" s="55" t="s">
        <v>342</v>
      </c>
      <c r="BE6" s="54" t="s">
        <v>343</v>
      </c>
      <c r="BF6" s="55" t="s">
        <v>344</v>
      </c>
      <c r="BG6" s="56" t="s">
        <v>338</v>
      </c>
      <c r="BH6" s="56" t="s">
        <v>339</v>
      </c>
      <c r="BI6" s="56" t="s">
        <v>340</v>
      </c>
      <c r="BJ6" s="56" t="s">
        <v>345</v>
      </c>
      <c r="BK6" s="55" t="s">
        <v>346</v>
      </c>
      <c r="BL6" s="53" t="s">
        <v>347</v>
      </c>
      <c r="BM6" s="54" t="s">
        <v>348</v>
      </c>
      <c r="BN6" s="54" t="s">
        <v>349</v>
      </c>
      <c r="BO6" s="53" t="s">
        <v>350</v>
      </c>
      <c r="BP6" s="54" t="s">
        <v>351</v>
      </c>
      <c r="BQ6" s="54" t="s">
        <v>352</v>
      </c>
      <c r="BR6" s="54" t="s">
        <v>353</v>
      </c>
      <c r="BS6" s="53" t="s">
        <v>354</v>
      </c>
      <c r="BT6" s="54" t="s">
        <v>355</v>
      </c>
      <c r="BU6" s="54" t="s">
        <v>356</v>
      </c>
      <c r="BV6" s="54" t="s">
        <v>357</v>
      </c>
      <c r="BW6" s="54" t="s">
        <v>358</v>
      </c>
      <c r="BX6" s="54" t="s">
        <v>359</v>
      </c>
      <c r="BY6" s="54" t="s">
        <v>360</v>
      </c>
      <c r="BZ6" s="54" t="s">
        <v>361</v>
      </c>
      <c r="CA6" s="54" t="s">
        <v>362</v>
      </c>
      <c r="CB6" s="53" t="s">
        <v>363</v>
      </c>
      <c r="CC6" s="54" t="s">
        <v>364</v>
      </c>
      <c r="CD6" s="55" t="s">
        <v>365</v>
      </c>
      <c r="CE6" s="55" t="s">
        <v>366</v>
      </c>
      <c r="CF6" s="54" t="s">
        <v>367</v>
      </c>
      <c r="CG6" s="1" t="s">
        <v>368</v>
      </c>
      <c r="CH6" s="55" t="s">
        <v>369</v>
      </c>
      <c r="CI6" s="53" t="s">
        <v>370</v>
      </c>
      <c r="CJ6" s="54" t="s">
        <v>371</v>
      </c>
      <c r="CK6" s="54" t="s">
        <v>372</v>
      </c>
      <c r="CL6" s="57" t="s">
        <v>250</v>
      </c>
    </row>
    <row r="7" spans="1:90" ht="12.75" customHeight="1">
      <c r="A7" s="44" t="s">
        <v>2</v>
      </c>
      <c r="B7" s="59">
        <v>1001</v>
      </c>
      <c r="C7" s="60" t="s">
        <v>373</v>
      </c>
      <c r="D7" s="61">
        <v>0</v>
      </c>
      <c r="E7" s="61">
        <v>0</v>
      </c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  <c r="M7" s="61">
        <v>0</v>
      </c>
      <c r="N7" s="61">
        <v>0</v>
      </c>
      <c r="O7" s="61">
        <v>0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0</v>
      </c>
      <c r="AA7" s="61">
        <v>0</v>
      </c>
      <c r="AB7" s="61">
        <v>0</v>
      </c>
      <c r="AC7" s="61">
        <v>0</v>
      </c>
      <c r="AD7" s="61">
        <v>0</v>
      </c>
      <c r="AE7" s="61">
        <v>0</v>
      </c>
      <c r="AF7" s="61">
        <v>0</v>
      </c>
      <c r="AG7" s="61">
        <v>0</v>
      </c>
      <c r="AH7" s="61">
        <v>0</v>
      </c>
      <c r="AI7" s="61">
        <v>0</v>
      </c>
      <c r="AJ7" s="61">
        <v>0</v>
      </c>
      <c r="AK7" s="61">
        <v>0</v>
      </c>
      <c r="AL7" s="61">
        <v>0</v>
      </c>
      <c r="AM7" s="61">
        <v>0</v>
      </c>
      <c r="AN7" s="61">
        <v>0</v>
      </c>
      <c r="AO7" s="61">
        <v>0</v>
      </c>
      <c r="AP7" s="61">
        <v>0</v>
      </c>
      <c r="AQ7" s="61">
        <v>0</v>
      </c>
      <c r="AR7" s="61">
        <v>0</v>
      </c>
      <c r="AS7" s="61">
        <v>0</v>
      </c>
      <c r="AT7" s="61">
        <v>0</v>
      </c>
      <c r="AU7" s="61">
        <v>0</v>
      </c>
      <c r="AV7" s="61">
        <v>0</v>
      </c>
      <c r="AW7" s="61">
        <v>0</v>
      </c>
      <c r="AX7" s="61">
        <v>0</v>
      </c>
      <c r="AY7" s="61">
        <v>0</v>
      </c>
      <c r="AZ7" s="61">
        <v>0</v>
      </c>
      <c r="BA7" s="61">
        <v>0</v>
      </c>
      <c r="BB7" s="61">
        <v>0</v>
      </c>
      <c r="BC7" s="61">
        <v>0</v>
      </c>
      <c r="BD7" s="61">
        <v>0</v>
      </c>
      <c r="BE7" s="61">
        <v>0</v>
      </c>
      <c r="BF7" s="61">
        <v>0</v>
      </c>
      <c r="BG7" s="61">
        <v>0</v>
      </c>
      <c r="BH7" s="61">
        <v>0</v>
      </c>
      <c r="BI7" s="61">
        <v>0</v>
      </c>
      <c r="BJ7" s="61">
        <v>0</v>
      </c>
      <c r="BK7" s="61">
        <v>0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0</v>
      </c>
      <c r="BT7" s="61">
        <v>0</v>
      </c>
      <c r="BU7" s="61">
        <v>0</v>
      </c>
      <c r="BV7" s="61">
        <v>0</v>
      </c>
      <c r="BW7" s="61">
        <v>0</v>
      </c>
      <c r="BX7" s="61">
        <v>0</v>
      </c>
      <c r="BY7" s="61">
        <v>0</v>
      </c>
      <c r="BZ7" s="61">
        <v>0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0</v>
      </c>
    </row>
    <row r="8" spans="1:90" ht="12.75" customHeight="1">
      <c r="A8" s="44" t="s">
        <v>3</v>
      </c>
      <c r="B8" s="59">
        <v>1003</v>
      </c>
      <c r="C8" s="60" t="s">
        <v>373</v>
      </c>
      <c r="D8" s="61">
        <v>6383343.1099999994</v>
      </c>
      <c r="E8" s="61">
        <v>5216245.8900000006</v>
      </c>
      <c r="F8" s="61">
        <v>5236919.07</v>
      </c>
      <c r="G8" s="61">
        <v>-20673.18</v>
      </c>
      <c r="H8" s="61">
        <v>0</v>
      </c>
      <c r="I8" s="61">
        <v>-877663.48000000126</v>
      </c>
      <c r="J8" s="61">
        <v>-893658.61000000127</v>
      </c>
      <c r="K8" s="61">
        <v>-10945039.960000001</v>
      </c>
      <c r="L8" s="61">
        <v>10051381.35</v>
      </c>
      <c r="M8" s="61">
        <v>15995.13</v>
      </c>
      <c r="N8" s="61">
        <v>15995.13</v>
      </c>
      <c r="O8" s="61">
        <v>0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2044760.7</v>
      </c>
      <c r="AA8" s="61">
        <v>974771.67999999993</v>
      </c>
      <c r="AB8" s="61">
        <v>35931.339999999997</v>
      </c>
      <c r="AC8" s="61">
        <v>896894.73</v>
      </c>
      <c r="AD8" s="61">
        <v>137162.95000000001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0</v>
      </c>
      <c r="AO8" s="61">
        <v>0</v>
      </c>
      <c r="AP8" s="61">
        <v>0</v>
      </c>
      <c r="AQ8" s="61">
        <v>0</v>
      </c>
      <c r="AR8" s="61">
        <v>0</v>
      </c>
      <c r="AS8" s="61">
        <v>-2031436.3600000003</v>
      </c>
      <c r="AT8" s="61">
        <v>-180043.74000000002</v>
      </c>
      <c r="AU8" s="61">
        <v>-180043.74000000002</v>
      </c>
      <c r="AV8" s="61">
        <v>0</v>
      </c>
      <c r="AW8" s="61">
        <v>45701.479999999981</v>
      </c>
      <c r="AX8" s="61">
        <v>45701.479999999981</v>
      </c>
      <c r="AY8" s="61">
        <v>-135702.29000000004</v>
      </c>
      <c r="AZ8" s="61">
        <v>-231594.28000000003</v>
      </c>
      <c r="BA8" s="61">
        <v>-53475</v>
      </c>
      <c r="BB8" s="61">
        <v>0</v>
      </c>
      <c r="BC8" s="61">
        <v>149366.99</v>
      </c>
      <c r="BD8" s="61">
        <v>181403.77000000002</v>
      </c>
      <c r="BE8" s="61">
        <v>0</v>
      </c>
      <c r="BF8" s="61">
        <v>0</v>
      </c>
      <c r="BG8" s="61">
        <v>0</v>
      </c>
      <c r="BH8" s="61">
        <v>0</v>
      </c>
      <c r="BI8" s="61">
        <v>0</v>
      </c>
      <c r="BJ8" s="61">
        <v>0</v>
      </c>
      <c r="BK8" s="61">
        <v>0</v>
      </c>
      <c r="BL8" s="61">
        <v>0</v>
      </c>
      <c r="BM8" s="61">
        <v>0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-1897094.1000000003</v>
      </c>
      <c r="BT8" s="61">
        <v>-1667515.6200000003</v>
      </c>
      <c r="BU8" s="61">
        <v>-164039.71</v>
      </c>
      <c r="BV8" s="61">
        <v>-32723.58</v>
      </c>
      <c r="BW8" s="61">
        <v>0</v>
      </c>
      <c r="BX8" s="61">
        <v>0</v>
      </c>
      <c r="BY8" s="61">
        <v>0</v>
      </c>
      <c r="BZ8" s="61">
        <v>539.52</v>
      </c>
      <c r="CA8" s="61">
        <v>-33354.71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4351906.7499999991</v>
      </c>
    </row>
    <row r="9" spans="1:90" ht="12.75" customHeight="1">
      <c r="A9" s="44" t="s">
        <v>4</v>
      </c>
      <c r="B9" s="59">
        <v>1004</v>
      </c>
      <c r="C9" s="60" t="s">
        <v>373</v>
      </c>
      <c r="D9" s="61">
        <v>1668141.22</v>
      </c>
      <c r="E9" s="61">
        <v>1499214.14</v>
      </c>
      <c r="F9" s="61">
        <v>1499353.0899999999</v>
      </c>
      <c r="G9" s="61">
        <v>-138.94999999999999</v>
      </c>
      <c r="H9" s="61">
        <v>0</v>
      </c>
      <c r="I9" s="61">
        <v>-291108</v>
      </c>
      <c r="J9" s="61">
        <v>-291108</v>
      </c>
      <c r="K9" s="61">
        <v>-2867703.66</v>
      </c>
      <c r="L9" s="61">
        <v>2576595.66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466767.94000000006</v>
      </c>
      <c r="AA9" s="61">
        <v>442283.58</v>
      </c>
      <c r="AB9" s="61">
        <v>0</v>
      </c>
      <c r="AC9" s="61">
        <v>-11488.5</v>
      </c>
      <c r="AD9" s="61">
        <v>13140.21</v>
      </c>
      <c r="AE9" s="61">
        <v>0</v>
      </c>
      <c r="AF9" s="61">
        <v>25162.84</v>
      </c>
      <c r="AG9" s="61">
        <v>-2330.19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-6732.86</v>
      </c>
      <c r="AN9" s="61">
        <v>-6732.86</v>
      </c>
      <c r="AO9" s="61">
        <v>0</v>
      </c>
      <c r="AP9" s="61">
        <v>0</v>
      </c>
      <c r="AQ9" s="61">
        <v>0</v>
      </c>
      <c r="AR9" s="61">
        <v>0</v>
      </c>
      <c r="AS9" s="61">
        <v>-327531.25000000035</v>
      </c>
      <c r="AT9" s="61">
        <v>-55672.5</v>
      </c>
      <c r="AU9" s="61">
        <v>-55672.5</v>
      </c>
      <c r="AV9" s="61">
        <v>0</v>
      </c>
      <c r="AW9" s="61">
        <v>34916.639999999665</v>
      </c>
      <c r="AX9" s="61">
        <v>34916.639999999665</v>
      </c>
      <c r="AY9" s="61">
        <v>-2238836.31</v>
      </c>
      <c r="AZ9" s="61">
        <v>-289652.77</v>
      </c>
      <c r="BA9" s="61">
        <v>-1949183.54</v>
      </c>
      <c r="BB9" s="61">
        <v>0</v>
      </c>
      <c r="BC9" s="61">
        <v>0</v>
      </c>
      <c r="BD9" s="61">
        <v>2273752.9499999997</v>
      </c>
      <c r="BE9" s="61">
        <v>0</v>
      </c>
      <c r="BF9" s="61">
        <v>0</v>
      </c>
      <c r="BG9" s="61">
        <v>0</v>
      </c>
      <c r="BH9" s="61">
        <v>0</v>
      </c>
      <c r="BI9" s="61">
        <v>0</v>
      </c>
      <c r="BJ9" s="61">
        <v>0</v>
      </c>
      <c r="BK9" s="61">
        <v>0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-305732.48000000004</v>
      </c>
      <c r="BT9" s="61">
        <v>-179040.13</v>
      </c>
      <c r="BU9" s="61">
        <v>-85499.7</v>
      </c>
      <c r="BV9" s="61">
        <v>-27938.84</v>
      </c>
      <c r="BW9" s="61">
        <v>0</v>
      </c>
      <c r="BX9" s="61">
        <v>-7645.54</v>
      </c>
      <c r="BY9" s="61">
        <v>-5608.27</v>
      </c>
      <c r="BZ9" s="61">
        <v>0</v>
      </c>
      <c r="CA9" s="61">
        <v>0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-1042.9100000000001</v>
      </c>
      <c r="CJ9" s="61">
        <v>-1042.9100000000001</v>
      </c>
      <c r="CK9" s="61">
        <v>0</v>
      </c>
      <c r="CL9" s="61">
        <v>1340609.9699999997</v>
      </c>
    </row>
    <row r="10" spans="1:90" ht="12.75" customHeight="1">
      <c r="A10" s="44" t="s">
        <v>6</v>
      </c>
      <c r="B10" s="59">
        <v>1005</v>
      </c>
      <c r="C10" s="60" t="s">
        <v>373</v>
      </c>
      <c r="D10" s="61">
        <v>472958395.74000001</v>
      </c>
      <c r="E10" s="61">
        <v>135033094.44999999</v>
      </c>
      <c r="F10" s="61">
        <v>135033094.44999999</v>
      </c>
      <c r="G10" s="61">
        <v>0</v>
      </c>
      <c r="H10" s="61">
        <v>0</v>
      </c>
      <c r="I10" s="61">
        <v>243951615.50999999</v>
      </c>
      <c r="J10" s="61">
        <v>243951615.50999999</v>
      </c>
      <c r="K10" s="61">
        <v>-746585893.49000001</v>
      </c>
      <c r="L10" s="61">
        <v>990537509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93973685.780000001</v>
      </c>
      <c r="AA10" s="61">
        <v>28982024.699999999</v>
      </c>
      <c r="AB10" s="61">
        <v>9342006.8599999994</v>
      </c>
      <c r="AC10" s="61">
        <v>41743036.780000001</v>
      </c>
      <c r="AD10" s="61">
        <v>4903876.0599999996</v>
      </c>
      <c r="AE10" s="61">
        <v>8662054.3100000005</v>
      </c>
      <c r="AF10" s="61">
        <v>0</v>
      </c>
      <c r="AG10" s="61">
        <v>0</v>
      </c>
      <c r="AH10" s="61">
        <v>340687.07</v>
      </c>
      <c r="AI10" s="61">
        <v>0</v>
      </c>
      <c r="AJ10" s="61">
        <v>0</v>
      </c>
      <c r="AK10" s="61">
        <v>0</v>
      </c>
      <c r="AL10" s="61">
        <v>0</v>
      </c>
      <c r="AM10" s="61">
        <v>0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-57395224.810000002</v>
      </c>
      <c r="AT10" s="61">
        <v>-57114.159999999996</v>
      </c>
      <c r="AU10" s="61">
        <v>-57114.159999999996</v>
      </c>
      <c r="AV10" s="61">
        <v>0</v>
      </c>
      <c r="AW10" s="61">
        <v>-564788.49999999907</v>
      </c>
      <c r="AX10" s="61">
        <v>-564788.49999999907</v>
      </c>
      <c r="AY10" s="61">
        <v>-7493460.9499999993</v>
      </c>
      <c r="AZ10" s="61">
        <v>-665806.41999999993</v>
      </c>
      <c r="BA10" s="61">
        <v>-10530213.199999999</v>
      </c>
      <c r="BB10" s="61">
        <v>0</v>
      </c>
      <c r="BC10" s="61">
        <v>3702558.67</v>
      </c>
      <c r="BD10" s="61">
        <v>6928672.4500000002</v>
      </c>
      <c r="BE10" s="61">
        <v>0</v>
      </c>
      <c r="BF10" s="61">
        <v>0</v>
      </c>
      <c r="BG10" s="61">
        <v>0</v>
      </c>
      <c r="BH10" s="61">
        <v>0</v>
      </c>
      <c r="BI10" s="61">
        <v>0</v>
      </c>
      <c r="BJ10" s="61">
        <v>0</v>
      </c>
      <c r="BK10" s="61">
        <v>0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-56528438.470000006</v>
      </c>
      <c r="BT10" s="61">
        <v>-47410472.560000002</v>
      </c>
      <c r="BU10" s="61">
        <v>-6748549.8499999996</v>
      </c>
      <c r="BV10" s="61">
        <v>-1905521.78</v>
      </c>
      <c r="BW10" s="61">
        <v>0</v>
      </c>
      <c r="BX10" s="61">
        <v>-240250.65</v>
      </c>
      <c r="BY10" s="61">
        <v>-223643.63</v>
      </c>
      <c r="BZ10" s="61">
        <v>0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-244883.68</v>
      </c>
      <c r="CJ10" s="61">
        <v>-244883.68</v>
      </c>
      <c r="CK10" s="61">
        <v>0</v>
      </c>
      <c r="CL10" s="61">
        <v>415563170.93000001</v>
      </c>
    </row>
    <row r="11" spans="1:90" ht="12.75" customHeight="1">
      <c r="A11" s="44" t="s">
        <v>8</v>
      </c>
      <c r="B11" s="59">
        <v>1006</v>
      </c>
      <c r="C11" s="60" t="s">
        <v>373</v>
      </c>
      <c r="D11" s="61">
        <v>807001623.56999993</v>
      </c>
      <c r="E11" s="61">
        <v>357464408.75999999</v>
      </c>
      <c r="F11" s="61">
        <v>357464408.75999999</v>
      </c>
      <c r="G11" s="61">
        <v>0</v>
      </c>
      <c r="H11" s="61">
        <v>0</v>
      </c>
      <c r="I11" s="61">
        <v>128541838.99999996</v>
      </c>
      <c r="J11" s="61">
        <v>128541839.03999996</v>
      </c>
      <c r="K11" s="61">
        <v>-854680453.25999999</v>
      </c>
      <c r="L11" s="61">
        <v>983222292.29999995</v>
      </c>
      <c r="M11" s="61">
        <v>-3.999999999999998E-2</v>
      </c>
      <c r="N11" s="61">
        <v>0.25</v>
      </c>
      <c r="O11" s="61">
        <v>-0.28999999999999998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320995375.81</v>
      </c>
      <c r="AA11" s="61">
        <v>128093793.59999999</v>
      </c>
      <c r="AB11" s="61">
        <v>0</v>
      </c>
      <c r="AC11" s="61">
        <v>32094728.869999997</v>
      </c>
      <c r="AD11" s="61">
        <v>137868908.68000001</v>
      </c>
      <c r="AE11" s="61">
        <v>0</v>
      </c>
      <c r="AF11" s="61">
        <v>0</v>
      </c>
      <c r="AG11" s="61">
        <v>424872.85</v>
      </c>
      <c r="AH11" s="61">
        <v>22513071.809999999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-71837445.420000002</v>
      </c>
      <c r="AT11" s="61">
        <v>-6249.65</v>
      </c>
      <c r="AU11" s="61">
        <v>-6249.65</v>
      </c>
      <c r="AV11" s="61">
        <v>0</v>
      </c>
      <c r="AW11" s="61">
        <v>-35325.519999999997</v>
      </c>
      <c r="AX11" s="61">
        <v>-35325.519999999997</v>
      </c>
      <c r="AY11" s="61">
        <v>-47368.02</v>
      </c>
      <c r="AZ11" s="61">
        <v>-9924</v>
      </c>
      <c r="BA11" s="61">
        <v>-71968.539999999994</v>
      </c>
      <c r="BB11" s="61">
        <v>0</v>
      </c>
      <c r="BC11" s="61">
        <v>34524.519999999997</v>
      </c>
      <c r="BD11" s="61">
        <v>12042.5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-71795870.25</v>
      </c>
      <c r="BT11" s="61">
        <v>-49309060.109999999</v>
      </c>
      <c r="BU11" s="61">
        <v>-13577444.439999999</v>
      </c>
      <c r="BV11" s="61">
        <v>-7188288.4900000002</v>
      </c>
      <c r="BW11" s="61">
        <v>-65095.76</v>
      </c>
      <c r="BX11" s="61">
        <v>-233802.39</v>
      </c>
      <c r="BY11" s="61">
        <v>-1422179.06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735164178.14999998</v>
      </c>
    </row>
    <row r="12" spans="1:90" ht="12.75" customHeight="1">
      <c r="A12" s="44" t="s">
        <v>10</v>
      </c>
      <c r="B12" s="59">
        <v>1007</v>
      </c>
      <c r="C12" s="60" t="s">
        <v>373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</row>
    <row r="13" spans="1:90" ht="12.75" customHeight="1">
      <c r="A13" s="44" t="s">
        <v>12</v>
      </c>
      <c r="B13" s="59">
        <v>1008</v>
      </c>
      <c r="C13" s="60" t="s">
        <v>373</v>
      </c>
      <c r="D13" s="61">
        <v>11967257.355500996</v>
      </c>
      <c r="E13" s="61">
        <v>5609068.9400000004</v>
      </c>
      <c r="F13" s="61">
        <v>7381911.8600000003</v>
      </c>
      <c r="G13" s="61">
        <v>-1772842.92</v>
      </c>
      <c r="H13" s="61">
        <v>0</v>
      </c>
      <c r="I13" s="61">
        <v>551040.60000000102</v>
      </c>
      <c r="J13" s="61">
        <v>917638.79000000097</v>
      </c>
      <c r="K13" s="61">
        <v>-10152442.439999999</v>
      </c>
      <c r="L13" s="61">
        <v>11070081.23</v>
      </c>
      <c r="M13" s="61">
        <v>-366598.19</v>
      </c>
      <c r="N13" s="61">
        <v>21796.61</v>
      </c>
      <c r="O13" s="61">
        <v>-388394.8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5807147.8155009961</v>
      </c>
      <c r="AA13" s="61">
        <v>3588286.0395025434</v>
      </c>
      <c r="AB13" s="61">
        <v>243724.47023012821</v>
      </c>
      <c r="AC13" s="61">
        <v>675076.06796512846</v>
      </c>
      <c r="AD13" s="61">
        <v>5723.0820546394043</v>
      </c>
      <c r="AE13" s="61">
        <v>0</v>
      </c>
      <c r="AF13" s="61">
        <v>17002.837862722401</v>
      </c>
      <c r="AG13" s="61">
        <v>1277335.317885834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-37397476.600369222</v>
      </c>
      <c r="AT13" s="61">
        <v>-22500</v>
      </c>
      <c r="AU13" s="61">
        <v>-22500</v>
      </c>
      <c r="AV13" s="61">
        <v>0</v>
      </c>
      <c r="AW13" s="61">
        <v>7607.5099999999948</v>
      </c>
      <c r="AX13" s="61">
        <v>7607.5099999999948</v>
      </c>
      <c r="AY13" s="61">
        <v>-86637.96</v>
      </c>
      <c r="AZ13" s="61">
        <v>-62066.85</v>
      </c>
      <c r="BA13" s="61">
        <v>-58453.31</v>
      </c>
      <c r="BB13" s="61">
        <v>0</v>
      </c>
      <c r="BC13" s="61">
        <v>33882.199999999997</v>
      </c>
      <c r="BD13" s="61">
        <v>94245.47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-37382584.11036922</v>
      </c>
      <c r="BT13" s="61">
        <v>-1105258.52</v>
      </c>
      <c r="BU13" s="61">
        <v>-11749600.01985882</v>
      </c>
      <c r="BV13" s="61">
        <v>-9328200.5534376968</v>
      </c>
      <c r="BW13" s="61">
        <v>0</v>
      </c>
      <c r="BX13" s="61">
        <v>-1499831.4137570469</v>
      </c>
      <c r="BY13" s="61">
        <v>-1471594.2229585066</v>
      </c>
      <c r="BZ13" s="61">
        <v>60660.56</v>
      </c>
      <c r="CA13" s="61">
        <v>-12288759.940357152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0</v>
      </c>
      <c r="CJ13" s="61">
        <v>0</v>
      </c>
      <c r="CK13" s="61">
        <v>0</v>
      </c>
      <c r="CL13" s="61">
        <v>-25430219.244868226</v>
      </c>
    </row>
    <row r="14" spans="1:90" ht="12.75" customHeight="1">
      <c r="A14" s="44" t="s">
        <v>14</v>
      </c>
      <c r="B14" s="59">
        <v>1009</v>
      </c>
      <c r="C14" s="60" t="s">
        <v>373</v>
      </c>
      <c r="D14" s="61">
        <v>133361787.96556599</v>
      </c>
      <c r="E14" s="61">
        <v>28510553.59</v>
      </c>
      <c r="F14" s="61">
        <v>28510553.59</v>
      </c>
      <c r="G14" s="61">
        <v>0</v>
      </c>
      <c r="H14" s="61">
        <v>0</v>
      </c>
      <c r="I14" s="61">
        <v>63798968.269999981</v>
      </c>
      <c r="J14" s="61">
        <v>63798968.269999981</v>
      </c>
      <c r="K14" s="61">
        <v>-148779318.43000001</v>
      </c>
      <c r="L14" s="61">
        <v>212578286.69999999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41051971.435566001</v>
      </c>
      <c r="AA14" s="61">
        <v>36084652.122428</v>
      </c>
      <c r="AB14" s="61">
        <v>-400717.87419300008</v>
      </c>
      <c r="AC14" s="61">
        <v>1275733.3224090002</v>
      </c>
      <c r="AD14" s="61">
        <v>3962962.3301449991</v>
      </c>
      <c r="AE14" s="61">
        <v>9982.6272000000008</v>
      </c>
      <c r="AF14" s="61">
        <v>62738.133094000004</v>
      </c>
      <c r="AG14" s="61">
        <v>40753.466754000008</v>
      </c>
      <c r="AH14" s="61">
        <v>0</v>
      </c>
      <c r="AI14" s="61">
        <v>15867.307729000002</v>
      </c>
      <c r="AJ14" s="61">
        <v>0</v>
      </c>
      <c r="AK14" s="61">
        <v>0</v>
      </c>
      <c r="AL14" s="61">
        <v>0</v>
      </c>
      <c r="AM14" s="61">
        <v>294.67</v>
      </c>
      <c r="AN14" s="61">
        <v>294.67</v>
      </c>
      <c r="AO14" s="61">
        <v>0</v>
      </c>
      <c r="AP14" s="61">
        <v>0</v>
      </c>
      <c r="AQ14" s="61">
        <v>0</v>
      </c>
      <c r="AR14" s="61">
        <v>0</v>
      </c>
      <c r="AS14" s="61">
        <v>-73168030.179999992</v>
      </c>
      <c r="AT14" s="61">
        <v>-26710.03</v>
      </c>
      <c r="AU14" s="61">
        <v>-26710.03</v>
      </c>
      <c r="AV14" s="61">
        <v>0</v>
      </c>
      <c r="AW14" s="61">
        <v>-77622</v>
      </c>
      <c r="AX14" s="61">
        <v>-77622</v>
      </c>
      <c r="AY14" s="61">
        <v>-1035169.3</v>
      </c>
      <c r="AZ14" s="61">
        <v>-636685.52</v>
      </c>
      <c r="BA14" s="61">
        <v>-398483.78</v>
      </c>
      <c r="BB14" s="61">
        <v>0</v>
      </c>
      <c r="BC14" s="61">
        <v>0</v>
      </c>
      <c r="BD14" s="61">
        <v>957547.3</v>
      </c>
      <c r="BE14" s="61">
        <v>0</v>
      </c>
      <c r="BF14" s="61">
        <v>0</v>
      </c>
      <c r="BG14" s="61">
        <v>0</v>
      </c>
      <c r="BH14" s="61">
        <v>0</v>
      </c>
      <c r="BI14" s="61">
        <v>0</v>
      </c>
      <c r="BJ14" s="61">
        <v>0</v>
      </c>
      <c r="BK14" s="61">
        <v>0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-73063698.149999991</v>
      </c>
      <c r="BT14" s="61">
        <v>-11787643.710000001</v>
      </c>
      <c r="BU14" s="61">
        <v>-39890136.450000003</v>
      </c>
      <c r="BV14" s="61">
        <v>-15921563.279999999</v>
      </c>
      <c r="BW14" s="61">
        <v>0</v>
      </c>
      <c r="BX14" s="61">
        <v>-2691133.6</v>
      </c>
      <c r="BY14" s="61">
        <v>-4840.7</v>
      </c>
      <c r="BZ14" s="61">
        <v>0</v>
      </c>
      <c r="CA14" s="61">
        <v>-2768380.41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0</v>
      </c>
      <c r="CJ14" s="61">
        <v>0</v>
      </c>
      <c r="CK14" s="61">
        <v>0</v>
      </c>
      <c r="CL14" s="61">
        <v>60193757.785566002</v>
      </c>
    </row>
    <row r="15" spans="1:90" ht="12.75" customHeight="1">
      <c r="A15" s="44" t="s">
        <v>16</v>
      </c>
      <c r="B15" s="59">
        <v>1010</v>
      </c>
      <c r="C15" s="60" t="s">
        <v>373</v>
      </c>
      <c r="D15" s="61">
        <v>-52290.680000000109</v>
      </c>
      <c r="E15" s="61">
        <v>342100.77</v>
      </c>
      <c r="F15" s="61">
        <v>342100.77</v>
      </c>
      <c r="G15" s="61">
        <v>0</v>
      </c>
      <c r="H15" s="61">
        <v>0</v>
      </c>
      <c r="I15" s="61">
        <v>-119550.04000000015</v>
      </c>
      <c r="J15" s="61">
        <v>-119550.04000000015</v>
      </c>
      <c r="K15" s="61">
        <v>-601550.19000000018</v>
      </c>
      <c r="L15" s="61">
        <v>482000.15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-274841.40999999997</v>
      </c>
      <c r="AA15" s="61">
        <v>-39630.53</v>
      </c>
      <c r="AB15" s="61">
        <v>-142609.79999999999</v>
      </c>
      <c r="AC15" s="61">
        <v>-85559.52</v>
      </c>
      <c r="AD15" s="61">
        <v>-7041.5599999999995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-1452598.71</v>
      </c>
      <c r="AT15" s="61">
        <v>-32015.3</v>
      </c>
      <c r="AU15" s="61">
        <v>-32015.3</v>
      </c>
      <c r="AV15" s="61">
        <v>0</v>
      </c>
      <c r="AW15" s="61">
        <v>-303736.26</v>
      </c>
      <c r="AX15" s="61">
        <v>-303736.26</v>
      </c>
      <c r="AY15" s="61">
        <v>-400329.14</v>
      </c>
      <c r="AZ15" s="61">
        <v>-400329.14</v>
      </c>
      <c r="BA15" s="61">
        <v>0</v>
      </c>
      <c r="BB15" s="61">
        <v>0</v>
      </c>
      <c r="BC15" s="61">
        <v>0</v>
      </c>
      <c r="BD15" s="61">
        <v>96592.88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-1116847.1499999999</v>
      </c>
      <c r="BT15" s="61">
        <v>-99411.709999999963</v>
      </c>
      <c r="BU15" s="61">
        <v>-685721.88</v>
      </c>
      <c r="BV15" s="61">
        <v>-95134.97</v>
      </c>
      <c r="BW15" s="61">
        <v>0</v>
      </c>
      <c r="BX15" s="61">
        <v>-8921.17</v>
      </c>
      <c r="BY15" s="61">
        <v>-227657.41999999998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-1504889.3900000001</v>
      </c>
    </row>
    <row r="16" spans="1:90" ht="12.75" customHeight="1">
      <c r="A16" s="44" t="s">
        <v>18</v>
      </c>
      <c r="B16" s="59">
        <v>1011</v>
      </c>
      <c r="C16" s="60" t="s">
        <v>373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</row>
    <row r="17" spans="1:90" ht="12.75" customHeight="1">
      <c r="A17" s="44" t="s">
        <v>20</v>
      </c>
      <c r="B17" s="59">
        <v>1012</v>
      </c>
      <c r="C17" s="60" t="s">
        <v>373</v>
      </c>
      <c r="D17" s="61">
        <v>139000448.49598202</v>
      </c>
      <c r="E17" s="61">
        <v>162200797.64000002</v>
      </c>
      <c r="F17" s="61">
        <v>171166703.33000001</v>
      </c>
      <c r="G17" s="61">
        <v>-8965905.6899999995</v>
      </c>
      <c r="H17" s="61">
        <v>0</v>
      </c>
      <c r="I17" s="61">
        <v>-120809316.31999999</v>
      </c>
      <c r="J17" s="61">
        <v>-121061604.63999999</v>
      </c>
      <c r="K17" s="61">
        <v>-218141328.78999999</v>
      </c>
      <c r="L17" s="61">
        <v>97079724.150000006</v>
      </c>
      <c r="M17" s="61">
        <v>252288.32</v>
      </c>
      <c r="N17" s="61">
        <v>284180.56</v>
      </c>
      <c r="O17" s="61">
        <v>-31892.240000000002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97608967.175981998</v>
      </c>
      <c r="AA17" s="61">
        <v>44207319.152207993</v>
      </c>
      <c r="AB17" s="61">
        <v>790036.35755200009</v>
      </c>
      <c r="AC17" s="61">
        <v>52611611.666221999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-7485979.163083001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1">
        <v>0</v>
      </c>
      <c r="AZ17" s="61">
        <v>0</v>
      </c>
      <c r="BA17" s="61">
        <v>0</v>
      </c>
      <c r="BB17" s="61">
        <v>0</v>
      </c>
      <c r="BC17" s="61">
        <v>0</v>
      </c>
      <c r="BD17" s="61">
        <v>0</v>
      </c>
      <c r="BE17" s="61">
        <v>0</v>
      </c>
      <c r="BF17" s="61">
        <v>0</v>
      </c>
      <c r="BG17" s="61">
        <v>0</v>
      </c>
      <c r="BH17" s="61">
        <v>0</v>
      </c>
      <c r="BI17" s="61">
        <v>0</v>
      </c>
      <c r="BJ17" s="61">
        <v>0</v>
      </c>
      <c r="BK17" s="61">
        <v>0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-7485979.163083001</v>
      </c>
      <c r="BT17" s="61">
        <v>-7086144.2600000007</v>
      </c>
      <c r="BU17" s="61">
        <v>-167753.344904</v>
      </c>
      <c r="BV17" s="61">
        <v>-158576.72273799998</v>
      </c>
      <c r="BW17" s="61">
        <v>0</v>
      </c>
      <c r="BX17" s="61">
        <v>-2849.5192809999999</v>
      </c>
      <c r="BY17" s="61">
        <v>-52649.12616</v>
      </c>
      <c r="BZ17" s="61">
        <v>9552.14</v>
      </c>
      <c r="CA17" s="61">
        <v>-27558.33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131514469.33289902</v>
      </c>
    </row>
    <row r="18" spans="1:90" ht="12.75" customHeight="1">
      <c r="A18" s="44" t="s">
        <v>22</v>
      </c>
      <c r="B18" s="59">
        <v>1013</v>
      </c>
      <c r="C18" s="60" t="s">
        <v>373</v>
      </c>
      <c r="D18" s="61">
        <v>346309.48000000004</v>
      </c>
      <c r="E18" s="61">
        <v>203389.63</v>
      </c>
      <c r="F18" s="61">
        <v>203389.63</v>
      </c>
      <c r="G18" s="61">
        <v>0</v>
      </c>
      <c r="H18" s="61">
        <v>0</v>
      </c>
      <c r="I18" s="61">
        <v>-86995.450000000012</v>
      </c>
      <c r="J18" s="61">
        <v>-86995.450000000012</v>
      </c>
      <c r="K18" s="61">
        <v>-393177.52</v>
      </c>
      <c r="L18" s="61">
        <v>306182.07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189348.23</v>
      </c>
      <c r="T18" s="61">
        <v>189348.23</v>
      </c>
      <c r="U18" s="61">
        <v>0</v>
      </c>
      <c r="V18" s="61">
        <v>189348.23</v>
      </c>
      <c r="W18" s="61">
        <v>0</v>
      </c>
      <c r="X18" s="61">
        <v>0</v>
      </c>
      <c r="Y18" s="61">
        <v>0</v>
      </c>
      <c r="Z18" s="61">
        <v>40567.07</v>
      </c>
      <c r="AA18" s="61">
        <v>26446.720000000001</v>
      </c>
      <c r="AB18" s="61">
        <v>0</v>
      </c>
      <c r="AC18" s="61">
        <v>-199.69999999999993</v>
      </c>
      <c r="AD18" s="61">
        <v>14320.05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-616772.65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0</v>
      </c>
      <c r="BG18" s="61">
        <v>0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-616772.65</v>
      </c>
      <c r="BT18" s="61">
        <v>-42245.63</v>
      </c>
      <c r="BU18" s="61">
        <v>-363177.38</v>
      </c>
      <c r="BV18" s="61">
        <v>-84638.95</v>
      </c>
      <c r="BW18" s="61">
        <v>0</v>
      </c>
      <c r="BX18" s="61">
        <v>-9064.5300000000007</v>
      </c>
      <c r="BY18" s="61">
        <v>-117646.16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-270463.17</v>
      </c>
    </row>
    <row r="19" spans="1:90" ht="12.75" customHeight="1">
      <c r="A19" s="44" t="s">
        <v>24</v>
      </c>
      <c r="B19" s="59">
        <v>1016</v>
      </c>
      <c r="C19" s="60" t="s">
        <v>373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</row>
    <row r="20" spans="1:90" ht="12.75" customHeight="1">
      <c r="A20" s="44" t="s">
        <v>26</v>
      </c>
      <c r="B20" s="59">
        <v>1017</v>
      </c>
      <c r="C20" s="60" t="s">
        <v>373</v>
      </c>
      <c r="D20" s="61">
        <v>50829287.730000012</v>
      </c>
      <c r="E20" s="61">
        <v>38801241.980000004</v>
      </c>
      <c r="F20" s="61">
        <v>38802017.740000002</v>
      </c>
      <c r="G20" s="61">
        <v>-775.76</v>
      </c>
      <c r="H20" s="61">
        <v>0</v>
      </c>
      <c r="I20" s="61">
        <v>-4449452.9499999974</v>
      </c>
      <c r="J20" s="61">
        <v>-4449878.549999997</v>
      </c>
      <c r="K20" s="61">
        <v>-89340799.090000004</v>
      </c>
      <c r="L20" s="61">
        <v>84890920.540000007</v>
      </c>
      <c r="M20" s="61">
        <v>425.6</v>
      </c>
      <c r="N20" s="61">
        <v>863.85</v>
      </c>
      <c r="O20" s="61">
        <v>-438.25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16419851.700000003</v>
      </c>
      <c r="AA20" s="61">
        <v>8453590.2600000016</v>
      </c>
      <c r="AB20" s="61">
        <v>0</v>
      </c>
      <c r="AC20" s="61">
        <v>7966261.4400000004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57647</v>
      </c>
      <c r="AN20" s="61">
        <v>57647</v>
      </c>
      <c r="AO20" s="61">
        <v>0</v>
      </c>
      <c r="AP20" s="61">
        <v>0</v>
      </c>
      <c r="AQ20" s="61">
        <v>0</v>
      </c>
      <c r="AR20" s="61">
        <v>0</v>
      </c>
      <c r="AS20" s="61">
        <v>-8399329.7799999993</v>
      </c>
      <c r="AT20" s="61">
        <v>-22157.399999999998</v>
      </c>
      <c r="AU20" s="61">
        <v>-22168.699999999997</v>
      </c>
      <c r="AV20" s="61">
        <v>11.3</v>
      </c>
      <c r="AW20" s="61">
        <v>400752.40999999968</v>
      </c>
      <c r="AX20" s="61">
        <v>400752.40999999968</v>
      </c>
      <c r="AY20" s="61">
        <v>-2147452.1800000002</v>
      </c>
      <c r="AZ20" s="61">
        <v>-76435.990000000005</v>
      </c>
      <c r="BA20" s="61">
        <v>-2071016.19</v>
      </c>
      <c r="BB20" s="61">
        <v>0</v>
      </c>
      <c r="BC20" s="61">
        <v>0</v>
      </c>
      <c r="BD20" s="61">
        <v>2548204.59</v>
      </c>
      <c r="BE20" s="61">
        <v>0</v>
      </c>
      <c r="BF20" s="61">
        <v>0</v>
      </c>
      <c r="BG20" s="61">
        <v>0</v>
      </c>
      <c r="BH20" s="61">
        <v>0</v>
      </c>
      <c r="BI20" s="61">
        <v>0</v>
      </c>
      <c r="BJ20" s="61">
        <v>0</v>
      </c>
      <c r="BK20" s="61">
        <v>0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-8777924.7899999991</v>
      </c>
      <c r="BT20" s="61">
        <v>-7181315.3800000008</v>
      </c>
      <c r="BU20" s="61">
        <v>-1101164.3</v>
      </c>
      <c r="BV20" s="61">
        <v>-115652.83</v>
      </c>
      <c r="BW20" s="61">
        <v>-686.16</v>
      </c>
      <c r="BX20" s="61">
        <v>-84762.84</v>
      </c>
      <c r="BY20" s="61">
        <v>-293788.53999999998</v>
      </c>
      <c r="BZ20" s="61">
        <v>34.729999999999997</v>
      </c>
      <c r="CA20" s="61">
        <v>-589.47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0</v>
      </c>
      <c r="CJ20" s="61">
        <v>0</v>
      </c>
      <c r="CK20" s="61">
        <v>0</v>
      </c>
      <c r="CL20" s="61">
        <v>42429957.95000001</v>
      </c>
    </row>
    <row r="21" spans="1:90" ht="12.75" customHeight="1">
      <c r="A21" s="44" t="s">
        <v>28</v>
      </c>
      <c r="B21" s="59">
        <v>1018</v>
      </c>
      <c r="C21" s="60" t="s">
        <v>373</v>
      </c>
      <c r="D21" s="61">
        <v>9422141.6600000001</v>
      </c>
      <c r="E21" s="61">
        <v>15882441.449999999</v>
      </c>
      <c r="F21" s="61">
        <v>15882441.449999999</v>
      </c>
      <c r="G21" s="61">
        <v>0</v>
      </c>
      <c r="H21" s="61">
        <v>0</v>
      </c>
      <c r="I21" s="61">
        <v>-13757870.029999999</v>
      </c>
      <c r="J21" s="61">
        <v>-13757870.029999999</v>
      </c>
      <c r="K21" s="61">
        <v>-13926639.99</v>
      </c>
      <c r="L21" s="61">
        <v>168769.96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7297570.2399999993</v>
      </c>
      <c r="AA21" s="61">
        <v>4841603.5</v>
      </c>
      <c r="AB21" s="61">
        <v>0</v>
      </c>
      <c r="AC21" s="61">
        <v>2353104.77</v>
      </c>
      <c r="AD21" s="61">
        <v>102861.97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-4012392.6100000008</v>
      </c>
      <c r="AT21" s="61">
        <v>0</v>
      </c>
      <c r="AU21" s="61">
        <v>0</v>
      </c>
      <c r="AV21" s="61">
        <v>0</v>
      </c>
      <c r="AW21" s="61">
        <v>-309.34999999999854</v>
      </c>
      <c r="AX21" s="61">
        <v>-207.03999999999724</v>
      </c>
      <c r="AY21" s="61">
        <v>-17931.469999999998</v>
      </c>
      <c r="AZ21" s="61">
        <v>-26791.51</v>
      </c>
      <c r="BA21" s="61">
        <v>0</v>
      </c>
      <c r="BB21" s="61">
        <v>0</v>
      </c>
      <c r="BC21" s="61">
        <v>8860.0400000000009</v>
      </c>
      <c r="BD21" s="61">
        <v>17724.43</v>
      </c>
      <c r="BE21" s="61">
        <v>-102.31000000000131</v>
      </c>
      <c r="BF21" s="61">
        <v>-8860.0400000000009</v>
      </c>
      <c r="BG21" s="61">
        <v>0</v>
      </c>
      <c r="BH21" s="61">
        <v>0</v>
      </c>
      <c r="BI21" s="61">
        <v>0</v>
      </c>
      <c r="BJ21" s="61">
        <v>-8860.0400000000009</v>
      </c>
      <c r="BK21" s="61">
        <v>8757.73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-4012083.2600000007</v>
      </c>
      <c r="BT21" s="61">
        <v>-460653.57000000012</v>
      </c>
      <c r="BU21" s="61">
        <v>-2644995.11</v>
      </c>
      <c r="BV21" s="61">
        <v>-891149.55</v>
      </c>
      <c r="BW21" s="61">
        <v>0</v>
      </c>
      <c r="BX21" s="61">
        <v>-40831.949999999997</v>
      </c>
      <c r="BY21" s="61">
        <v>25546.92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5409749.0499999989</v>
      </c>
    </row>
    <row r="22" spans="1:90" ht="12.75" customHeight="1">
      <c r="A22" s="44" t="s">
        <v>30</v>
      </c>
      <c r="B22" s="59">
        <v>1020</v>
      </c>
      <c r="C22" s="60" t="s">
        <v>373</v>
      </c>
      <c r="D22" s="61">
        <v>169452717.08241189</v>
      </c>
      <c r="E22" s="61">
        <v>76500205.109999999</v>
      </c>
      <c r="F22" s="61">
        <v>76500206.129999995</v>
      </c>
      <c r="G22" s="61">
        <v>-1.02</v>
      </c>
      <c r="H22" s="61">
        <v>0</v>
      </c>
      <c r="I22" s="61">
        <v>62571786.699999943</v>
      </c>
      <c r="J22" s="61">
        <v>62634170.339999944</v>
      </c>
      <c r="K22" s="61">
        <v>-263470529.51000002</v>
      </c>
      <c r="L22" s="61">
        <v>326104699.84999996</v>
      </c>
      <c r="M22" s="61">
        <v>-62383.640000000007</v>
      </c>
      <c r="N22" s="61">
        <v>62730.21</v>
      </c>
      <c r="O22" s="61">
        <v>-125113.85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30380725.272411939</v>
      </c>
      <c r="AA22" s="61">
        <v>31451344.448171481</v>
      </c>
      <c r="AB22" s="61">
        <v>0</v>
      </c>
      <c r="AC22" s="61">
        <v>-1785532.0287199228</v>
      </c>
      <c r="AD22" s="61">
        <v>702586.78602691845</v>
      </c>
      <c r="AE22" s="61">
        <v>0</v>
      </c>
      <c r="AF22" s="61">
        <v>0</v>
      </c>
      <c r="AG22" s="61">
        <v>10792.556951530905</v>
      </c>
      <c r="AH22" s="61">
        <v>0</v>
      </c>
      <c r="AI22" s="61">
        <v>1533.5099819325376</v>
      </c>
      <c r="AJ22" s="61">
        <v>0</v>
      </c>
      <c r="AK22" s="61">
        <v>0</v>
      </c>
      <c r="AL22" s="61">
        <v>0</v>
      </c>
      <c r="AM22" s="61">
        <v>0</v>
      </c>
      <c r="AN22" s="61">
        <v>0</v>
      </c>
      <c r="AO22" s="61">
        <v>0</v>
      </c>
      <c r="AP22" s="61">
        <v>0</v>
      </c>
      <c r="AQ22" s="61">
        <v>0</v>
      </c>
      <c r="AR22" s="61">
        <v>0</v>
      </c>
      <c r="AS22" s="61">
        <v>-21379620.051074501</v>
      </c>
      <c r="AT22" s="61">
        <v>-72233.400000000009</v>
      </c>
      <c r="AU22" s="61">
        <v>-72233.400000000009</v>
      </c>
      <c r="AV22" s="61">
        <v>0</v>
      </c>
      <c r="AW22" s="61">
        <v>30716.049999999959</v>
      </c>
      <c r="AX22" s="61">
        <v>28056.26999999996</v>
      </c>
      <c r="AY22" s="61">
        <v>-204762.66999999998</v>
      </c>
      <c r="AZ22" s="61">
        <v>-198134.68</v>
      </c>
      <c r="BA22" s="61">
        <v>-83005.289999999994</v>
      </c>
      <c r="BB22" s="61">
        <v>0</v>
      </c>
      <c r="BC22" s="61">
        <v>76377.3</v>
      </c>
      <c r="BD22" s="61">
        <v>232818.93999999994</v>
      </c>
      <c r="BE22" s="61">
        <v>2659.7799999999988</v>
      </c>
      <c r="BF22" s="61">
        <v>11626.669999999998</v>
      </c>
      <c r="BG22" s="61">
        <v>17077.36</v>
      </c>
      <c r="BH22" s="61">
        <v>-1113.8800000000001</v>
      </c>
      <c r="BI22" s="61">
        <v>0</v>
      </c>
      <c r="BJ22" s="61">
        <v>-4336.8100000000004</v>
      </c>
      <c r="BK22" s="61">
        <v>-8966.89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-21338102.7010745</v>
      </c>
      <c r="BT22" s="61">
        <v>-18313978.289999999</v>
      </c>
      <c r="BU22" s="61">
        <v>-2380608.4697942077</v>
      </c>
      <c r="BV22" s="61">
        <v>-85830.206973614797</v>
      </c>
      <c r="BW22" s="61">
        <v>0</v>
      </c>
      <c r="BX22" s="61">
        <v>-161031.36372686838</v>
      </c>
      <c r="BY22" s="61">
        <v>-204461.99057980816</v>
      </c>
      <c r="BZ22" s="61">
        <v>0.21</v>
      </c>
      <c r="CA22" s="61">
        <v>-192192.59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148073097.03133738</v>
      </c>
    </row>
    <row r="23" spans="1:90" ht="12.75" customHeight="1">
      <c r="A23" s="44" t="s">
        <v>32</v>
      </c>
      <c r="B23" s="59">
        <v>1022</v>
      </c>
      <c r="C23" s="60" t="s">
        <v>373</v>
      </c>
      <c r="D23" s="61">
        <v>87820895.649999991</v>
      </c>
      <c r="E23" s="61">
        <v>46681949.249999993</v>
      </c>
      <c r="F23" s="61">
        <v>46682106.559999995</v>
      </c>
      <c r="G23" s="61">
        <v>-157.31</v>
      </c>
      <c r="H23" s="61">
        <v>0</v>
      </c>
      <c r="I23" s="61">
        <v>6247206.7100000009</v>
      </c>
      <c r="J23" s="61">
        <v>6247114.3900000006</v>
      </c>
      <c r="K23" s="61">
        <v>-109517717.67</v>
      </c>
      <c r="L23" s="61">
        <v>115764832.06</v>
      </c>
      <c r="M23" s="61">
        <v>92.32</v>
      </c>
      <c r="N23" s="61">
        <v>92.5</v>
      </c>
      <c r="O23" s="61">
        <v>-0.18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34891739.689999998</v>
      </c>
      <c r="AA23" s="61">
        <v>26873341.25</v>
      </c>
      <c r="AB23" s="61">
        <v>2911653.08</v>
      </c>
      <c r="AC23" s="61">
        <v>3013425.1300000004</v>
      </c>
      <c r="AD23" s="61">
        <v>1990938.68</v>
      </c>
      <c r="AE23" s="61">
        <v>46849.93</v>
      </c>
      <c r="AF23" s="61">
        <v>0</v>
      </c>
      <c r="AG23" s="61">
        <v>55531.62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-46949534.030000001</v>
      </c>
      <c r="AT23" s="61">
        <v>-30766.17</v>
      </c>
      <c r="AU23" s="61">
        <v>-30766.17</v>
      </c>
      <c r="AV23" s="61">
        <v>0</v>
      </c>
      <c r="AW23" s="61">
        <v>1945890.6800000011</v>
      </c>
      <c r="AX23" s="61">
        <v>1946030.620000001</v>
      </c>
      <c r="AY23" s="61">
        <v>-3991694.1899999995</v>
      </c>
      <c r="AZ23" s="61">
        <v>-1128656.4099999999</v>
      </c>
      <c r="BA23" s="61">
        <v>-2863037.78</v>
      </c>
      <c r="BB23" s="61">
        <v>0</v>
      </c>
      <c r="BC23" s="61">
        <v>0</v>
      </c>
      <c r="BD23" s="61">
        <v>5937724.8100000005</v>
      </c>
      <c r="BE23" s="61">
        <v>-139.94</v>
      </c>
      <c r="BF23" s="61">
        <v>139.24</v>
      </c>
      <c r="BG23" s="61">
        <v>0</v>
      </c>
      <c r="BH23" s="61">
        <v>139.24</v>
      </c>
      <c r="BI23" s="61">
        <v>0</v>
      </c>
      <c r="BJ23" s="61">
        <v>0</v>
      </c>
      <c r="BK23" s="61">
        <v>-279.18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-48864658.539999999</v>
      </c>
      <c r="BT23" s="61">
        <v>-14978579.059999995</v>
      </c>
      <c r="BU23" s="61">
        <v>-24566609.890000001</v>
      </c>
      <c r="BV23" s="61">
        <v>-449051.26</v>
      </c>
      <c r="BW23" s="61">
        <v>0</v>
      </c>
      <c r="BX23" s="61">
        <v>-2352695.56</v>
      </c>
      <c r="BY23" s="61">
        <v>-6065973.0899999999</v>
      </c>
      <c r="BZ23" s="61">
        <v>8.2499999999999982</v>
      </c>
      <c r="CA23" s="61">
        <v>-451757.93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0</v>
      </c>
      <c r="CJ23" s="61">
        <v>0</v>
      </c>
      <c r="CK23" s="61">
        <v>0</v>
      </c>
      <c r="CL23" s="61">
        <v>40871361.61999999</v>
      </c>
    </row>
    <row r="24" spans="1:90" ht="12.75" customHeight="1">
      <c r="A24" s="44" t="s">
        <v>34</v>
      </c>
      <c r="B24" s="59">
        <v>1025</v>
      </c>
      <c r="C24" s="60" t="s">
        <v>373</v>
      </c>
      <c r="D24" s="61">
        <v>50486405.899999999</v>
      </c>
      <c r="E24" s="61">
        <v>11032474.060000001</v>
      </c>
      <c r="F24" s="61">
        <v>11032474.060000001</v>
      </c>
      <c r="G24" s="61">
        <v>0</v>
      </c>
      <c r="H24" s="61">
        <v>0</v>
      </c>
      <c r="I24" s="61">
        <v>36745005.409999996</v>
      </c>
      <c r="J24" s="61">
        <v>36745005.409999996</v>
      </c>
      <c r="K24" s="61">
        <v>-67254275.930000007</v>
      </c>
      <c r="L24" s="61">
        <v>103999281.34</v>
      </c>
      <c r="M24" s="61">
        <v>0</v>
      </c>
      <c r="N24" s="61">
        <v>0</v>
      </c>
      <c r="O24" s="61">
        <v>0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2708926.43</v>
      </c>
      <c r="AA24" s="61">
        <v>1940333.4200000002</v>
      </c>
      <c r="AB24" s="61">
        <v>0</v>
      </c>
      <c r="AC24" s="61">
        <v>768593.01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0</v>
      </c>
      <c r="AN24" s="61">
        <v>0</v>
      </c>
      <c r="AO24" s="61">
        <v>0</v>
      </c>
      <c r="AP24" s="61">
        <v>0</v>
      </c>
      <c r="AQ24" s="61">
        <v>0</v>
      </c>
      <c r="AR24" s="61">
        <v>0</v>
      </c>
      <c r="AS24" s="61">
        <v>-14451544.279999999</v>
      </c>
      <c r="AT24" s="61">
        <v>0</v>
      </c>
      <c r="AU24" s="61">
        <v>0</v>
      </c>
      <c r="AV24" s="61">
        <v>0</v>
      </c>
      <c r="AW24" s="61">
        <v>539.77999999999884</v>
      </c>
      <c r="AX24" s="61">
        <v>903.27999999999884</v>
      </c>
      <c r="AY24" s="61">
        <v>-29712.379999999997</v>
      </c>
      <c r="AZ24" s="61">
        <v>-22837.439999999999</v>
      </c>
      <c r="BA24" s="61">
        <v>-21555.98</v>
      </c>
      <c r="BB24" s="61">
        <v>0</v>
      </c>
      <c r="BC24" s="61">
        <v>14681.04</v>
      </c>
      <c r="BD24" s="61">
        <v>30615.659999999996</v>
      </c>
      <c r="BE24" s="61">
        <v>-363.5</v>
      </c>
      <c r="BF24" s="61">
        <v>645.94000000000005</v>
      </c>
      <c r="BG24" s="61">
        <v>0</v>
      </c>
      <c r="BH24" s="61">
        <v>965.1</v>
      </c>
      <c r="BI24" s="61">
        <v>0</v>
      </c>
      <c r="BJ24" s="61">
        <v>-319.16000000000003</v>
      </c>
      <c r="BK24" s="61">
        <v>-1009.44</v>
      </c>
      <c r="BL24" s="61">
        <v>0</v>
      </c>
      <c r="BM24" s="61">
        <v>0</v>
      </c>
      <c r="BN24" s="61">
        <v>0</v>
      </c>
      <c r="BO24" s="61">
        <v>0</v>
      </c>
      <c r="BP24" s="61">
        <v>0</v>
      </c>
      <c r="BQ24" s="61">
        <v>0</v>
      </c>
      <c r="BR24" s="61">
        <v>0</v>
      </c>
      <c r="BS24" s="61">
        <v>-14452084.059999999</v>
      </c>
      <c r="BT24" s="61">
        <v>-5226110.9499999993</v>
      </c>
      <c r="BU24" s="61">
        <v>-5696111.7000000002</v>
      </c>
      <c r="BV24" s="61">
        <v>-1339715.0900000001</v>
      </c>
      <c r="BW24" s="61">
        <v>0</v>
      </c>
      <c r="BX24" s="61">
        <v>-859634.68</v>
      </c>
      <c r="BY24" s="61">
        <v>-1330511.6399999999</v>
      </c>
      <c r="BZ24" s="61">
        <v>0</v>
      </c>
      <c r="CA24" s="61">
        <v>0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36034861.619999997</v>
      </c>
    </row>
    <row r="25" spans="1:90" ht="12.75" customHeight="1">
      <c r="A25" s="44" t="s">
        <v>36</v>
      </c>
      <c r="B25" s="59">
        <v>1027</v>
      </c>
      <c r="C25" s="60" t="s">
        <v>373</v>
      </c>
      <c r="D25" s="61">
        <v>59051086.504258484</v>
      </c>
      <c r="E25" s="61">
        <v>5990836.2299999995</v>
      </c>
      <c r="F25" s="61">
        <v>5990836.3499999996</v>
      </c>
      <c r="G25" s="61">
        <v>-0.12</v>
      </c>
      <c r="H25" s="61">
        <v>0</v>
      </c>
      <c r="I25" s="61">
        <v>10081586.659999998</v>
      </c>
      <c r="J25" s="61">
        <v>10081587.439999998</v>
      </c>
      <c r="K25" s="61">
        <v>-26008861.210000001</v>
      </c>
      <c r="L25" s="61">
        <v>36090448.649999999</v>
      </c>
      <c r="M25" s="61">
        <v>-0.78000000000000025</v>
      </c>
      <c r="N25" s="61">
        <v>2.5199999999999996</v>
      </c>
      <c r="O25" s="61">
        <v>-3.3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42978663.614258491</v>
      </c>
      <c r="AA25" s="61">
        <v>39270473.687117547</v>
      </c>
      <c r="AB25" s="61">
        <v>0</v>
      </c>
      <c r="AC25" s="61">
        <v>227204.25926339006</v>
      </c>
      <c r="AD25" s="61">
        <v>2733426.0277851503</v>
      </c>
      <c r="AE25" s="61">
        <v>0</v>
      </c>
      <c r="AF25" s="61">
        <v>747559.64009239944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0</v>
      </c>
      <c r="AN25" s="61">
        <v>0</v>
      </c>
      <c r="AO25" s="61">
        <v>0</v>
      </c>
      <c r="AP25" s="61">
        <v>0</v>
      </c>
      <c r="AQ25" s="61">
        <v>0</v>
      </c>
      <c r="AR25" s="61">
        <v>0</v>
      </c>
      <c r="AS25" s="61">
        <v>-19973689.948745329</v>
      </c>
      <c r="AT25" s="61">
        <v>-800</v>
      </c>
      <c r="AU25" s="61">
        <v>-2000</v>
      </c>
      <c r="AV25" s="61">
        <v>1200</v>
      </c>
      <c r="AW25" s="61">
        <v>-100446.89</v>
      </c>
      <c r="AX25" s="61">
        <v>-198933.28000000003</v>
      </c>
      <c r="AY25" s="61">
        <v>-1015204.29</v>
      </c>
      <c r="AZ25" s="61">
        <v>-59533.19999999999</v>
      </c>
      <c r="BA25" s="61">
        <v>-1389238.84</v>
      </c>
      <c r="BB25" s="61">
        <v>0</v>
      </c>
      <c r="BC25" s="61">
        <v>433567.75</v>
      </c>
      <c r="BD25" s="61">
        <v>816271.01</v>
      </c>
      <c r="BE25" s="61">
        <v>98486.390000000029</v>
      </c>
      <c r="BF25" s="61">
        <v>117841.92000000003</v>
      </c>
      <c r="BG25" s="61">
        <v>23719.920000000002</v>
      </c>
      <c r="BH25" s="61">
        <v>144449.26</v>
      </c>
      <c r="BI25" s="61">
        <v>0</v>
      </c>
      <c r="BJ25" s="61">
        <v>-50327.259999999995</v>
      </c>
      <c r="BK25" s="61">
        <v>-19355.530000000002</v>
      </c>
      <c r="BL25" s="61">
        <v>0</v>
      </c>
      <c r="BM25" s="61">
        <v>0</v>
      </c>
      <c r="BN25" s="61">
        <v>0</v>
      </c>
      <c r="BO25" s="61">
        <v>0</v>
      </c>
      <c r="BP25" s="61">
        <v>0</v>
      </c>
      <c r="BQ25" s="61">
        <v>0</v>
      </c>
      <c r="BR25" s="61">
        <v>0</v>
      </c>
      <c r="BS25" s="61">
        <v>-19872443.058745328</v>
      </c>
      <c r="BT25" s="61">
        <v>-4805536.0399999991</v>
      </c>
      <c r="BU25" s="61">
        <v>-5981954.1808695579</v>
      </c>
      <c r="BV25" s="61">
        <v>-2639911.9921224155</v>
      </c>
      <c r="BW25" s="61">
        <v>0</v>
      </c>
      <c r="BX25" s="61">
        <v>-5955815.1314218091</v>
      </c>
      <c r="BY25" s="61">
        <v>-472166.71433154715</v>
      </c>
      <c r="BZ25" s="61">
        <v>0.23999999999999977</v>
      </c>
      <c r="CA25" s="61">
        <v>-17059.240000000002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0</v>
      </c>
      <c r="CJ25" s="61">
        <v>0</v>
      </c>
      <c r="CK25" s="61">
        <v>0</v>
      </c>
      <c r="CL25" s="61">
        <v>39077396.555513158</v>
      </c>
    </row>
    <row r="26" spans="1:90" ht="12.75" customHeight="1">
      <c r="A26" s="44" t="s">
        <v>38</v>
      </c>
      <c r="B26" s="59">
        <v>1028</v>
      </c>
      <c r="C26" s="60" t="s">
        <v>373</v>
      </c>
      <c r="D26" s="61">
        <v>61932840.640000001</v>
      </c>
      <c r="E26" s="61">
        <v>-3224071.76</v>
      </c>
      <c r="F26" s="61">
        <v>-3224071.76</v>
      </c>
      <c r="G26" s="61">
        <v>0</v>
      </c>
      <c r="H26" s="61">
        <v>0</v>
      </c>
      <c r="I26" s="61">
        <v>45264911.649999999</v>
      </c>
      <c r="J26" s="61">
        <v>45264911.649999999</v>
      </c>
      <c r="K26" s="61">
        <v>-48339598.979999997</v>
      </c>
      <c r="L26" s="61">
        <v>93604510.629999995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19892000.75</v>
      </c>
      <c r="AA26" s="61">
        <v>22792212.93</v>
      </c>
      <c r="AB26" s="61">
        <v>0</v>
      </c>
      <c r="AC26" s="61">
        <v>-3007319.0500000003</v>
      </c>
      <c r="AD26" s="61">
        <v>0</v>
      </c>
      <c r="AE26" s="61">
        <v>0</v>
      </c>
      <c r="AF26" s="61">
        <v>0</v>
      </c>
      <c r="AG26" s="61">
        <v>107106.87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0</v>
      </c>
      <c r="AN26" s="61">
        <v>0</v>
      </c>
      <c r="AO26" s="61">
        <v>0</v>
      </c>
      <c r="AP26" s="61">
        <v>0</v>
      </c>
      <c r="AQ26" s="61">
        <v>0</v>
      </c>
      <c r="AR26" s="61">
        <v>0</v>
      </c>
      <c r="AS26" s="61">
        <v>-4914284.5199999996</v>
      </c>
      <c r="AT26" s="61">
        <v>-493.5</v>
      </c>
      <c r="AU26" s="61">
        <v>-493.5</v>
      </c>
      <c r="AV26" s="61">
        <v>0</v>
      </c>
      <c r="AW26" s="61">
        <v>85339.299999999988</v>
      </c>
      <c r="AX26" s="61">
        <v>85339.299999999988</v>
      </c>
      <c r="AY26" s="61">
        <v>-118125.16</v>
      </c>
      <c r="AZ26" s="61">
        <v>-118125.16</v>
      </c>
      <c r="BA26" s="61">
        <v>0</v>
      </c>
      <c r="BB26" s="61">
        <v>0</v>
      </c>
      <c r="BC26" s="61">
        <v>0</v>
      </c>
      <c r="BD26" s="61">
        <v>203464.46</v>
      </c>
      <c r="BE26" s="61">
        <v>0</v>
      </c>
      <c r="BF26" s="61">
        <v>0</v>
      </c>
      <c r="BG26" s="61">
        <v>0</v>
      </c>
      <c r="BH26" s="61">
        <v>0</v>
      </c>
      <c r="BI26" s="61">
        <v>0</v>
      </c>
      <c r="BJ26" s="61">
        <v>0</v>
      </c>
      <c r="BK26" s="61">
        <v>0</v>
      </c>
      <c r="BL26" s="61">
        <v>0</v>
      </c>
      <c r="BM26" s="61">
        <v>0</v>
      </c>
      <c r="BN26" s="61">
        <v>0</v>
      </c>
      <c r="BO26" s="61">
        <v>0</v>
      </c>
      <c r="BP26" s="61">
        <v>0</v>
      </c>
      <c r="BQ26" s="61">
        <v>0</v>
      </c>
      <c r="BR26" s="61">
        <v>0</v>
      </c>
      <c r="BS26" s="61">
        <v>-4999130.3199999994</v>
      </c>
      <c r="BT26" s="61">
        <v>-4216685.42</v>
      </c>
      <c r="BU26" s="61">
        <v>-535655.05000000005</v>
      </c>
      <c r="BV26" s="61">
        <v>-97499.39</v>
      </c>
      <c r="BW26" s="61">
        <v>0</v>
      </c>
      <c r="BX26" s="61">
        <v>-43773.120000000003</v>
      </c>
      <c r="BY26" s="61">
        <v>-91465.97</v>
      </c>
      <c r="BZ26" s="61">
        <v>0</v>
      </c>
      <c r="CA26" s="61">
        <v>-14051.37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0</v>
      </c>
      <c r="CJ26" s="61">
        <v>0</v>
      </c>
      <c r="CK26" s="61">
        <v>0</v>
      </c>
      <c r="CL26" s="61">
        <v>57018556.120000005</v>
      </c>
    </row>
    <row r="27" spans="1:90" ht="12.75" customHeight="1">
      <c r="A27" s="44" t="s">
        <v>40</v>
      </c>
      <c r="B27" s="59">
        <v>1030</v>
      </c>
      <c r="C27" s="60" t="s">
        <v>373</v>
      </c>
      <c r="D27" s="61">
        <v>42401702.569999993</v>
      </c>
      <c r="E27" s="61">
        <v>26953769.039999999</v>
      </c>
      <c r="F27" s="61">
        <v>26953847.969999999</v>
      </c>
      <c r="G27" s="61">
        <v>-78.930000000000007</v>
      </c>
      <c r="H27" s="61">
        <v>0</v>
      </c>
      <c r="I27" s="61">
        <v>-2762492.9400000013</v>
      </c>
      <c r="J27" s="61">
        <v>-2756177.1000000015</v>
      </c>
      <c r="K27" s="61">
        <v>-58532561.329999998</v>
      </c>
      <c r="L27" s="61">
        <v>55776384.229999997</v>
      </c>
      <c r="M27" s="61">
        <v>-6315.84</v>
      </c>
      <c r="N27" s="61">
        <v>6477.75</v>
      </c>
      <c r="O27" s="61">
        <v>-12793.59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18210426.469999999</v>
      </c>
      <c r="AA27" s="61">
        <v>4088712.69</v>
      </c>
      <c r="AB27" s="61">
        <v>3211248.6999999997</v>
      </c>
      <c r="AC27" s="61">
        <v>10910465.08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0</v>
      </c>
      <c r="AK27" s="61">
        <v>0</v>
      </c>
      <c r="AL27" s="61">
        <v>0</v>
      </c>
      <c r="AM27" s="61">
        <v>0</v>
      </c>
      <c r="AN27" s="61">
        <v>0</v>
      </c>
      <c r="AO27" s="61">
        <v>0</v>
      </c>
      <c r="AP27" s="61">
        <v>0</v>
      </c>
      <c r="AQ27" s="61">
        <v>0</v>
      </c>
      <c r="AR27" s="61">
        <v>0</v>
      </c>
      <c r="AS27" s="61">
        <v>-33792894.480000004</v>
      </c>
      <c r="AT27" s="61">
        <v>-4709.5</v>
      </c>
      <c r="AU27" s="61">
        <v>-4709.5</v>
      </c>
      <c r="AV27" s="61">
        <v>0</v>
      </c>
      <c r="AW27" s="61">
        <v>16289.82</v>
      </c>
      <c r="AX27" s="61">
        <v>16289.82</v>
      </c>
      <c r="AY27" s="61">
        <v>-5935.8600000000006</v>
      </c>
      <c r="AZ27" s="61">
        <v>-17925</v>
      </c>
      <c r="BA27" s="61">
        <v>11989.14</v>
      </c>
      <c r="BB27" s="61">
        <v>0</v>
      </c>
      <c r="BC27" s="61">
        <v>0</v>
      </c>
      <c r="BD27" s="61">
        <v>22225.68</v>
      </c>
      <c r="BE27" s="61">
        <v>0</v>
      </c>
      <c r="BF27" s="61">
        <v>0</v>
      </c>
      <c r="BG27" s="61">
        <v>0</v>
      </c>
      <c r="BH27" s="61">
        <v>0</v>
      </c>
      <c r="BI27" s="61">
        <v>0</v>
      </c>
      <c r="BJ27" s="61">
        <v>0</v>
      </c>
      <c r="BK27" s="61">
        <v>0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-33804474.800000004</v>
      </c>
      <c r="BT27" s="61">
        <v>-6524602.8400000036</v>
      </c>
      <c r="BU27" s="61">
        <v>-18054149.84</v>
      </c>
      <c r="BV27" s="61">
        <v>-3449568.03</v>
      </c>
      <c r="BW27" s="61">
        <v>0</v>
      </c>
      <c r="BX27" s="61">
        <v>-3673083.01</v>
      </c>
      <c r="BY27" s="61">
        <v>-2103320.9</v>
      </c>
      <c r="BZ27" s="61">
        <v>249.82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0</v>
      </c>
      <c r="CJ27" s="61">
        <v>0</v>
      </c>
      <c r="CK27" s="61">
        <v>0</v>
      </c>
      <c r="CL27" s="61">
        <v>8608808.0899999887</v>
      </c>
    </row>
    <row r="28" spans="1:90" ht="12.75" customHeight="1">
      <c r="A28" s="44" t="s">
        <v>42</v>
      </c>
      <c r="B28" s="59">
        <v>1031</v>
      </c>
      <c r="C28" s="60" t="s">
        <v>373</v>
      </c>
      <c r="D28" s="61">
        <v>7456159.379999999</v>
      </c>
      <c r="E28" s="61">
        <v>4767957.68</v>
      </c>
      <c r="F28" s="61">
        <v>4767957.68</v>
      </c>
      <c r="G28" s="61">
        <v>0</v>
      </c>
      <c r="H28" s="61">
        <v>0</v>
      </c>
      <c r="I28" s="61">
        <v>-912339.18000000063</v>
      </c>
      <c r="J28" s="61">
        <v>-912339.18000000063</v>
      </c>
      <c r="K28" s="61">
        <v>-8859295.1300000008</v>
      </c>
      <c r="L28" s="61">
        <v>7946955.9500000002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3600540.88</v>
      </c>
      <c r="AA28" s="61">
        <v>1017389.13</v>
      </c>
      <c r="AB28" s="61">
        <v>0</v>
      </c>
      <c r="AC28" s="61">
        <v>0</v>
      </c>
      <c r="AD28" s="61">
        <v>2583151.75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0</v>
      </c>
      <c r="AN28" s="61">
        <v>0</v>
      </c>
      <c r="AO28" s="61">
        <v>0</v>
      </c>
      <c r="AP28" s="61">
        <v>0</v>
      </c>
      <c r="AQ28" s="61">
        <v>0</v>
      </c>
      <c r="AR28" s="61">
        <v>0</v>
      </c>
      <c r="AS28" s="61">
        <v>-4980659.459999999</v>
      </c>
      <c r="AT28" s="61">
        <v>-225.5</v>
      </c>
      <c r="AU28" s="61">
        <v>-225.5</v>
      </c>
      <c r="AV28" s="61">
        <v>0</v>
      </c>
      <c r="AW28" s="61">
        <v>-33355.51999999999</v>
      </c>
      <c r="AX28" s="61">
        <v>-33355.51999999999</v>
      </c>
      <c r="AY28" s="61">
        <v>-215960.43</v>
      </c>
      <c r="AZ28" s="61">
        <v>-35562.43</v>
      </c>
      <c r="BA28" s="61">
        <v>-287105</v>
      </c>
      <c r="BB28" s="61">
        <v>0</v>
      </c>
      <c r="BC28" s="61">
        <v>106707</v>
      </c>
      <c r="BD28" s="61">
        <v>182604.91</v>
      </c>
      <c r="BE28" s="61">
        <v>0</v>
      </c>
      <c r="BF28" s="61">
        <v>0</v>
      </c>
      <c r="BG28" s="61">
        <v>0</v>
      </c>
      <c r="BH28" s="61">
        <v>0</v>
      </c>
      <c r="BI28" s="61">
        <v>0</v>
      </c>
      <c r="BJ28" s="61">
        <v>0</v>
      </c>
      <c r="BK28" s="61">
        <v>0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-4947078.4399999995</v>
      </c>
      <c r="BT28" s="61">
        <v>-962359.0199999999</v>
      </c>
      <c r="BU28" s="61">
        <v>-2506264.14</v>
      </c>
      <c r="BV28" s="61">
        <v>-867847.38</v>
      </c>
      <c r="BW28" s="61">
        <v>0</v>
      </c>
      <c r="BX28" s="61">
        <v>-12117.77</v>
      </c>
      <c r="BY28" s="61">
        <v>-598490.13</v>
      </c>
      <c r="BZ28" s="61">
        <v>0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0</v>
      </c>
      <c r="CJ28" s="61">
        <v>0</v>
      </c>
      <c r="CK28" s="61">
        <v>0</v>
      </c>
      <c r="CL28" s="61">
        <v>2475499.92</v>
      </c>
    </row>
    <row r="29" spans="1:90" ht="12.75" customHeight="1">
      <c r="A29" s="44" t="s">
        <v>44</v>
      </c>
      <c r="B29" s="59">
        <v>1032</v>
      </c>
      <c r="C29" s="60" t="s">
        <v>373</v>
      </c>
      <c r="D29" s="61">
        <v>587156142.98197424</v>
      </c>
      <c r="E29" s="61">
        <v>261935070.92000008</v>
      </c>
      <c r="F29" s="61">
        <v>261935070.92000008</v>
      </c>
      <c r="G29" s="61">
        <v>0</v>
      </c>
      <c r="H29" s="61">
        <v>0</v>
      </c>
      <c r="I29" s="61">
        <v>59535985.169999957</v>
      </c>
      <c r="J29" s="61">
        <v>59535985.169999957</v>
      </c>
      <c r="K29" s="61">
        <v>-628179646.75999999</v>
      </c>
      <c r="L29" s="61">
        <v>687715631.92999995</v>
      </c>
      <c r="M29" s="61">
        <v>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265685086.89197424</v>
      </c>
      <c r="AA29" s="61">
        <v>265685086.89197424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0</v>
      </c>
      <c r="AK29" s="61">
        <v>0</v>
      </c>
      <c r="AL29" s="61">
        <v>0</v>
      </c>
      <c r="AM29" s="61">
        <v>0</v>
      </c>
      <c r="AN29" s="61">
        <v>0</v>
      </c>
      <c r="AO29" s="61">
        <v>0</v>
      </c>
      <c r="AP29" s="61">
        <v>0</v>
      </c>
      <c r="AQ29" s="61">
        <v>0</v>
      </c>
      <c r="AR29" s="61">
        <v>0</v>
      </c>
      <c r="AS29" s="61">
        <v>-78760318.131595165</v>
      </c>
      <c r="AT29" s="61">
        <v>-675</v>
      </c>
      <c r="AU29" s="61">
        <v>-675</v>
      </c>
      <c r="AV29" s="61">
        <v>0</v>
      </c>
      <c r="AW29" s="61">
        <v>19586.420000000089</v>
      </c>
      <c r="AX29" s="61">
        <v>19582.970000000088</v>
      </c>
      <c r="AY29" s="61">
        <v>-269235.50999999995</v>
      </c>
      <c r="AZ29" s="61">
        <v>-65212.969999999994</v>
      </c>
      <c r="BA29" s="61">
        <v>-337053.23</v>
      </c>
      <c r="BB29" s="61">
        <v>0</v>
      </c>
      <c r="BC29" s="61">
        <v>133030.69</v>
      </c>
      <c r="BD29" s="61">
        <v>288818.48000000004</v>
      </c>
      <c r="BE29" s="61">
        <v>3.45</v>
      </c>
      <c r="BF29" s="61">
        <v>3.45</v>
      </c>
      <c r="BG29" s="61">
        <v>0</v>
      </c>
      <c r="BH29" s="61">
        <v>0</v>
      </c>
      <c r="BI29" s="61">
        <v>0</v>
      </c>
      <c r="BJ29" s="61">
        <v>3.45</v>
      </c>
      <c r="BK29" s="61">
        <v>0</v>
      </c>
      <c r="BL29" s="61">
        <v>0</v>
      </c>
      <c r="BM29" s="61">
        <v>0</v>
      </c>
      <c r="BN29" s="61">
        <v>0</v>
      </c>
      <c r="BO29" s="61">
        <v>0</v>
      </c>
      <c r="BP29" s="61">
        <v>0</v>
      </c>
      <c r="BQ29" s="61">
        <v>0</v>
      </c>
      <c r="BR29" s="61">
        <v>0</v>
      </c>
      <c r="BS29" s="61">
        <v>-78779229.551595166</v>
      </c>
      <c r="BT29" s="61">
        <v>-37839355.920000009</v>
      </c>
      <c r="BU29" s="61">
        <v>-26878798.03385612</v>
      </c>
      <c r="BV29" s="61">
        <v>-3370848.2642834908</v>
      </c>
      <c r="BW29" s="61">
        <v>0</v>
      </c>
      <c r="BX29" s="61">
        <v>-4172045.3536986737</v>
      </c>
      <c r="BY29" s="61">
        <v>-6724729.5608463101</v>
      </c>
      <c r="BZ29" s="61">
        <v>0</v>
      </c>
      <c r="CA29" s="61">
        <v>206547.58108943829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0</v>
      </c>
      <c r="CJ29" s="61">
        <v>0</v>
      </c>
      <c r="CK29" s="61">
        <v>0</v>
      </c>
      <c r="CL29" s="61">
        <v>508395824.85037911</v>
      </c>
    </row>
    <row r="30" spans="1:90" ht="12.75" customHeight="1">
      <c r="A30" s="44" t="s">
        <v>46</v>
      </c>
      <c r="B30" s="59">
        <v>1034</v>
      </c>
      <c r="C30" s="60" t="s">
        <v>373</v>
      </c>
      <c r="D30" s="61">
        <v>6769310.0300000003</v>
      </c>
      <c r="E30" s="61">
        <v>6068236.9699999997</v>
      </c>
      <c r="F30" s="61">
        <v>6068236.9699999997</v>
      </c>
      <c r="G30" s="61">
        <v>0</v>
      </c>
      <c r="H30" s="61">
        <v>0</v>
      </c>
      <c r="I30" s="61">
        <v>701073.06000000052</v>
      </c>
      <c r="J30" s="61">
        <v>701073.06000000052</v>
      </c>
      <c r="K30" s="61">
        <v>-13449395.279999999</v>
      </c>
      <c r="L30" s="61">
        <v>14150468.34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0</v>
      </c>
      <c r="AA30" s="61">
        <v>0</v>
      </c>
      <c r="AB30" s="61">
        <v>0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-2480640.2399999998</v>
      </c>
      <c r="AT30" s="61">
        <v>0</v>
      </c>
      <c r="AU30" s="61">
        <v>0</v>
      </c>
      <c r="AV30" s="61">
        <v>0</v>
      </c>
      <c r="AW30" s="61">
        <v>0</v>
      </c>
      <c r="AX30" s="61">
        <v>0</v>
      </c>
      <c r="AY30" s="61">
        <v>0</v>
      </c>
      <c r="AZ30" s="61">
        <v>0</v>
      </c>
      <c r="BA30" s="61">
        <v>0</v>
      </c>
      <c r="BB30" s="61">
        <v>0</v>
      </c>
      <c r="BC30" s="61">
        <v>0</v>
      </c>
      <c r="BD30" s="61">
        <v>0</v>
      </c>
      <c r="BE30" s="61">
        <v>0</v>
      </c>
      <c r="BF30" s="61">
        <v>0</v>
      </c>
      <c r="BG30" s="61">
        <v>0</v>
      </c>
      <c r="BH30" s="61">
        <v>0</v>
      </c>
      <c r="BI30" s="61">
        <v>0</v>
      </c>
      <c r="BJ30" s="61">
        <v>0</v>
      </c>
      <c r="BK30" s="61">
        <v>0</v>
      </c>
      <c r="BL30" s="61">
        <v>0</v>
      </c>
      <c r="BM30" s="61">
        <v>0</v>
      </c>
      <c r="BN30" s="61">
        <v>0</v>
      </c>
      <c r="BO30" s="61">
        <v>0</v>
      </c>
      <c r="BP30" s="61">
        <v>0</v>
      </c>
      <c r="BQ30" s="61">
        <v>0</v>
      </c>
      <c r="BR30" s="61">
        <v>0</v>
      </c>
      <c r="BS30" s="61">
        <v>-2480640.2399999998</v>
      </c>
      <c r="BT30" s="61">
        <v>-2480640.2399999998</v>
      </c>
      <c r="BU30" s="61">
        <v>0</v>
      </c>
      <c r="BV30" s="61">
        <v>0</v>
      </c>
      <c r="BW30" s="61">
        <v>0</v>
      </c>
      <c r="BX30" s="61">
        <v>0</v>
      </c>
      <c r="BY30" s="61">
        <v>0</v>
      </c>
      <c r="BZ30" s="61">
        <v>0</v>
      </c>
      <c r="CA30" s="61">
        <v>0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4288669.790000001</v>
      </c>
    </row>
    <row r="31" spans="1:90" ht="12.75" customHeight="1">
      <c r="A31" s="44" t="s">
        <v>48</v>
      </c>
      <c r="B31" s="59">
        <v>1035</v>
      </c>
      <c r="C31" s="60" t="s">
        <v>373</v>
      </c>
      <c r="D31" s="61">
        <v>428910800.74825466</v>
      </c>
      <c r="E31" s="61">
        <v>136112199.75999999</v>
      </c>
      <c r="F31" s="61">
        <v>136112199.75999999</v>
      </c>
      <c r="G31" s="61">
        <v>0</v>
      </c>
      <c r="H31" s="61">
        <v>0</v>
      </c>
      <c r="I31" s="61">
        <v>176038677.47000003</v>
      </c>
      <c r="J31" s="61">
        <v>176003077.92000002</v>
      </c>
      <c r="K31" s="61">
        <v>-491382869.43000001</v>
      </c>
      <c r="L31" s="61">
        <v>667385947.35000002</v>
      </c>
      <c r="M31" s="61">
        <v>35599.550000000003</v>
      </c>
      <c r="N31" s="61">
        <v>-36817.97</v>
      </c>
      <c r="O31" s="61">
        <v>72417.52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116760373.51825467</v>
      </c>
      <c r="AA31" s="61">
        <v>116760373.51825467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-450</v>
      </c>
      <c r="AN31" s="61">
        <v>-450</v>
      </c>
      <c r="AO31" s="61">
        <v>0</v>
      </c>
      <c r="AP31" s="61">
        <v>0</v>
      </c>
      <c r="AQ31" s="61">
        <v>0</v>
      </c>
      <c r="AR31" s="61">
        <v>0</v>
      </c>
      <c r="AS31" s="61">
        <v>-62611986.875107273</v>
      </c>
      <c r="AT31" s="61">
        <v>-76651</v>
      </c>
      <c r="AU31" s="61">
        <v>-76651</v>
      </c>
      <c r="AV31" s="61">
        <v>0</v>
      </c>
      <c r="AW31" s="61">
        <v>2202797.4900000002</v>
      </c>
      <c r="AX31" s="61">
        <v>2202797.4900000002</v>
      </c>
      <c r="AY31" s="61">
        <v>-3676828.63</v>
      </c>
      <c r="AZ31" s="61">
        <v>-1104605.68</v>
      </c>
      <c r="BA31" s="61">
        <v>-2572222.9500000002</v>
      </c>
      <c r="BB31" s="61">
        <v>0</v>
      </c>
      <c r="BC31" s="61">
        <v>0</v>
      </c>
      <c r="BD31" s="61">
        <v>5879626.1200000001</v>
      </c>
      <c r="BE31" s="61">
        <v>0</v>
      </c>
      <c r="BF31" s="61">
        <v>0</v>
      </c>
      <c r="BG31" s="61">
        <v>0</v>
      </c>
      <c r="BH31" s="61">
        <v>0</v>
      </c>
      <c r="BI31" s="61">
        <v>0</v>
      </c>
      <c r="BJ31" s="61">
        <v>0</v>
      </c>
      <c r="BK31" s="61">
        <v>0</v>
      </c>
      <c r="BL31" s="61">
        <v>-8110</v>
      </c>
      <c r="BM31" s="61">
        <v>-8110</v>
      </c>
      <c r="BN31" s="61">
        <v>0</v>
      </c>
      <c r="BO31" s="61">
        <v>0</v>
      </c>
      <c r="BP31" s="61">
        <v>0</v>
      </c>
      <c r="BQ31" s="61">
        <v>0</v>
      </c>
      <c r="BR31" s="61">
        <v>0</v>
      </c>
      <c r="BS31" s="61">
        <v>-63376654.715107277</v>
      </c>
      <c r="BT31" s="61">
        <v>-50889890.079999998</v>
      </c>
      <c r="BU31" s="61">
        <v>-7806290.780929585</v>
      </c>
      <c r="BV31" s="61">
        <v>-3676870.1506031058</v>
      </c>
      <c r="BW31" s="61">
        <v>0</v>
      </c>
      <c r="BX31" s="61">
        <v>-998324.21357458306</v>
      </c>
      <c r="BY31" s="61">
        <v>0</v>
      </c>
      <c r="BZ31" s="61">
        <v>-5279.49</v>
      </c>
      <c r="CA31" s="61">
        <v>0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-1353368.65</v>
      </c>
      <c r="CJ31" s="61">
        <v>-1353368.65</v>
      </c>
      <c r="CK31" s="61">
        <v>0</v>
      </c>
      <c r="CL31" s="61">
        <v>366298813.87314737</v>
      </c>
    </row>
    <row r="32" spans="1:90" ht="12.75" customHeight="1">
      <c r="A32" s="44" t="s">
        <v>50</v>
      </c>
      <c r="B32" s="59">
        <v>1036</v>
      </c>
      <c r="C32" s="60" t="s">
        <v>373</v>
      </c>
      <c r="D32" s="61">
        <v>4290917.6306513166</v>
      </c>
      <c r="E32" s="61">
        <v>2843850.6399999997</v>
      </c>
      <c r="F32" s="61">
        <v>7890128.2599999998</v>
      </c>
      <c r="G32" s="61">
        <v>-5046277.62</v>
      </c>
      <c r="H32" s="61">
        <v>0</v>
      </c>
      <c r="I32" s="61">
        <v>-70483.309999998659</v>
      </c>
      <c r="J32" s="61">
        <v>110218.10000000149</v>
      </c>
      <c r="K32" s="61">
        <v>-17247243.559999999</v>
      </c>
      <c r="L32" s="61">
        <v>17357461.66</v>
      </c>
      <c r="M32" s="61">
        <v>-180701.41000000015</v>
      </c>
      <c r="N32" s="61">
        <v>11186348.41</v>
      </c>
      <c r="O32" s="61">
        <v>-11367049.82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1517550.3006513158</v>
      </c>
      <c r="AA32" s="61">
        <v>774648.43117218767</v>
      </c>
      <c r="AB32" s="61">
        <v>0</v>
      </c>
      <c r="AC32" s="61">
        <v>-57793.732234388837</v>
      </c>
      <c r="AD32" s="61">
        <v>793393.94756246149</v>
      </c>
      <c r="AE32" s="61">
        <v>7301.654151055579</v>
      </c>
      <c r="AF32" s="61">
        <v>0</v>
      </c>
      <c r="AG32" s="61">
        <v>0</v>
      </c>
      <c r="AH32" s="61">
        <v>0</v>
      </c>
      <c r="AI32" s="61">
        <v>0</v>
      </c>
      <c r="AJ32" s="61">
        <v>0</v>
      </c>
      <c r="AK32" s="61">
        <v>0</v>
      </c>
      <c r="AL32" s="61">
        <v>0</v>
      </c>
      <c r="AM32" s="61">
        <v>0</v>
      </c>
      <c r="AN32" s="61">
        <v>0</v>
      </c>
      <c r="AO32" s="61">
        <v>0</v>
      </c>
      <c r="AP32" s="61">
        <v>0</v>
      </c>
      <c r="AQ32" s="61">
        <v>0</v>
      </c>
      <c r="AR32" s="61">
        <v>0</v>
      </c>
      <c r="AS32" s="61">
        <v>-7576070.9789643185</v>
      </c>
      <c r="AT32" s="61">
        <v>-6511.8199999999961</v>
      </c>
      <c r="AU32" s="61">
        <v>-37539.339999999997</v>
      </c>
      <c r="AV32" s="61">
        <v>31027.52</v>
      </c>
      <c r="AW32" s="61">
        <v>-4566.8299999999872</v>
      </c>
      <c r="AX32" s="61">
        <v>-22805.689999999988</v>
      </c>
      <c r="AY32" s="61">
        <v>-110169.23999999999</v>
      </c>
      <c r="AZ32" s="61">
        <v>-77614.099999999991</v>
      </c>
      <c r="BA32" s="61">
        <v>-61863.35</v>
      </c>
      <c r="BB32" s="61">
        <v>0</v>
      </c>
      <c r="BC32" s="61">
        <v>29308.21</v>
      </c>
      <c r="BD32" s="61">
        <v>87363.55</v>
      </c>
      <c r="BE32" s="61">
        <v>18238.86</v>
      </c>
      <c r="BF32" s="61">
        <v>86599.82</v>
      </c>
      <c r="BG32" s="61">
        <v>60878.159999999996</v>
      </c>
      <c r="BH32" s="61">
        <v>48759.72</v>
      </c>
      <c r="BI32" s="61">
        <v>0</v>
      </c>
      <c r="BJ32" s="61">
        <v>-23038.06</v>
      </c>
      <c r="BK32" s="61">
        <v>-68360.960000000006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-7564992.3289643181</v>
      </c>
      <c r="BT32" s="61">
        <v>-2925574.41</v>
      </c>
      <c r="BU32" s="61">
        <v>-2994678.5022813655</v>
      </c>
      <c r="BV32" s="61">
        <v>-2555020.7819994274</v>
      </c>
      <c r="BW32" s="61">
        <v>0</v>
      </c>
      <c r="BX32" s="61">
        <v>-306113.97887492459</v>
      </c>
      <c r="BY32" s="61">
        <v>-448967.68580860138</v>
      </c>
      <c r="BZ32" s="61">
        <v>1672591.29</v>
      </c>
      <c r="CA32" s="61">
        <v>-7228.26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0</v>
      </c>
      <c r="CJ32" s="61">
        <v>0</v>
      </c>
      <c r="CK32" s="61">
        <v>0</v>
      </c>
      <c r="CL32" s="61">
        <v>-3285153.3483130019</v>
      </c>
    </row>
    <row r="33" spans="1:90" ht="12.75" customHeight="1">
      <c r="A33" s="44" t="s">
        <v>52</v>
      </c>
      <c r="B33" s="59">
        <v>1037</v>
      </c>
      <c r="C33" s="60" t="s">
        <v>373</v>
      </c>
      <c r="D33" s="61">
        <v>5785566.5004178733</v>
      </c>
      <c r="E33" s="61">
        <v>1513182.83</v>
      </c>
      <c r="F33" s="61">
        <v>1513182.83</v>
      </c>
      <c r="G33" s="61">
        <v>0</v>
      </c>
      <c r="H33" s="61">
        <v>0</v>
      </c>
      <c r="I33" s="61">
        <v>1461772.63</v>
      </c>
      <c r="J33" s="61">
        <v>1461772.63</v>
      </c>
      <c r="K33" s="61">
        <v>-3611921.38</v>
      </c>
      <c r="L33" s="61">
        <v>5073694.01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2810611.0404178733</v>
      </c>
      <c r="AA33" s="61">
        <v>2810611.0404178733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0</v>
      </c>
      <c r="AK33" s="61">
        <v>0</v>
      </c>
      <c r="AL33" s="61">
        <v>0</v>
      </c>
      <c r="AM33" s="61">
        <v>0</v>
      </c>
      <c r="AN33" s="61">
        <v>0</v>
      </c>
      <c r="AO33" s="61">
        <v>0</v>
      </c>
      <c r="AP33" s="61">
        <v>0</v>
      </c>
      <c r="AQ33" s="61">
        <v>0</v>
      </c>
      <c r="AR33" s="61">
        <v>0</v>
      </c>
      <c r="AS33" s="61">
        <v>-21253952.688100468</v>
      </c>
      <c r="AT33" s="61">
        <v>0</v>
      </c>
      <c r="AU33" s="61">
        <v>0</v>
      </c>
      <c r="AV33" s="61">
        <v>0</v>
      </c>
      <c r="AW33" s="61">
        <v>-1462.4399999999987</v>
      </c>
      <c r="AX33" s="61">
        <v>-1462.4399999999987</v>
      </c>
      <c r="AY33" s="61">
        <v>-25529.26</v>
      </c>
      <c r="AZ33" s="61">
        <v>-20183.34</v>
      </c>
      <c r="BA33" s="61">
        <v>-9017.4</v>
      </c>
      <c r="BB33" s="61">
        <v>0</v>
      </c>
      <c r="BC33" s="61">
        <v>3671.48</v>
      </c>
      <c r="BD33" s="61">
        <v>24066.82</v>
      </c>
      <c r="BE33" s="61">
        <v>0</v>
      </c>
      <c r="BF33" s="61">
        <v>0</v>
      </c>
      <c r="BG33" s="61">
        <v>0</v>
      </c>
      <c r="BH33" s="61">
        <v>0</v>
      </c>
      <c r="BI33" s="61">
        <v>0</v>
      </c>
      <c r="BJ33" s="61">
        <v>0</v>
      </c>
      <c r="BK33" s="61">
        <v>0</v>
      </c>
      <c r="BL33" s="61">
        <v>0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0</v>
      </c>
      <c r="BS33" s="61">
        <v>-21221901.738100465</v>
      </c>
      <c r="BT33" s="61">
        <v>-671610.79</v>
      </c>
      <c r="BU33" s="61">
        <v>-13910937.393755957</v>
      </c>
      <c r="BV33" s="61">
        <v>-5075105.9810292618</v>
      </c>
      <c r="BW33" s="61">
        <v>0</v>
      </c>
      <c r="BX33" s="61">
        <v>-580904.01503036311</v>
      </c>
      <c r="BY33" s="61">
        <v>-983343.55828488711</v>
      </c>
      <c r="BZ33" s="61">
        <v>0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-30588.51</v>
      </c>
      <c r="CJ33" s="61">
        <v>-30588.51</v>
      </c>
      <c r="CK33" s="61">
        <v>0</v>
      </c>
      <c r="CL33" s="61">
        <v>-15468386.187682595</v>
      </c>
    </row>
    <row r="34" spans="1:90" ht="12.75" customHeight="1">
      <c r="A34" s="44" t="s">
        <v>54</v>
      </c>
      <c r="B34" s="59">
        <v>1038</v>
      </c>
      <c r="C34" s="60" t="s">
        <v>373</v>
      </c>
      <c r="D34" s="61">
        <v>2440034.8971073087</v>
      </c>
      <c r="E34" s="61">
        <v>2624232.6199999996</v>
      </c>
      <c r="F34" s="61">
        <v>2624232.6199999996</v>
      </c>
      <c r="G34" s="61">
        <v>0</v>
      </c>
      <c r="H34" s="61">
        <v>0</v>
      </c>
      <c r="I34" s="61">
        <v>-538957.28000000026</v>
      </c>
      <c r="J34" s="61">
        <v>-538957.28000000026</v>
      </c>
      <c r="K34" s="61">
        <v>-5188885.41</v>
      </c>
      <c r="L34" s="61">
        <v>4649928.13</v>
      </c>
      <c r="M34" s="61">
        <v>0</v>
      </c>
      <c r="N34" s="61">
        <v>0</v>
      </c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354759.55710730946</v>
      </c>
      <c r="AA34" s="61">
        <v>352400.32375380333</v>
      </c>
      <c r="AB34" s="61">
        <v>0</v>
      </c>
      <c r="AC34" s="61">
        <v>2359.2333535061262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0</v>
      </c>
      <c r="AN34" s="61">
        <v>0</v>
      </c>
      <c r="AO34" s="61">
        <v>0</v>
      </c>
      <c r="AP34" s="61">
        <v>0</v>
      </c>
      <c r="AQ34" s="61">
        <v>0</v>
      </c>
      <c r="AR34" s="61">
        <v>0</v>
      </c>
      <c r="AS34" s="61">
        <v>-552144.46999999974</v>
      </c>
      <c r="AT34" s="61">
        <v>0</v>
      </c>
      <c r="AU34" s="61">
        <v>0</v>
      </c>
      <c r="AV34" s="61">
        <v>0</v>
      </c>
      <c r="AW34" s="61">
        <v>0</v>
      </c>
      <c r="AX34" s="61">
        <v>0</v>
      </c>
      <c r="AY34" s="61">
        <v>0</v>
      </c>
      <c r="AZ34" s="61">
        <v>0</v>
      </c>
      <c r="BA34" s="61">
        <v>0</v>
      </c>
      <c r="BB34" s="61">
        <v>0</v>
      </c>
      <c r="BC34" s="61">
        <v>0</v>
      </c>
      <c r="BD34" s="61">
        <v>0</v>
      </c>
      <c r="BE34" s="61">
        <v>0</v>
      </c>
      <c r="BF34" s="61">
        <v>0</v>
      </c>
      <c r="BG34" s="61">
        <v>0</v>
      </c>
      <c r="BH34" s="61">
        <v>0</v>
      </c>
      <c r="BI34" s="61">
        <v>0</v>
      </c>
      <c r="BJ34" s="61">
        <v>0</v>
      </c>
      <c r="BK34" s="61">
        <v>0</v>
      </c>
      <c r="BL34" s="61">
        <v>0</v>
      </c>
      <c r="BM34" s="61">
        <v>0</v>
      </c>
      <c r="BN34" s="61">
        <v>0</v>
      </c>
      <c r="BO34" s="61">
        <v>0</v>
      </c>
      <c r="BP34" s="61">
        <v>0</v>
      </c>
      <c r="BQ34" s="61">
        <v>0</v>
      </c>
      <c r="BR34" s="61">
        <v>0</v>
      </c>
      <c r="BS34" s="61">
        <v>-552144.46999999974</v>
      </c>
      <c r="BT34" s="61">
        <v>-552144.46999999974</v>
      </c>
      <c r="BU34" s="61">
        <v>0</v>
      </c>
      <c r="BV34" s="61">
        <v>0</v>
      </c>
      <c r="BW34" s="61">
        <v>0</v>
      </c>
      <c r="BX34" s="61">
        <v>0</v>
      </c>
      <c r="BY34" s="61">
        <v>0</v>
      </c>
      <c r="BZ34" s="61">
        <v>0</v>
      </c>
      <c r="CA34" s="61">
        <v>0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0</v>
      </c>
      <c r="CJ34" s="61">
        <v>0</v>
      </c>
      <c r="CK34" s="61">
        <v>0</v>
      </c>
      <c r="CL34" s="61">
        <v>1887890.427107309</v>
      </c>
    </row>
    <row r="35" spans="1:90" ht="12.75" customHeight="1">
      <c r="A35" s="44" t="s">
        <v>56</v>
      </c>
      <c r="B35" s="59">
        <v>1039</v>
      </c>
      <c r="C35" s="60" t="s">
        <v>373</v>
      </c>
      <c r="D35" s="61">
        <v>0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0</v>
      </c>
      <c r="AT35" s="61">
        <v>0</v>
      </c>
      <c r="AU35" s="61">
        <v>0</v>
      </c>
      <c r="AV35" s="61">
        <v>0</v>
      </c>
      <c r="AW35" s="61">
        <v>0</v>
      </c>
      <c r="AX35" s="61">
        <v>0</v>
      </c>
      <c r="AY35" s="61">
        <v>0</v>
      </c>
      <c r="AZ35" s="61">
        <v>0</v>
      </c>
      <c r="BA35" s="61">
        <v>0</v>
      </c>
      <c r="BB35" s="61">
        <v>0</v>
      </c>
      <c r="BC35" s="61">
        <v>0</v>
      </c>
      <c r="BD35" s="61">
        <v>0</v>
      </c>
      <c r="BE35" s="61">
        <v>0</v>
      </c>
      <c r="BF35" s="61">
        <v>0</v>
      </c>
      <c r="BG35" s="61">
        <v>0</v>
      </c>
      <c r="BH35" s="61">
        <v>0</v>
      </c>
      <c r="BI35" s="61">
        <v>0</v>
      </c>
      <c r="BJ35" s="61">
        <v>0</v>
      </c>
      <c r="BK35" s="61">
        <v>0</v>
      </c>
      <c r="BL35" s="61">
        <v>0</v>
      </c>
      <c r="BM35" s="61">
        <v>0</v>
      </c>
      <c r="BN35" s="61">
        <v>0</v>
      </c>
      <c r="BO35" s="61">
        <v>0</v>
      </c>
      <c r="BP35" s="61">
        <v>0</v>
      </c>
      <c r="BQ35" s="61">
        <v>0</v>
      </c>
      <c r="BR35" s="61">
        <v>0</v>
      </c>
      <c r="BS35" s="61">
        <v>0</v>
      </c>
      <c r="BT35" s="61">
        <v>0</v>
      </c>
      <c r="BU35" s="61">
        <v>0</v>
      </c>
      <c r="BV35" s="61">
        <v>0</v>
      </c>
      <c r="BW35" s="61">
        <v>0</v>
      </c>
      <c r="BX35" s="61">
        <v>0</v>
      </c>
      <c r="BY35" s="61">
        <v>0</v>
      </c>
      <c r="BZ35" s="61">
        <v>0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0</v>
      </c>
      <c r="CJ35" s="61">
        <v>0</v>
      </c>
      <c r="CK35" s="61">
        <v>0</v>
      </c>
      <c r="CL35" s="61">
        <v>0</v>
      </c>
    </row>
    <row r="36" spans="1:90" ht="12.75" customHeight="1">
      <c r="A36" s="44" t="s">
        <v>58</v>
      </c>
      <c r="B36" s="59">
        <v>1040</v>
      </c>
      <c r="C36" s="60" t="s">
        <v>373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0</v>
      </c>
    </row>
    <row r="37" spans="1:90" ht="12.75" customHeight="1">
      <c r="A37" s="44" t="s">
        <v>60</v>
      </c>
      <c r="B37" s="59">
        <v>1043</v>
      </c>
      <c r="C37" s="60" t="s">
        <v>373</v>
      </c>
      <c r="D37" s="61">
        <v>12118631.408324182</v>
      </c>
      <c r="E37" s="61">
        <v>9016838.8400000017</v>
      </c>
      <c r="F37" s="61">
        <v>9016947.2800000012</v>
      </c>
      <c r="G37" s="61">
        <v>-108.44</v>
      </c>
      <c r="H37" s="61">
        <v>0</v>
      </c>
      <c r="I37" s="61">
        <v>800455.21999999811</v>
      </c>
      <c r="J37" s="61">
        <v>803178.41999999806</v>
      </c>
      <c r="K37" s="61">
        <v>-18173211.640000001</v>
      </c>
      <c r="L37" s="61">
        <v>18976390.059999999</v>
      </c>
      <c r="M37" s="61">
        <v>-2723.2000000000016</v>
      </c>
      <c r="N37" s="61">
        <v>3646.2599999999984</v>
      </c>
      <c r="O37" s="61">
        <v>-6369.46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2301337.348324182</v>
      </c>
      <c r="AA37" s="61">
        <v>2301337.348324182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0</v>
      </c>
      <c r="AN37" s="61">
        <v>0</v>
      </c>
      <c r="AO37" s="61">
        <v>0</v>
      </c>
      <c r="AP37" s="61">
        <v>0</v>
      </c>
      <c r="AQ37" s="61">
        <v>0</v>
      </c>
      <c r="AR37" s="61">
        <v>0</v>
      </c>
      <c r="AS37" s="61">
        <v>-11650343.361825805</v>
      </c>
      <c r="AT37" s="61">
        <v>-27823.8</v>
      </c>
      <c r="AU37" s="61">
        <v>-27823.8</v>
      </c>
      <c r="AV37" s="61">
        <v>0</v>
      </c>
      <c r="AW37" s="61">
        <v>-192366.45999999996</v>
      </c>
      <c r="AX37" s="61">
        <v>-192366.45999999996</v>
      </c>
      <c r="AY37" s="61">
        <v>-885884.22</v>
      </c>
      <c r="AZ37" s="61">
        <v>-954645.96000000008</v>
      </c>
      <c r="BA37" s="61">
        <v>-368958.32999999996</v>
      </c>
      <c r="BB37" s="61">
        <v>0</v>
      </c>
      <c r="BC37" s="61">
        <v>437720.07</v>
      </c>
      <c r="BD37" s="61">
        <v>693517.76</v>
      </c>
      <c r="BE37" s="61">
        <v>0</v>
      </c>
      <c r="BF37" s="61">
        <v>0</v>
      </c>
      <c r="BG37" s="61">
        <v>0</v>
      </c>
      <c r="BH37" s="61">
        <v>0</v>
      </c>
      <c r="BI37" s="61">
        <v>0</v>
      </c>
      <c r="BJ37" s="61">
        <v>0</v>
      </c>
      <c r="BK37" s="61">
        <v>0</v>
      </c>
      <c r="BL37" s="61">
        <v>0</v>
      </c>
      <c r="BM37" s="61">
        <v>0</v>
      </c>
      <c r="BN37" s="61">
        <v>0</v>
      </c>
      <c r="BO37" s="61">
        <v>0</v>
      </c>
      <c r="BP37" s="61">
        <v>0</v>
      </c>
      <c r="BQ37" s="61">
        <v>0</v>
      </c>
      <c r="BR37" s="61">
        <v>0</v>
      </c>
      <c r="BS37" s="61">
        <v>-11430153.101825805</v>
      </c>
      <c r="BT37" s="61">
        <v>-3621057.7299999995</v>
      </c>
      <c r="BU37" s="61">
        <v>-5613018.5909703625</v>
      </c>
      <c r="BV37" s="61">
        <v>-226547.44360474061</v>
      </c>
      <c r="BW37" s="61">
        <v>0</v>
      </c>
      <c r="BX37" s="61">
        <v>-491110.75333779841</v>
      </c>
      <c r="BY37" s="61">
        <v>-1342235.2731420915</v>
      </c>
      <c r="BZ37" s="61">
        <v>497.36000000000013</v>
      </c>
      <c r="CA37" s="61">
        <v>-136680.67077081066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468288.04649837688</v>
      </c>
    </row>
    <row r="38" spans="1:90" ht="12.75" customHeight="1">
      <c r="A38" s="44" t="s">
        <v>62</v>
      </c>
      <c r="B38" s="59">
        <v>1044</v>
      </c>
      <c r="C38" s="60" t="s">
        <v>373</v>
      </c>
      <c r="D38" s="61">
        <v>86568942.969999984</v>
      </c>
      <c r="E38" s="61">
        <v>4783827.41</v>
      </c>
      <c r="F38" s="61">
        <v>4783827.41</v>
      </c>
      <c r="G38" s="61">
        <v>0</v>
      </c>
      <c r="H38" s="61">
        <v>0</v>
      </c>
      <c r="I38" s="61">
        <v>76862707.219999984</v>
      </c>
      <c r="J38" s="61">
        <v>76862707.219999984</v>
      </c>
      <c r="K38" s="61">
        <v>-81044242.980000004</v>
      </c>
      <c r="L38" s="61">
        <v>157906950.19999999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4922408.34</v>
      </c>
      <c r="AA38" s="61">
        <v>4571749.67</v>
      </c>
      <c r="AB38" s="61">
        <v>182465.93000000002</v>
      </c>
      <c r="AC38" s="61">
        <v>244177.91</v>
      </c>
      <c r="AD38" s="61">
        <v>-75985.17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0</v>
      </c>
      <c r="AN38" s="61">
        <v>0</v>
      </c>
      <c r="AO38" s="61">
        <v>0</v>
      </c>
      <c r="AP38" s="61">
        <v>0</v>
      </c>
      <c r="AQ38" s="61">
        <v>0</v>
      </c>
      <c r="AR38" s="61">
        <v>0</v>
      </c>
      <c r="AS38" s="61">
        <v>-22813652.010000002</v>
      </c>
      <c r="AT38" s="61">
        <v>0</v>
      </c>
      <c r="AU38" s="61">
        <v>0</v>
      </c>
      <c r="AV38" s="61">
        <v>0</v>
      </c>
      <c r="AW38" s="61">
        <v>-455287.28</v>
      </c>
      <c r="AX38" s="61">
        <v>-455287.28</v>
      </c>
      <c r="AY38" s="61">
        <v>-496417.32</v>
      </c>
      <c r="AZ38" s="61">
        <v>-15000</v>
      </c>
      <c r="BA38" s="61">
        <v>-711614.27</v>
      </c>
      <c r="BB38" s="61">
        <v>0</v>
      </c>
      <c r="BC38" s="61">
        <v>230196.95</v>
      </c>
      <c r="BD38" s="61">
        <v>41130.039999999994</v>
      </c>
      <c r="BE38" s="61">
        <v>0</v>
      </c>
      <c r="BF38" s="61">
        <v>0</v>
      </c>
      <c r="BG38" s="61">
        <v>0</v>
      </c>
      <c r="BH38" s="61">
        <v>0</v>
      </c>
      <c r="BI38" s="61">
        <v>0</v>
      </c>
      <c r="BJ38" s="61">
        <v>0</v>
      </c>
      <c r="BK38" s="61">
        <v>0</v>
      </c>
      <c r="BL38" s="61">
        <v>0</v>
      </c>
      <c r="BM38" s="61">
        <v>0</v>
      </c>
      <c r="BN38" s="61">
        <v>0</v>
      </c>
      <c r="BO38" s="61">
        <v>0</v>
      </c>
      <c r="BP38" s="61">
        <v>0</v>
      </c>
      <c r="BQ38" s="61">
        <v>0</v>
      </c>
      <c r="BR38" s="61">
        <v>0</v>
      </c>
      <c r="BS38" s="61">
        <v>-22358364.73</v>
      </c>
      <c r="BT38" s="61">
        <v>-12009605.739999998</v>
      </c>
      <c r="BU38" s="61">
        <v>-6459424.1900000004</v>
      </c>
      <c r="BV38" s="61">
        <v>-1019179.42</v>
      </c>
      <c r="BW38" s="61">
        <v>0</v>
      </c>
      <c r="BX38" s="61">
        <v>-219813.7</v>
      </c>
      <c r="BY38" s="61">
        <v>-455320.07</v>
      </c>
      <c r="BZ38" s="61">
        <v>0</v>
      </c>
      <c r="CA38" s="61">
        <v>-2195021.61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0</v>
      </c>
      <c r="CJ38" s="61">
        <v>0</v>
      </c>
      <c r="CK38" s="61">
        <v>0</v>
      </c>
      <c r="CL38" s="61">
        <v>63755290.959999979</v>
      </c>
    </row>
    <row r="39" spans="1:90" ht="12.75" customHeight="1">
      <c r="A39" s="44" t="s">
        <v>64</v>
      </c>
      <c r="B39" s="59">
        <v>1045</v>
      </c>
      <c r="C39" s="60" t="s">
        <v>373</v>
      </c>
      <c r="D39" s="61">
        <v>50289607.32</v>
      </c>
      <c r="E39" s="61">
        <v>23269303.560000002</v>
      </c>
      <c r="F39" s="61">
        <v>23269663.450000003</v>
      </c>
      <c r="G39" s="61">
        <v>-359.89</v>
      </c>
      <c r="H39" s="61">
        <v>0</v>
      </c>
      <c r="I39" s="61">
        <v>-10414599.060000001</v>
      </c>
      <c r="J39" s="61">
        <v>-10414751.890000001</v>
      </c>
      <c r="K39" s="61">
        <v>-75697503.390000001</v>
      </c>
      <c r="L39" s="61">
        <v>65282751.5</v>
      </c>
      <c r="M39" s="61">
        <v>152.82999999999993</v>
      </c>
      <c r="N39" s="61">
        <v>953.41</v>
      </c>
      <c r="O39" s="61">
        <v>-800.58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37434902.82</v>
      </c>
      <c r="AA39" s="61">
        <v>19694479.690000001</v>
      </c>
      <c r="AB39" s="61">
        <v>3405867.73</v>
      </c>
      <c r="AC39" s="61">
        <v>14115916.579999998</v>
      </c>
      <c r="AD39" s="61">
        <v>218638.82</v>
      </c>
      <c r="AE39" s="61">
        <v>0</v>
      </c>
      <c r="AF39" s="61">
        <v>0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0</v>
      </c>
      <c r="AN39" s="61">
        <v>0</v>
      </c>
      <c r="AO39" s="61">
        <v>0</v>
      </c>
      <c r="AP39" s="61">
        <v>0</v>
      </c>
      <c r="AQ39" s="61">
        <v>0</v>
      </c>
      <c r="AR39" s="61">
        <v>0</v>
      </c>
      <c r="AS39" s="61">
        <v>-7112034.0400000028</v>
      </c>
      <c r="AT39" s="61">
        <v>0</v>
      </c>
      <c r="AU39" s="61">
        <v>0</v>
      </c>
      <c r="AV39" s="61">
        <v>0</v>
      </c>
      <c r="AW39" s="61">
        <v>0</v>
      </c>
      <c r="AX39" s="61">
        <v>0</v>
      </c>
      <c r="AY39" s="61">
        <v>0</v>
      </c>
      <c r="AZ39" s="61">
        <v>0</v>
      </c>
      <c r="BA39" s="61">
        <v>0</v>
      </c>
      <c r="BB39" s="61">
        <v>0</v>
      </c>
      <c r="BC39" s="61">
        <v>0</v>
      </c>
      <c r="BD39" s="61">
        <v>0</v>
      </c>
      <c r="BE39" s="61">
        <v>0</v>
      </c>
      <c r="BF39" s="61">
        <v>0</v>
      </c>
      <c r="BG39" s="61">
        <v>0</v>
      </c>
      <c r="BH39" s="61">
        <v>0</v>
      </c>
      <c r="BI39" s="61">
        <v>0</v>
      </c>
      <c r="BJ39" s="61">
        <v>0</v>
      </c>
      <c r="BK39" s="61">
        <v>0</v>
      </c>
      <c r="BL39" s="61">
        <v>0</v>
      </c>
      <c r="BM39" s="61">
        <v>0</v>
      </c>
      <c r="BN39" s="61">
        <v>0</v>
      </c>
      <c r="BO39" s="61">
        <v>0</v>
      </c>
      <c r="BP39" s="61">
        <v>0</v>
      </c>
      <c r="BQ39" s="61">
        <v>0</v>
      </c>
      <c r="BR39" s="61">
        <v>0</v>
      </c>
      <c r="BS39" s="61">
        <v>-5901395.200000003</v>
      </c>
      <c r="BT39" s="61">
        <v>-2626316.6500000018</v>
      </c>
      <c r="BU39" s="61">
        <v>-994310.64</v>
      </c>
      <c r="BV39" s="61">
        <v>-1488207</v>
      </c>
      <c r="BW39" s="61">
        <v>0</v>
      </c>
      <c r="BX39" s="61">
        <v>-173928.94</v>
      </c>
      <c r="BY39" s="61">
        <v>-618708.65</v>
      </c>
      <c r="BZ39" s="61">
        <v>80.83</v>
      </c>
      <c r="CA39" s="61">
        <v>-4.1500000000000004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-1210638.8400000001</v>
      </c>
      <c r="CJ39" s="61">
        <v>-1210638.8400000001</v>
      </c>
      <c r="CK39" s="61">
        <v>0</v>
      </c>
      <c r="CL39" s="61">
        <v>43177573.280000001</v>
      </c>
    </row>
    <row r="40" spans="1:90" ht="12.75" customHeight="1">
      <c r="A40" s="44" t="s">
        <v>66</v>
      </c>
      <c r="B40" s="59">
        <v>1046</v>
      </c>
      <c r="C40" s="60" t="s">
        <v>373</v>
      </c>
      <c r="D40" s="61">
        <v>15688510.75</v>
      </c>
      <c r="E40" s="61">
        <v>12779972.220000001</v>
      </c>
      <c r="F40" s="61">
        <v>12779972.220000001</v>
      </c>
      <c r="G40" s="61">
        <v>0</v>
      </c>
      <c r="H40" s="61">
        <v>0</v>
      </c>
      <c r="I40" s="61">
        <v>-1667436.8300000019</v>
      </c>
      <c r="J40" s="61">
        <v>-1667436.8300000019</v>
      </c>
      <c r="K40" s="61">
        <v>-26317731.940000001</v>
      </c>
      <c r="L40" s="61">
        <v>24650295.109999999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4575975.3600000003</v>
      </c>
      <c r="AA40" s="61">
        <v>2908384.2</v>
      </c>
      <c r="AB40" s="61">
        <v>0</v>
      </c>
      <c r="AC40" s="61">
        <v>1667591.16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0</v>
      </c>
      <c r="AN40" s="61">
        <v>0</v>
      </c>
      <c r="AO40" s="61">
        <v>0</v>
      </c>
      <c r="AP40" s="61">
        <v>0</v>
      </c>
      <c r="AQ40" s="61">
        <v>0</v>
      </c>
      <c r="AR40" s="61">
        <v>0</v>
      </c>
      <c r="AS40" s="61">
        <v>-6794336.1499999994</v>
      </c>
      <c r="AT40" s="61">
        <v>-588</v>
      </c>
      <c r="AU40" s="61">
        <v>-588</v>
      </c>
      <c r="AV40" s="61">
        <v>0</v>
      </c>
      <c r="AW40" s="61">
        <v>4525.7</v>
      </c>
      <c r="AX40" s="61">
        <v>4525.7</v>
      </c>
      <c r="AY40" s="61">
        <v>-3979.46</v>
      </c>
      <c r="AZ40" s="61">
        <v>-2000</v>
      </c>
      <c r="BA40" s="61">
        <v>-1981.17</v>
      </c>
      <c r="BB40" s="61">
        <v>0</v>
      </c>
      <c r="BC40" s="61">
        <v>1.71</v>
      </c>
      <c r="BD40" s="61">
        <v>8505.16</v>
      </c>
      <c r="BE40" s="61">
        <v>0</v>
      </c>
      <c r="BF40" s="61">
        <v>0</v>
      </c>
      <c r="BG40" s="61">
        <v>0</v>
      </c>
      <c r="BH40" s="61">
        <v>0</v>
      </c>
      <c r="BI40" s="61">
        <v>0</v>
      </c>
      <c r="BJ40" s="61">
        <v>0</v>
      </c>
      <c r="BK40" s="61">
        <v>0</v>
      </c>
      <c r="BL40" s="61">
        <v>0</v>
      </c>
      <c r="BM40" s="61">
        <v>0</v>
      </c>
      <c r="BN40" s="61">
        <v>0</v>
      </c>
      <c r="BO40" s="61">
        <v>0</v>
      </c>
      <c r="BP40" s="61">
        <v>0</v>
      </c>
      <c r="BQ40" s="61">
        <v>0</v>
      </c>
      <c r="BR40" s="61">
        <v>0</v>
      </c>
      <c r="BS40" s="61">
        <v>-6798273.8499999996</v>
      </c>
      <c r="BT40" s="61">
        <v>-3823778.25</v>
      </c>
      <c r="BU40" s="61">
        <v>-1667518.13</v>
      </c>
      <c r="BV40" s="61">
        <v>-1149750.97</v>
      </c>
      <c r="BW40" s="61">
        <v>0</v>
      </c>
      <c r="BX40" s="61">
        <v>-39318.629999999997</v>
      </c>
      <c r="BY40" s="61">
        <v>-117907.87</v>
      </c>
      <c r="BZ40" s="61">
        <v>0</v>
      </c>
      <c r="CA40" s="61">
        <v>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0</v>
      </c>
      <c r="CJ40" s="61">
        <v>0</v>
      </c>
      <c r="CK40" s="61">
        <v>0</v>
      </c>
      <c r="CL40" s="61">
        <v>8894174.6000000015</v>
      </c>
    </row>
    <row r="41" spans="1:90" ht="12.75" customHeight="1">
      <c r="A41" s="44" t="s">
        <v>68</v>
      </c>
      <c r="B41" s="59">
        <v>1048</v>
      </c>
      <c r="C41" s="60" t="s">
        <v>373</v>
      </c>
      <c r="D41" s="61">
        <v>144655618.32868826</v>
      </c>
      <c r="E41" s="61">
        <v>150185275.6800541</v>
      </c>
      <c r="F41" s="61">
        <v>150251895.2100541</v>
      </c>
      <c r="G41" s="61">
        <v>-66619.53</v>
      </c>
      <c r="H41" s="61">
        <v>0</v>
      </c>
      <c r="I41" s="61">
        <v>-21226595.07</v>
      </c>
      <c r="J41" s="61">
        <v>-21263200</v>
      </c>
      <c r="K41" s="61">
        <v>-269869531.88</v>
      </c>
      <c r="L41" s="61">
        <v>248606331.88</v>
      </c>
      <c r="M41" s="61">
        <v>36604.93</v>
      </c>
      <c r="N41" s="61">
        <v>80483.56</v>
      </c>
      <c r="O41" s="61">
        <v>-43878.63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15696937.718634145</v>
      </c>
      <c r="AA41" s="61">
        <v>15696937.718634145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0</v>
      </c>
      <c r="AN41" s="61">
        <v>0</v>
      </c>
      <c r="AO41" s="61">
        <v>0</v>
      </c>
      <c r="AP41" s="61">
        <v>0</v>
      </c>
      <c r="AQ41" s="61">
        <v>0</v>
      </c>
      <c r="AR41" s="61">
        <v>0</v>
      </c>
      <c r="AS41" s="61">
        <v>-83045898.719999999</v>
      </c>
      <c r="AT41" s="61">
        <v>0</v>
      </c>
      <c r="AU41" s="61">
        <v>0</v>
      </c>
      <c r="AV41" s="61">
        <v>0</v>
      </c>
      <c r="AW41" s="61">
        <v>342330.88999999996</v>
      </c>
      <c r="AX41" s="61">
        <v>342289.94999999995</v>
      </c>
      <c r="AY41" s="61">
        <v>-572008.30000000005</v>
      </c>
      <c r="AZ41" s="61">
        <v>0</v>
      </c>
      <c r="BA41" s="61">
        <v>-679963.02</v>
      </c>
      <c r="BB41" s="61">
        <v>0</v>
      </c>
      <c r="BC41" s="61">
        <v>107954.72</v>
      </c>
      <c r="BD41" s="61">
        <v>914298.25</v>
      </c>
      <c r="BE41" s="61">
        <v>40.939999999999941</v>
      </c>
      <c r="BF41" s="61">
        <v>692.79</v>
      </c>
      <c r="BG41" s="61">
        <v>0</v>
      </c>
      <c r="BH41" s="61">
        <v>823.54</v>
      </c>
      <c r="BI41" s="61">
        <v>0</v>
      </c>
      <c r="BJ41" s="61">
        <v>-130.75</v>
      </c>
      <c r="BK41" s="61">
        <v>-651.85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-83388229.609999999</v>
      </c>
      <c r="BT41" s="61">
        <v>-60947808.030000001</v>
      </c>
      <c r="BU41" s="61">
        <v>-11825641.199999999</v>
      </c>
      <c r="BV41" s="61">
        <v>-4036152.53</v>
      </c>
      <c r="BW41" s="61">
        <v>0</v>
      </c>
      <c r="BX41" s="61">
        <v>-5023809.53</v>
      </c>
      <c r="BY41" s="61">
        <v>-1560821.91</v>
      </c>
      <c r="BZ41" s="61">
        <v>6003.5899999999983</v>
      </c>
      <c r="CA41" s="61">
        <v>0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61609719.608688265</v>
      </c>
    </row>
    <row r="42" spans="1:90" ht="12.75" customHeight="1">
      <c r="A42" s="44" t="s">
        <v>70</v>
      </c>
      <c r="B42" s="59">
        <v>1049</v>
      </c>
      <c r="C42" s="60" t="s">
        <v>373</v>
      </c>
      <c r="D42" s="61">
        <v>141628197.22061113</v>
      </c>
      <c r="E42" s="61">
        <v>56871517.670000032</v>
      </c>
      <c r="F42" s="61">
        <v>56871614.470000029</v>
      </c>
      <c r="G42" s="61">
        <v>-96.8</v>
      </c>
      <c r="H42" s="61">
        <v>0</v>
      </c>
      <c r="I42" s="61">
        <v>29118510.90999997</v>
      </c>
      <c r="J42" s="61">
        <v>29118421.49999997</v>
      </c>
      <c r="K42" s="61">
        <v>-67988070.720000029</v>
      </c>
      <c r="L42" s="61">
        <v>97106492.219999999</v>
      </c>
      <c r="M42" s="61">
        <v>89.41</v>
      </c>
      <c r="N42" s="61">
        <v>89.41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0</v>
      </c>
      <c r="W42" s="61">
        <v>0</v>
      </c>
      <c r="X42" s="61">
        <v>0</v>
      </c>
      <c r="Y42" s="61">
        <v>0</v>
      </c>
      <c r="Z42" s="61">
        <v>55638168.640611127</v>
      </c>
      <c r="AA42" s="61">
        <v>21120187.844634768</v>
      </c>
      <c r="AB42" s="61">
        <v>23067859.148496009</v>
      </c>
      <c r="AC42" s="61">
        <v>11383533.36292566</v>
      </c>
      <c r="AD42" s="61">
        <v>66588.284554693819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0</v>
      </c>
      <c r="AN42" s="61">
        <v>0</v>
      </c>
      <c r="AO42" s="61">
        <v>0</v>
      </c>
      <c r="AP42" s="61">
        <v>0</v>
      </c>
      <c r="AQ42" s="61">
        <v>0</v>
      </c>
      <c r="AR42" s="61">
        <v>0</v>
      </c>
      <c r="AS42" s="61">
        <v>-21970017.47392248</v>
      </c>
      <c r="AT42" s="61">
        <v>0</v>
      </c>
      <c r="AU42" s="61">
        <v>0</v>
      </c>
      <c r="AV42" s="61">
        <v>0</v>
      </c>
      <c r="AW42" s="61">
        <v>-575528.61999999941</v>
      </c>
      <c r="AX42" s="61">
        <v>-575528.61999999941</v>
      </c>
      <c r="AY42" s="61">
        <v>-2350103.1099999994</v>
      </c>
      <c r="AZ42" s="61">
        <v>0</v>
      </c>
      <c r="BA42" s="61">
        <v>-3511301.4899999993</v>
      </c>
      <c r="BB42" s="61">
        <v>0</v>
      </c>
      <c r="BC42" s="61">
        <v>1161198.3800000001</v>
      </c>
      <c r="BD42" s="61">
        <v>1774574.49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-21209824.523922481</v>
      </c>
      <c r="BT42" s="61">
        <v>-17954257.280000031</v>
      </c>
      <c r="BU42" s="61">
        <v>-1739810.6100127813</v>
      </c>
      <c r="BV42" s="61">
        <v>-1275461.2637919183</v>
      </c>
      <c r="BW42" s="61">
        <v>0</v>
      </c>
      <c r="BX42" s="61">
        <v>-142636.93640223908</v>
      </c>
      <c r="BY42" s="61">
        <v>-97660.653715508146</v>
      </c>
      <c r="BZ42" s="61">
        <v>2.2199999999999989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-184664.33</v>
      </c>
      <c r="CJ42" s="61">
        <v>-184664.33</v>
      </c>
      <c r="CK42" s="61">
        <v>0</v>
      </c>
      <c r="CL42" s="61">
        <v>119658179.74668865</v>
      </c>
    </row>
    <row r="43" spans="1:90" ht="12.75" customHeight="1">
      <c r="A43" s="44" t="s">
        <v>72</v>
      </c>
      <c r="B43" s="59">
        <v>1051</v>
      </c>
      <c r="C43" s="60" t="s">
        <v>373</v>
      </c>
      <c r="D43" s="61">
        <v>75134.790000000023</v>
      </c>
      <c r="E43" s="61">
        <v>-91.29</v>
      </c>
      <c r="F43" s="61">
        <v>-91.29</v>
      </c>
      <c r="G43" s="61">
        <v>0</v>
      </c>
      <c r="H43" s="61">
        <v>0</v>
      </c>
      <c r="I43" s="61">
        <v>75226.080000000016</v>
      </c>
      <c r="J43" s="61">
        <v>75226.080000000016</v>
      </c>
      <c r="K43" s="61">
        <v>-464589.71</v>
      </c>
      <c r="L43" s="61">
        <v>539815.79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0</v>
      </c>
      <c r="AN43" s="61">
        <v>0</v>
      </c>
      <c r="AO43" s="61">
        <v>0</v>
      </c>
      <c r="AP43" s="61">
        <v>0</v>
      </c>
      <c r="AQ43" s="61">
        <v>0</v>
      </c>
      <c r="AR43" s="61">
        <v>0</v>
      </c>
      <c r="AS43" s="61">
        <v>76445.442935174331</v>
      </c>
      <c r="AT43" s="61">
        <v>0</v>
      </c>
      <c r="AU43" s="61">
        <v>0</v>
      </c>
      <c r="AV43" s="61">
        <v>0</v>
      </c>
      <c r="AW43" s="61">
        <v>889376.5</v>
      </c>
      <c r="AX43" s="61">
        <v>982471.78</v>
      </c>
      <c r="AY43" s="61">
        <v>0</v>
      </c>
      <c r="AZ43" s="61">
        <v>0</v>
      </c>
      <c r="BA43" s="61">
        <v>0</v>
      </c>
      <c r="BB43" s="61">
        <v>0</v>
      </c>
      <c r="BC43" s="61">
        <v>0</v>
      </c>
      <c r="BD43" s="61">
        <v>982471.78</v>
      </c>
      <c r="BE43" s="61">
        <v>-93095.28</v>
      </c>
      <c r="BF43" s="61">
        <v>0</v>
      </c>
      <c r="BG43" s="61">
        <v>0</v>
      </c>
      <c r="BH43" s="61">
        <v>0</v>
      </c>
      <c r="BI43" s="61">
        <v>0</v>
      </c>
      <c r="BJ43" s="61">
        <v>0</v>
      </c>
      <c r="BK43" s="61">
        <v>-93095.28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-812931.05706482567</v>
      </c>
      <c r="BT43" s="61">
        <v>-26924.14</v>
      </c>
      <c r="BU43" s="61">
        <v>-502908.29163701832</v>
      </c>
      <c r="BV43" s="61">
        <v>-258505.62551488125</v>
      </c>
      <c r="BW43" s="61">
        <v>0</v>
      </c>
      <c r="BX43" s="61">
        <v>-2446.0412964533452</v>
      </c>
      <c r="BY43" s="61">
        <v>-22146.958616472748</v>
      </c>
      <c r="BZ43" s="61">
        <v>0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0</v>
      </c>
      <c r="CJ43" s="61">
        <v>0</v>
      </c>
      <c r="CK43" s="61">
        <v>0</v>
      </c>
      <c r="CL43" s="61">
        <v>151580.23293517437</v>
      </c>
    </row>
    <row r="44" spans="1:90" ht="12.75" customHeight="1">
      <c r="A44" s="44" t="s">
        <v>74</v>
      </c>
      <c r="B44" s="59">
        <v>1052</v>
      </c>
      <c r="C44" s="60" t="s">
        <v>373</v>
      </c>
      <c r="D44" s="61">
        <v>798868.53116627689</v>
      </c>
      <c r="E44" s="61">
        <v>500082.79</v>
      </c>
      <c r="F44" s="61">
        <v>500082.79</v>
      </c>
      <c r="G44" s="61">
        <v>0</v>
      </c>
      <c r="H44" s="61">
        <v>0</v>
      </c>
      <c r="I44" s="61">
        <v>-136405.60999999999</v>
      </c>
      <c r="J44" s="61">
        <v>-136405.60999999999</v>
      </c>
      <c r="K44" s="61">
        <v>-387478.54</v>
      </c>
      <c r="L44" s="61">
        <v>251072.93</v>
      </c>
      <c r="M44" s="61">
        <v>0</v>
      </c>
      <c r="N44" s="61">
        <v>0</v>
      </c>
      <c r="O44" s="61">
        <v>0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435191.35116627684</v>
      </c>
      <c r="AA44" s="61">
        <v>0</v>
      </c>
      <c r="AB44" s="61">
        <v>0</v>
      </c>
      <c r="AC44" s="61">
        <v>0</v>
      </c>
      <c r="AD44" s="61">
        <v>15018.896699014076</v>
      </c>
      <c r="AE44" s="61">
        <v>0</v>
      </c>
      <c r="AF44" s="61">
        <v>0</v>
      </c>
      <c r="AG44" s="61">
        <v>0</v>
      </c>
      <c r="AH44" s="61">
        <v>0</v>
      </c>
      <c r="AI44" s="61">
        <v>420172.45446726278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-132740.31549153337</v>
      </c>
      <c r="AT44" s="61">
        <v>0</v>
      </c>
      <c r="AU44" s="61">
        <v>0</v>
      </c>
      <c r="AV44" s="61">
        <v>0</v>
      </c>
      <c r="AW44" s="61">
        <v>-1174.785826784745</v>
      </c>
      <c r="AX44" s="61">
        <v>-1174.785826784745</v>
      </c>
      <c r="AY44" s="61">
        <v>-1294.785826784745</v>
      </c>
      <c r="AZ44" s="61">
        <v>0</v>
      </c>
      <c r="BA44" s="61">
        <v>-1934.5463501741719</v>
      </c>
      <c r="BB44" s="61">
        <v>0</v>
      </c>
      <c r="BC44" s="61">
        <v>639.76052338942691</v>
      </c>
      <c r="BD44" s="61">
        <v>120</v>
      </c>
      <c r="BE44" s="61">
        <v>0</v>
      </c>
      <c r="BF44" s="61">
        <v>0</v>
      </c>
      <c r="BG44" s="61">
        <v>0</v>
      </c>
      <c r="BH44" s="61">
        <v>0</v>
      </c>
      <c r="BI44" s="61">
        <v>0</v>
      </c>
      <c r="BJ44" s="61">
        <v>0</v>
      </c>
      <c r="BK44" s="61">
        <v>0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-131565.52966474864</v>
      </c>
      <c r="BT44" s="61">
        <v>-85833.760000000009</v>
      </c>
      <c r="BU44" s="61">
        <v>-24817.89771212433</v>
      </c>
      <c r="BV44" s="61">
        <v>-18467.436948699451</v>
      </c>
      <c r="BW44" s="61">
        <v>0</v>
      </c>
      <c r="BX44" s="61">
        <v>-213.40521150939102</v>
      </c>
      <c r="BY44" s="61">
        <v>-2233.0297924154384</v>
      </c>
      <c r="BZ44" s="61">
        <v>0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0</v>
      </c>
      <c r="CJ44" s="61">
        <v>0</v>
      </c>
      <c r="CK44" s="61">
        <v>0</v>
      </c>
      <c r="CL44" s="61">
        <v>666128.21567474352</v>
      </c>
    </row>
    <row r="45" spans="1:90" ht="12.75" customHeight="1">
      <c r="A45" s="44" t="s">
        <v>76</v>
      </c>
      <c r="B45" s="59">
        <v>1053</v>
      </c>
      <c r="C45" s="60" t="s">
        <v>373</v>
      </c>
      <c r="D45" s="61">
        <v>276054958.39999998</v>
      </c>
      <c r="E45" s="61">
        <v>218659933.18000001</v>
      </c>
      <c r="F45" s="61">
        <v>218659933.18000001</v>
      </c>
      <c r="G45" s="61">
        <v>0</v>
      </c>
      <c r="H45" s="61">
        <v>0</v>
      </c>
      <c r="I45" s="61">
        <v>-111553761.87</v>
      </c>
      <c r="J45" s="61">
        <v>-111553761.87</v>
      </c>
      <c r="K45" s="61">
        <v>-314720254.48000002</v>
      </c>
      <c r="L45" s="61">
        <v>203166492.61000001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168958997.09</v>
      </c>
      <c r="AA45" s="61">
        <v>14086295.27</v>
      </c>
      <c r="AB45" s="61">
        <v>0</v>
      </c>
      <c r="AC45" s="61">
        <v>142888888.81999999</v>
      </c>
      <c r="AD45" s="61">
        <v>11860707.68</v>
      </c>
      <c r="AE45" s="61">
        <v>0</v>
      </c>
      <c r="AF45" s="61">
        <v>0</v>
      </c>
      <c r="AG45" s="61">
        <v>0</v>
      </c>
      <c r="AH45" s="61">
        <v>123105.32</v>
      </c>
      <c r="AI45" s="61">
        <v>0</v>
      </c>
      <c r="AJ45" s="61">
        <v>0</v>
      </c>
      <c r="AK45" s="61">
        <v>0</v>
      </c>
      <c r="AL45" s="61">
        <v>0</v>
      </c>
      <c r="AM45" s="61">
        <v>-10210</v>
      </c>
      <c r="AN45" s="61">
        <v>3800</v>
      </c>
      <c r="AO45" s="61">
        <v>0</v>
      </c>
      <c r="AP45" s="61">
        <v>0</v>
      </c>
      <c r="AQ45" s="61">
        <v>0</v>
      </c>
      <c r="AR45" s="61">
        <v>-14010</v>
      </c>
      <c r="AS45" s="61">
        <v>-13706544.057437146</v>
      </c>
      <c r="AT45" s="61">
        <v>-490.08</v>
      </c>
      <c r="AU45" s="61">
        <v>-490.08</v>
      </c>
      <c r="AV45" s="61">
        <v>0</v>
      </c>
      <c r="AW45" s="61">
        <v>-365685.18000000005</v>
      </c>
      <c r="AX45" s="61">
        <v>-365685.18000000005</v>
      </c>
      <c r="AY45" s="61">
        <v>-659461.81000000006</v>
      </c>
      <c r="AZ45" s="61">
        <v>0</v>
      </c>
      <c r="BA45" s="61">
        <v>-778457.62</v>
      </c>
      <c r="BB45" s="61">
        <v>0</v>
      </c>
      <c r="BC45" s="61">
        <v>118995.81</v>
      </c>
      <c r="BD45" s="61">
        <v>293776.63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-13340368.797437146</v>
      </c>
      <c r="BT45" s="61">
        <v>-11457301.58</v>
      </c>
      <c r="BU45" s="61">
        <v>-825166.69080003165</v>
      </c>
      <c r="BV45" s="61">
        <v>-79143.204426390817</v>
      </c>
      <c r="BW45" s="61">
        <v>0</v>
      </c>
      <c r="BX45" s="61">
        <v>-249744.42483917301</v>
      </c>
      <c r="BY45" s="61">
        <v>-553153.0340032758</v>
      </c>
      <c r="BZ45" s="61">
        <v>0</v>
      </c>
      <c r="CA45" s="61">
        <v>-175859.86336827526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0</v>
      </c>
      <c r="CJ45" s="61">
        <v>0</v>
      </c>
      <c r="CK45" s="61">
        <v>0</v>
      </c>
      <c r="CL45" s="61">
        <v>262348414.34256282</v>
      </c>
    </row>
    <row r="46" spans="1:90" ht="12.75" customHeight="1">
      <c r="A46" s="44" t="s">
        <v>78</v>
      </c>
      <c r="B46" s="59">
        <v>1054</v>
      </c>
      <c r="C46" s="60" t="s">
        <v>373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</row>
    <row r="47" spans="1:90" ht="12.75" customHeight="1">
      <c r="A47" s="44" t="s">
        <v>80</v>
      </c>
      <c r="B47" s="59">
        <v>1055</v>
      </c>
      <c r="C47" s="60" t="s">
        <v>373</v>
      </c>
      <c r="D47" s="61">
        <v>747899.67999999993</v>
      </c>
      <c r="E47" s="61">
        <v>-18735.68</v>
      </c>
      <c r="F47" s="61">
        <v>-18735.68</v>
      </c>
      <c r="G47" s="61">
        <v>0</v>
      </c>
      <c r="H47" s="61">
        <v>0</v>
      </c>
      <c r="I47" s="61">
        <v>766635.36</v>
      </c>
      <c r="J47" s="61">
        <v>766635.36</v>
      </c>
      <c r="K47" s="61">
        <v>-1309.46</v>
      </c>
      <c r="L47" s="61">
        <v>767944.82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-2742130.5500000007</v>
      </c>
      <c r="AT47" s="61">
        <v>0</v>
      </c>
      <c r="AU47" s="61">
        <v>0</v>
      </c>
      <c r="AV47" s="61">
        <v>0</v>
      </c>
      <c r="AW47" s="61">
        <v>-61939.65000000014</v>
      </c>
      <c r="AX47" s="61">
        <v>-61939.65000000014</v>
      </c>
      <c r="AY47" s="61">
        <v>-1306412.54</v>
      </c>
      <c r="AZ47" s="61">
        <v>-62750</v>
      </c>
      <c r="BA47" s="61">
        <v>-1860927.88</v>
      </c>
      <c r="BB47" s="61">
        <v>-28240</v>
      </c>
      <c r="BC47" s="61">
        <v>645505.34</v>
      </c>
      <c r="BD47" s="61">
        <v>1244472.8899999999</v>
      </c>
      <c r="BE47" s="61">
        <v>0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-2680190.9000000004</v>
      </c>
      <c r="BT47" s="61">
        <v>-651207.36999999988</v>
      </c>
      <c r="BU47" s="61">
        <v>-1142588.6000000001</v>
      </c>
      <c r="BV47" s="61">
        <v>-726541.61</v>
      </c>
      <c r="BW47" s="61">
        <v>0</v>
      </c>
      <c r="BX47" s="61">
        <v>16486.63</v>
      </c>
      <c r="BY47" s="61">
        <v>-176339.95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-1994230.8700000008</v>
      </c>
    </row>
    <row r="48" spans="1:90" ht="12.75" customHeight="1">
      <c r="A48" s="44" t="s">
        <v>82</v>
      </c>
      <c r="B48" s="59">
        <v>1056</v>
      </c>
      <c r="C48" s="60" t="s">
        <v>373</v>
      </c>
      <c r="D48" s="61">
        <v>47735756.719999991</v>
      </c>
      <c r="E48" s="61">
        <v>14894601.140000001</v>
      </c>
      <c r="F48" s="61">
        <v>14894601.140000001</v>
      </c>
      <c r="G48" s="61">
        <v>0</v>
      </c>
      <c r="H48" s="61">
        <v>0</v>
      </c>
      <c r="I48" s="61">
        <v>20792385.169999994</v>
      </c>
      <c r="J48" s="61">
        <v>20792385.169999994</v>
      </c>
      <c r="K48" s="61">
        <v>-53583225.740000002</v>
      </c>
      <c r="L48" s="61">
        <v>74375610.909999996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12048770.409999998</v>
      </c>
      <c r="AA48" s="61">
        <v>4292612.05</v>
      </c>
      <c r="AB48" s="61">
        <v>0</v>
      </c>
      <c r="AC48" s="61">
        <v>6839854.6699999999</v>
      </c>
      <c r="AD48" s="61">
        <v>916303.69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0</v>
      </c>
      <c r="AN48" s="61">
        <v>0</v>
      </c>
      <c r="AO48" s="61">
        <v>0</v>
      </c>
      <c r="AP48" s="61">
        <v>0</v>
      </c>
      <c r="AQ48" s="61">
        <v>0</v>
      </c>
      <c r="AR48" s="61">
        <v>0</v>
      </c>
      <c r="AS48" s="61">
        <v>-13620914.1</v>
      </c>
      <c r="AT48" s="61">
        <v>0</v>
      </c>
      <c r="AU48" s="61">
        <v>0</v>
      </c>
      <c r="AV48" s="61">
        <v>0</v>
      </c>
      <c r="AW48" s="61">
        <v>-207434.69</v>
      </c>
      <c r="AX48" s="61">
        <v>-207434.69</v>
      </c>
      <c r="AY48" s="61">
        <v>-385453</v>
      </c>
      <c r="AZ48" s="61">
        <v>0</v>
      </c>
      <c r="BA48" s="61">
        <v>-458181</v>
      </c>
      <c r="BB48" s="61">
        <v>0</v>
      </c>
      <c r="BC48" s="61">
        <v>72728</v>
      </c>
      <c r="BD48" s="61">
        <v>178018.31</v>
      </c>
      <c r="BE48" s="61">
        <v>0</v>
      </c>
      <c r="BF48" s="61">
        <v>0</v>
      </c>
      <c r="BG48" s="61">
        <v>0</v>
      </c>
      <c r="BH48" s="61">
        <v>0</v>
      </c>
      <c r="BI48" s="61">
        <v>0</v>
      </c>
      <c r="BJ48" s="61">
        <v>0</v>
      </c>
      <c r="BK48" s="61">
        <v>0</v>
      </c>
      <c r="BL48" s="61">
        <v>0</v>
      </c>
      <c r="BM48" s="61">
        <v>0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-13413479.41</v>
      </c>
      <c r="BT48" s="61">
        <v>-8181914.4199999999</v>
      </c>
      <c r="BU48" s="61">
        <v>-1876102.59</v>
      </c>
      <c r="BV48" s="61">
        <v>-2518765.6</v>
      </c>
      <c r="BW48" s="61">
        <v>0</v>
      </c>
      <c r="BX48" s="61">
        <v>-6231.58</v>
      </c>
      <c r="BY48" s="61">
        <v>-830465.22</v>
      </c>
      <c r="BZ48" s="61">
        <v>0</v>
      </c>
      <c r="CA48" s="61">
        <v>0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34114842.61999999</v>
      </c>
    </row>
    <row r="49" spans="1:90" ht="12.75" customHeight="1">
      <c r="A49" s="44" t="s">
        <v>84</v>
      </c>
      <c r="B49" s="59">
        <v>1057</v>
      </c>
      <c r="C49" s="60" t="s">
        <v>373</v>
      </c>
      <c r="D49" s="61">
        <v>84631711.580000013</v>
      </c>
      <c r="E49" s="61">
        <v>35781752.090000004</v>
      </c>
      <c r="F49" s="61">
        <v>35781752.090000004</v>
      </c>
      <c r="G49" s="61">
        <v>0</v>
      </c>
      <c r="H49" s="61">
        <v>0</v>
      </c>
      <c r="I49" s="61">
        <v>32189055.070000008</v>
      </c>
      <c r="J49" s="61">
        <v>32189055.070000008</v>
      </c>
      <c r="K49" s="61">
        <v>-133995381.98999999</v>
      </c>
      <c r="L49" s="61">
        <v>166184437.06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16660904.42</v>
      </c>
      <c r="AA49" s="61">
        <v>16097237.49</v>
      </c>
      <c r="AB49" s="61">
        <v>0</v>
      </c>
      <c r="AC49" s="61">
        <v>0</v>
      </c>
      <c r="AD49" s="61">
        <v>563666.93000000005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-41738194.880000003</v>
      </c>
      <c r="AT49" s="61">
        <v>0</v>
      </c>
      <c r="AU49" s="61">
        <v>0</v>
      </c>
      <c r="AV49" s="61">
        <v>0</v>
      </c>
      <c r="AW49" s="61">
        <v>-469234.42000000039</v>
      </c>
      <c r="AX49" s="61">
        <v>-469219.19000000041</v>
      </c>
      <c r="AY49" s="61">
        <v>-4605781.3100000005</v>
      </c>
      <c r="AZ49" s="61">
        <v>-558160.04</v>
      </c>
      <c r="BA49" s="61">
        <v>-4047621.27</v>
      </c>
      <c r="BB49" s="61">
        <v>0</v>
      </c>
      <c r="BC49" s="61">
        <v>0</v>
      </c>
      <c r="BD49" s="61">
        <v>4136562.12</v>
      </c>
      <c r="BE49" s="61">
        <v>-15.230000000000004</v>
      </c>
      <c r="BF49" s="61">
        <v>36.119999999999997</v>
      </c>
      <c r="BG49" s="61">
        <v>0</v>
      </c>
      <c r="BH49" s="61">
        <v>36.119999999999997</v>
      </c>
      <c r="BI49" s="61">
        <v>0</v>
      </c>
      <c r="BJ49" s="61">
        <v>0</v>
      </c>
      <c r="BK49" s="61">
        <v>-51.35</v>
      </c>
      <c r="BL49" s="61">
        <v>0</v>
      </c>
      <c r="BM49" s="61">
        <v>0</v>
      </c>
      <c r="BN49" s="61">
        <v>0</v>
      </c>
      <c r="BO49" s="61">
        <v>0</v>
      </c>
      <c r="BP49" s="61">
        <v>0</v>
      </c>
      <c r="BQ49" s="61">
        <v>0</v>
      </c>
      <c r="BR49" s="61">
        <v>0</v>
      </c>
      <c r="BS49" s="61">
        <v>-41101842.939999998</v>
      </c>
      <c r="BT49" s="61">
        <v>-34553339.280000001</v>
      </c>
      <c r="BU49" s="61">
        <v>-5034880.51</v>
      </c>
      <c r="BV49" s="61">
        <v>-49225.75</v>
      </c>
      <c r="BW49" s="61">
        <v>0</v>
      </c>
      <c r="BX49" s="61">
        <v>-181.72</v>
      </c>
      <c r="BY49" s="61">
        <v>-1275971.6499999999</v>
      </c>
      <c r="BZ49" s="61">
        <v>0</v>
      </c>
      <c r="CA49" s="61">
        <v>-188244.03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-167117.51999999999</v>
      </c>
      <c r="CJ49" s="61">
        <v>-167117.51999999999</v>
      </c>
      <c r="CK49" s="61">
        <v>0</v>
      </c>
      <c r="CL49" s="61">
        <v>42893516.70000001</v>
      </c>
    </row>
    <row r="50" spans="1:90" ht="12.75" customHeight="1">
      <c r="A50" s="44" t="s">
        <v>86</v>
      </c>
      <c r="B50" s="59">
        <v>1058</v>
      </c>
      <c r="C50" s="60" t="s">
        <v>373</v>
      </c>
      <c r="D50" s="61">
        <v>57475885.609999999</v>
      </c>
      <c r="E50" s="61">
        <v>50886060.060000002</v>
      </c>
      <c r="F50" s="61">
        <v>50886060.060000002</v>
      </c>
      <c r="G50" s="61">
        <v>0</v>
      </c>
      <c r="H50" s="61">
        <v>0</v>
      </c>
      <c r="I50" s="61">
        <v>-3794382.290000001</v>
      </c>
      <c r="J50" s="61">
        <v>-3794322.2100000009</v>
      </c>
      <c r="K50" s="61">
        <v>-53088134.890000001</v>
      </c>
      <c r="L50" s="61">
        <v>49293812.68</v>
      </c>
      <c r="M50" s="61">
        <v>-60.08</v>
      </c>
      <c r="N50" s="61">
        <v>111.83</v>
      </c>
      <c r="O50" s="61">
        <v>-171.91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10384207.84</v>
      </c>
      <c r="AA50" s="61">
        <v>8047819.3700000001</v>
      </c>
      <c r="AB50" s="61">
        <v>0</v>
      </c>
      <c r="AC50" s="61">
        <v>0</v>
      </c>
      <c r="AD50" s="61">
        <v>2336388.4700000002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-51328615.800000004</v>
      </c>
      <c r="AT50" s="61">
        <v>0</v>
      </c>
      <c r="AU50" s="61">
        <v>0</v>
      </c>
      <c r="AV50" s="61">
        <v>0</v>
      </c>
      <c r="AW50" s="61">
        <v>-456934.51000000013</v>
      </c>
      <c r="AX50" s="61">
        <v>-665057.38000000012</v>
      </c>
      <c r="AY50" s="61">
        <v>-724437.59000000008</v>
      </c>
      <c r="AZ50" s="61">
        <v>0</v>
      </c>
      <c r="BA50" s="61">
        <v>-1082386.03</v>
      </c>
      <c r="BB50" s="61">
        <v>0</v>
      </c>
      <c r="BC50" s="61">
        <v>357948.44</v>
      </c>
      <c r="BD50" s="61">
        <v>59380.21</v>
      </c>
      <c r="BE50" s="61">
        <v>208122.87</v>
      </c>
      <c r="BF50" s="61">
        <v>227351.45</v>
      </c>
      <c r="BG50" s="61">
        <v>0</v>
      </c>
      <c r="BH50" s="61">
        <v>339687.01</v>
      </c>
      <c r="BI50" s="61">
        <v>0</v>
      </c>
      <c r="BJ50" s="61">
        <v>-112335.56</v>
      </c>
      <c r="BK50" s="61">
        <v>-19228.580000000002</v>
      </c>
      <c r="BL50" s="61">
        <v>0</v>
      </c>
      <c r="BM50" s="61">
        <v>0</v>
      </c>
      <c r="BN50" s="61">
        <v>0</v>
      </c>
      <c r="BO50" s="61">
        <v>0</v>
      </c>
      <c r="BP50" s="61">
        <v>0</v>
      </c>
      <c r="BQ50" s="61">
        <v>0</v>
      </c>
      <c r="BR50" s="61">
        <v>0</v>
      </c>
      <c r="BS50" s="61">
        <v>-50871681.290000007</v>
      </c>
      <c r="BT50" s="61">
        <v>-37496016.450000003</v>
      </c>
      <c r="BU50" s="61">
        <v>-4117843.71</v>
      </c>
      <c r="BV50" s="61">
        <v>-2774308.27</v>
      </c>
      <c r="BW50" s="61">
        <v>0</v>
      </c>
      <c r="BX50" s="61">
        <v>-6124526.75</v>
      </c>
      <c r="BY50" s="61">
        <v>-358997.31</v>
      </c>
      <c r="BZ50" s="61">
        <v>11.2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0</v>
      </c>
      <c r="CJ50" s="61">
        <v>0</v>
      </c>
      <c r="CK50" s="61">
        <v>0</v>
      </c>
      <c r="CL50" s="61">
        <v>6147269.8099999949</v>
      </c>
    </row>
    <row r="51" spans="1:90" ht="12.75" customHeight="1">
      <c r="A51" s="44" t="s">
        <v>88</v>
      </c>
      <c r="B51" s="59">
        <v>1059</v>
      </c>
      <c r="C51" s="60" t="s">
        <v>373</v>
      </c>
      <c r="D51" s="61">
        <v>57065.038634069992</v>
      </c>
      <c r="E51" s="61">
        <v>66708.639999999999</v>
      </c>
      <c r="F51" s="61">
        <v>66708.639999999999</v>
      </c>
      <c r="G51" s="61">
        <v>0</v>
      </c>
      <c r="H51" s="61">
        <v>0</v>
      </c>
      <c r="I51" s="61">
        <v>-22093.97</v>
      </c>
      <c r="J51" s="61">
        <v>-22093.97</v>
      </c>
      <c r="K51" s="61">
        <v>-138885.4</v>
      </c>
      <c r="L51" s="61">
        <v>116791.43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12450.368634069995</v>
      </c>
      <c r="AA51" s="61">
        <v>12446.741679341492</v>
      </c>
      <c r="AB51" s="61">
        <v>0</v>
      </c>
      <c r="AC51" s="61">
        <v>0</v>
      </c>
      <c r="AD51" s="61">
        <v>3.6269547285025685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-67074.960708150233</v>
      </c>
      <c r="AT51" s="61">
        <v>0</v>
      </c>
      <c r="AU51" s="61">
        <v>0</v>
      </c>
      <c r="AV51" s="61">
        <v>0</v>
      </c>
      <c r="AW51" s="61">
        <v>-14930</v>
      </c>
      <c r="AX51" s="61">
        <v>-14930</v>
      </c>
      <c r="AY51" s="61">
        <v>-65588</v>
      </c>
      <c r="AZ51" s="61">
        <v>-10000</v>
      </c>
      <c r="BA51" s="61">
        <v>-87996</v>
      </c>
      <c r="BB51" s="61">
        <v>0</v>
      </c>
      <c r="BC51" s="61">
        <v>32408</v>
      </c>
      <c r="BD51" s="61">
        <v>50658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-52144.96070815024</v>
      </c>
      <c r="BT51" s="61">
        <v>-4844.1082829430543</v>
      </c>
      <c r="BU51" s="61">
        <v>-36348.567025944161</v>
      </c>
      <c r="BV51" s="61">
        <v>-4505.7758710953067</v>
      </c>
      <c r="BW51" s="61">
        <v>0</v>
      </c>
      <c r="BX51" s="61">
        <v>-5224.2778966970973</v>
      </c>
      <c r="BY51" s="61">
        <v>-995.62780667624759</v>
      </c>
      <c r="BZ51" s="61">
        <v>0</v>
      </c>
      <c r="CA51" s="61">
        <v>-226.60382479437931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-10009.922074080241</v>
      </c>
    </row>
    <row r="52" spans="1:90" ht="12.75" customHeight="1">
      <c r="A52" s="44" t="s">
        <v>90</v>
      </c>
      <c r="B52" s="59">
        <v>1060</v>
      </c>
      <c r="C52" s="60" t="s">
        <v>373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</row>
    <row r="53" spans="1:90" ht="12.75" customHeight="1">
      <c r="A53" s="44" t="s">
        <v>92</v>
      </c>
      <c r="B53" s="59">
        <v>1061</v>
      </c>
      <c r="C53" s="60" t="s">
        <v>373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</row>
    <row r="54" spans="1:90" ht="12.75" customHeight="1">
      <c r="A54" s="44" t="s">
        <v>94</v>
      </c>
      <c r="B54" s="59">
        <v>2001</v>
      </c>
      <c r="C54" s="60" t="s">
        <v>373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</row>
    <row r="55" spans="1:90" ht="12.75" customHeight="1">
      <c r="A55" s="44" t="s">
        <v>96</v>
      </c>
      <c r="B55" s="59">
        <v>2002</v>
      </c>
      <c r="C55" s="60" t="s">
        <v>374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0</v>
      </c>
      <c r="BX55" s="61">
        <v>0</v>
      </c>
      <c r="BY55" s="61">
        <v>0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</row>
    <row r="56" spans="1:90" ht="12.75" customHeight="1">
      <c r="A56" s="44" t="s">
        <v>98</v>
      </c>
      <c r="B56" s="59">
        <v>2005</v>
      </c>
      <c r="C56" s="60" t="s">
        <v>374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0</v>
      </c>
      <c r="BP56" s="61">
        <v>0</v>
      </c>
      <c r="BQ56" s="61">
        <v>0</v>
      </c>
      <c r="BR56" s="61">
        <v>0</v>
      </c>
      <c r="BS56" s="61">
        <v>0</v>
      </c>
      <c r="BT56" s="61">
        <v>0</v>
      </c>
      <c r="BU56" s="61">
        <v>0</v>
      </c>
      <c r="BV56" s="61">
        <v>0</v>
      </c>
      <c r="BW56" s="61">
        <v>0</v>
      </c>
      <c r="BX56" s="61">
        <v>0</v>
      </c>
      <c r="BY56" s="61">
        <v>0</v>
      </c>
      <c r="BZ56" s="61">
        <v>0</v>
      </c>
      <c r="CA56" s="61">
        <v>0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0</v>
      </c>
      <c r="CJ56" s="61">
        <v>0</v>
      </c>
      <c r="CK56" s="61">
        <v>0</v>
      </c>
      <c r="CL56" s="61">
        <v>0</v>
      </c>
    </row>
    <row r="57" spans="1:90" ht="12.75" customHeight="1">
      <c r="A57" s="44" t="s">
        <v>100</v>
      </c>
      <c r="B57" s="59">
        <v>2006</v>
      </c>
      <c r="C57" s="60" t="s">
        <v>375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61">
        <v>0</v>
      </c>
      <c r="BJ57" s="61">
        <v>0</v>
      </c>
      <c r="BK57" s="61">
        <v>0</v>
      </c>
      <c r="BL57" s="61">
        <v>0</v>
      </c>
      <c r="BM57" s="61">
        <v>0</v>
      </c>
      <c r="BN57" s="61">
        <v>0</v>
      </c>
      <c r="BO57" s="61">
        <v>0</v>
      </c>
      <c r="BP57" s="61">
        <v>0</v>
      </c>
      <c r="BQ57" s="61">
        <v>0</v>
      </c>
      <c r="BR57" s="61">
        <v>0</v>
      </c>
      <c r="BS57" s="61">
        <v>0</v>
      </c>
      <c r="BT57" s="61">
        <v>0</v>
      </c>
      <c r="BU57" s="61">
        <v>0</v>
      </c>
      <c r="BV57" s="61">
        <v>0</v>
      </c>
      <c r="BW57" s="61">
        <v>0</v>
      </c>
      <c r="BX57" s="61">
        <v>0</v>
      </c>
      <c r="BY57" s="61">
        <v>0</v>
      </c>
      <c r="BZ57" s="61">
        <v>0</v>
      </c>
      <c r="CA57" s="61">
        <v>0</v>
      </c>
      <c r="CB57" s="61">
        <v>0</v>
      </c>
      <c r="CC57" s="61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</row>
    <row r="58" spans="1:90" ht="12.75" customHeight="1">
      <c r="A58" s="44" t="s">
        <v>102</v>
      </c>
      <c r="B58" s="59">
        <v>2007</v>
      </c>
      <c r="C58" s="60" t="s">
        <v>374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0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</row>
    <row r="59" spans="1:90" ht="12.75" customHeight="1">
      <c r="A59" s="44" t="s">
        <v>104</v>
      </c>
      <c r="B59" s="59">
        <v>2008</v>
      </c>
      <c r="C59" s="60" t="s">
        <v>374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</row>
    <row r="60" spans="1:90" ht="12.75" customHeight="1">
      <c r="A60" s="44" t="s">
        <v>106</v>
      </c>
      <c r="B60" s="59">
        <v>3001</v>
      </c>
      <c r="C60" s="60" t="s">
        <v>375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61">
        <v>0</v>
      </c>
      <c r="CA60" s="61">
        <v>0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0</v>
      </c>
    </row>
    <row r="61" spans="1:90" ht="12.75" customHeight="1">
      <c r="A61" s="44" t="s">
        <v>108</v>
      </c>
      <c r="B61" s="59">
        <v>3002</v>
      </c>
      <c r="C61" s="60" t="s">
        <v>375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0</v>
      </c>
      <c r="BH61" s="61">
        <v>0</v>
      </c>
      <c r="BI61" s="61">
        <v>0</v>
      </c>
      <c r="BJ61" s="61">
        <v>0</v>
      </c>
      <c r="BK61" s="61">
        <v>0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0</v>
      </c>
    </row>
    <row r="62" spans="1:90" ht="12.75" customHeight="1">
      <c r="A62" s="44" t="s">
        <v>110</v>
      </c>
      <c r="B62" s="59">
        <v>3003</v>
      </c>
      <c r="C62" s="60" t="s">
        <v>375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0</v>
      </c>
      <c r="BY62" s="61">
        <v>0</v>
      </c>
      <c r="BZ62" s="61">
        <v>0</v>
      </c>
      <c r="CA62" s="61">
        <v>0</v>
      </c>
      <c r="CB62" s="61">
        <v>0</v>
      </c>
      <c r="CC62" s="61">
        <v>0</v>
      </c>
      <c r="CD62" s="61">
        <v>0</v>
      </c>
      <c r="CE62" s="61">
        <v>0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0</v>
      </c>
    </row>
    <row r="63" spans="1:90" ht="12.75" customHeight="1">
      <c r="A63" s="44" t="s">
        <v>112</v>
      </c>
      <c r="B63" s="59">
        <v>3004</v>
      </c>
      <c r="C63" s="60" t="s">
        <v>375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0</v>
      </c>
      <c r="BF63" s="61">
        <v>0</v>
      </c>
      <c r="BG63" s="61">
        <v>0</v>
      </c>
      <c r="BH63" s="61">
        <v>0</v>
      </c>
      <c r="BI63" s="61">
        <v>0</v>
      </c>
      <c r="BJ63" s="61">
        <v>0</v>
      </c>
      <c r="BK63" s="61">
        <v>0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0</v>
      </c>
      <c r="BY63" s="61">
        <v>0</v>
      </c>
      <c r="BZ63" s="61">
        <v>0</v>
      </c>
      <c r="CA63" s="61">
        <v>0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</row>
    <row r="64" spans="1:90" ht="12.75" customHeight="1">
      <c r="A64" s="44" t="s">
        <v>114</v>
      </c>
      <c r="B64" s="59">
        <v>3005</v>
      </c>
      <c r="C64" s="60" t="s">
        <v>375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</row>
    <row r="65" spans="1:90" ht="12.75" customHeight="1">
      <c r="A65" s="44" t="s">
        <v>115</v>
      </c>
      <c r="B65" s="59">
        <v>3006</v>
      </c>
      <c r="C65" s="60" t="s">
        <v>375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61">
        <v>0</v>
      </c>
      <c r="BE65" s="61">
        <v>0</v>
      </c>
      <c r="BF65" s="61">
        <v>0</v>
      </c>
      <c r="BG65" s="61">
        <v>0</v>
      </c>
      <c r="BH65" s="61">
        <v>0</v>
      </c>
      <c r="BI65" s="61">
        <v>0</v>
      </c>
      <c r="BJ65" s="61">
        <v>0</v>
      </c>
      <c r="BK65" s="61">
        <v>0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0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61">
        <v>0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0</v>
      </c>
      <c r="CJ65" s="61">
        <v>0</v>
      </c>
      <c r="CK65" s="61">
        <v>0</v>
      </c>
      <c r="CL65" s="61">
        <v>0</v>
      </c>
    </row>
    <row r="66" spans="1:90" ht="12.75" customHeight="1">
      <c r="A66" s="44" t="s">
        <v>116</v>
      </c>
      <c r="B66" s="59">
        <v>3007</v>
      </c>
      <c r="C66" s="60" t="s">
        <v>375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0</v>
      </c>
    </row>
    <row r="67" spans="1:90" ht="12.75" customHeight="1">
      <c r="A67" s="44" t="s">
        <v>117</v>
      </c>
      <c r="B67" s="59">
        <v>3008</v>
      </c>
      <c r="C67" s="60" t="s">
        <v>375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0</v>
      </c>
      <c r="BH67" s="61">
        <v>0</v>
      </c>
      <c r="BI67" s="61">
        <v>0</v>
      </c>
      <c r="BJ67" s="61">
        <v>0</v>
      </c>
      <c r="BK67" s="61">
        <v>0</v>
      </c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0</v>
      </c>
      <c r="BW67" s="61">
        <v>0</v>
      </c>
      <c r="BX67" s="61">
        <v>0</v>
      </c>
      <c r="BY67" s="61">
        <v>0</v>
      </c>
      <c r="BZ67" s="61">
        <v>0</v>
      </c>
      <c r="CA67" s="61">
        <v>0</v>
      </c>
      <c r="CB67" s="61">
        <v>0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0</v>
      </c>
    </row>
    <row r="68" spans="1:90" ht="12.75" customHeight="1">
      <c r="A68" s="44" t="s">
        <v>118</v>
      </c>
      <c r="B68" s="59">
        <v>3009</v>
      </c>
      <c r="C68" s="60" t="s">
        <v>375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61">
        <v>0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0</v>
      </c>
      <c r="BR68" s="61">
        <v>0</v>
      </c>
      <c r="BS68" s="61">
        <v>0</v>
      </c>
      <c r="BT68" s="61">
        <v>0</v>
      </c>
      <c r="BU68" s="61">
        <v>0</v>
      </c>
      <c r="BV68" s="61">
        <v>0</v>
      </c>
      <c r="BW68" s="61">
        <v>0</v>
      </c>
      <c r="BX68" s="61">
        <v>0</v>
      </c>
      <c r="BY68" s="61">
        <v>0</v>
      </c>
      <c r="BZ68" s="61">
        <v>0</v>
      </c>
      <c r="CA68" s="61">
        <v>0</v>
      </c>
      <c r="CB68" s="61">
        <v>0</v>
      </c>
      <c r="CC68" s="61">
        <v>0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</row>
    <row r="69" spans="1:90" ht="12.75" customHeight="1">
      <c r="A69" s="44" t="s">
        <v>119</v>
      </c>
      <c r="B69" s="59">
        <v>3011</v>
      </c>
      <c r="C69" s="60" t="s">
        <v>375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61">
        <v>0</v>
      </c>
      <c r="BE69" s="61">
        <v>0</v>
      </c>
      <c r="BF69" s="61">
        <v>0</v>
      </c>
      <c r="BG69" s="61">
        <v>0</v>
      </c>
      <c r="BH69" s="61">
        <v>0</v>
      </c>
      <c r="BI69" s="61">
        <v>0</v>
      </c>
      <c r="BJ69" s="61">
        <v>0</v>
      </c>
      <c r="BK69" s="61">
        <v>0</v>
      </c>
      <c r="BL69" s="61">
        <v>0</v>
      </c>
      <c r="BM69" s="61">
        <v>0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0</v>
      </c>
      <c r="BT69" s="61">
        <v>0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0</v>
      </c>
      <c r="CA69" s="61">
        <v>0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</row>
    <row r="70" spans="1:90" ht="12.75" customHeight="1">
      <c r="A70" s="44" t="s">
        <v>120</v>
      </c>
      <c r="B70" s="59">
        <v>3012</v>
      </c>
      <c r="C70" s="60" t="s">
        <v>375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0</v>
      </c>
      <c r="AT70" s="61">
        <v>0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61">
        <v>0</v>
      </c>
      <c r="BE70" s="61">
        <v>0</v>
      </c>
      <c r="BF70" s="61">
        <v>0</v>
      </c>
      <c r="BG70" s="61">
        <v>0</v>
      </c>
      <c r="BH70" s="61">
        <v>0</v>
      </c>
      <c r="BI70" s="61">
        <v>0</v>
      </c>
      <c r="BJ70" s="61">
        <v>0</v>
      </c>
      <c r="BK70" s="61">
        <v>0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0</v>
      </c>
      <c r="BT70" s="61">
        <v>0</v>
      </c>
      <c r="BU70" s="61">
        <v>0</v>
      </c>
      <c r="BV70" s="61">
        <v>0</v>
      </c>
      <c r="BW70" s="61">
        <v>0</v>
      </c>
      <c r="BX70" s="61">
        <v>0</v>
      </c>
      <c r="BY70" s="61">
        <v>0</v>
      </c>
      <c r="BZ70" s="61">
        <v>0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</row>
    <row r="71" spans="1:90" ht="12.75" customHeight="1">
      <c r="A71" s="44" t="s">
        <v>121</v>
      </c>
      <c r="B71" s="59">
        <v>3016</v>
      </c>
      <c r="C71" s="60" t="s">
        <v>375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61">
        <v>0</v>
      </c>
      <c r="AV71" s="61">
        <v>0</v>
      </c>
      <c r="AW71" s="61">
        <v>0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61">
        <v>0</v>
      </c>
      <c r="BE71" s="61">
        <v>0</v>
      </c>
      <c r="BF71" s="61">
        <v>0</v>
      </c>
      <c r="BG71" s="61">
        <v>0</v>
      </c>
      <c r="BH71" s="61">
        <v>0</v>
      </c>
      <c r="BI71" s="61">
        <v>0</v>
      </c>
      <c r="BJ71" s="61">
        <v>0</v>
      </c>
      <c r="BK71" s="61">
        <v>0</v>
      </c>
      <c r="BL71" s="61">
        <v>0</v>
      </c>
      <c r="BM71" s="61">
        <v>0</v>
      </c>
      <c r="BN71" s="61">
        <v>0</v>
      </c>
      <c r="BO71" s="61">
        <v>0</v>
      </c>
      <c r="BP71" s="61">
        <v>0</v>
      </c>
      <c r="BQ71" s="61">
        <v>0</v>
      </c>
      <c r="BR71" s="61">
        <v>0</v>
      </c>
      <c r="BS71" s="61">
        <v>0</v>
      </c>
      <c r="BT71" s="61">
        <v>0</v>
      </c>
      <c r="BU71" s="61">
        <v>0</v>
      </c>
      <c r="BV71" s="61">
        <v>0</v>
      </c>
      <c r="BW71" s="61">
        <v>0</v>
      </c>
      <c r="BX71" s="61">
        <v>0</v>
      </c>
      <c r="BY71" s="61">
        <v>0</v>
      </c>
      <c r="BZ71" s="61">
        <v>0</v>
      </c>
      <c r="CA71" s="61">
        <v>0</v>
      </c>
      <c r="CB71" s="61">
        <v>0</v>
      </c>
      <c r="CC71" s="61">
        <v>0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</row>
    <row r="72" spans="1:90" ht="12.75" customHeight="1">
      <c r="A72" s="44" t="s">
        <v>122</v>
      </c>
      <c r="B72" s="59">
        <v>3017</v>
      </c>
      <c r="C72" s="60" t="s">
        <v>375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0</v>
      </c>
      <c r="BY72" s="61">
        <v>0</v>
      </c>
      <c r="BZ72" s="61">
        <v>0</v>
      </c>
      <c r="CA72" s="61">
        <v>0</v>
      </c>
      <c r="CB72" s="61">
        <v>0</v>
      </c>
      <c r="CC72" s="61">
        <v>0</v>
      </c>
      <c r="CD72" s="61">
        <v>0</v>
      </c>
      <c r="CE72" s="61">
        <v>0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</row>
    <row r="73" spans="1:90" ht="12.75" customHeight="1">
      <c r="A73" s="44" t="s">
        <v>123</v>
      </c>
      <c r="B73" s="59">
        <v>3018</v>
      </c>
      <c r="C73" s="60" t="s">
        <v>375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61">
        <v>0</v>
      </c>
      <c r="BE73" s="61">
        <v>0</v>
      </c>
      <c r="BF73" s="61">
        <v>0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0</v>
      </c>
      <c r="BY73" s="61">
        <v>0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0</v>
      </c>
    </row>
    <row r="74" spans="1:90" ht="13.5" customHeight="1">
      <c r="A74" s="44" t="s">
        <v>124</v>
      </c>
      <c r="B74" s="59">
        <v>4002</v>
      </c>
      <c r="C74" s="60" t="s">
        <v>376</v>
      </c>
      <c r="D74" s="61">
        <v>683168.47</v>
      </c>
      <c r="E74" s="61">
        <v>525755.84</v>
      </c>
      <c r="F74" s="61">
        <v>525755.84</v>
      </c>
      <c r="G74" s="61">
        <v>0</v>
      </c>
      <c r="H74" s="61">
        <v>0</v>
      </c>
      <c r="I74" s="61">
        <v>-75956.729999999981</v>
      </c>
      <c r="J74" s="61">
        <v>-75956.729999999981</v>
      </c>
      <c r="K74" s="61">
        <v>-1003781.87</v>
      </c>
      <c r="L74" s="61">
        <v>927825.14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233369.36</v>
      </c>
      <c r="AA74" s="61">
        <v>133811.84</v>
      </c>
      <c r="AB74" s="61">
        <v>33735.08</v>
      </c>
      <c r="AC74" s="61">
        <v>37407.990000000005</v>
      </c>
      <c r="AD74" s="61">
        <v>17933.73</v>
      </c>
      <c r="AE74" s="61">
        <v>0</v>
      </c>
      <c r="AF74" s="61">
        <v>0</v>
      </c>
      <c r="AG74" s="61">
        <v>0</v>
      </c>
      <c r="AH74" s="61">
        <v>10480.719999999999</v>
      </c>
      <c r="AI74" s="61">
        <v>0</v>
      </c>
      <c r="AJ74" s="61">
        <v>0</v>
      </c>
      <c r="AK74" s="61">
        <v>0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-178481.09999999998</v>
      </c>
      <c r="AT74" s="61">
        <v>-260.04000000000002</v>
      </c>
      <c r="AU74" s="61">
        <v>-260.04000000000002</v>
      </c>
      <c r="AV74" s="61">
        <v>0</v>
      </c>
      <c r="AW74" s="61">
        <v>-7668.0900000000111</v>
      </c>
      <c r="AX74" s="61">
        <v>-7668.0900000000111</v>
      </c>
      <c r="AY74" s="61">
        <v>-128464.85</v>
      </c>
      <c r="AZ74" s="61">
        <v>-15630.28</v>
      </c>
      <c r="BA74" s="61">
        <v>-112834.57</v>
      </c>
      <c r="BB74" s="61">
        <v>0</v>
      </c>
      <c r="BC74" s="61">
        <v>0</v>
      </c>
      <c r="BD74" s="61">
        <v>120796.76</v>
      </c>
      <c r="BE74" s="61">
        <v>0</v>
      </c>
      <c r="BF74" s="61">
        <v>0</v>
      </c>
      <c r="BG74" s="61">
        <v>0</v>
      </c>
      <c r="BH74" s="61">
        <v>0</v>
      </c>
      <c r="BI74" s="61">
        <v>0</v>
      </c>
      <c r="BJ74" s="61">
        <v>0</v>
      </c>
      <c r="BK74" s="61">
        <v>0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-170552.96999999997</v>
      </c>
      <c r="BT74" s="61">
        <v>-143600.79999999999</v>
      </c>
      <c r="BU74" s="61">
        <v>-19534.23</v>
      </c>
      <c r="BV74" s="61">
        <v>-5113.5200000000004</v>
      </c>
      <c r="BW74" s="61">
        <v>0</v>
      </c>
      <c r="BX74" s="61">
        <v>0</v>
      </c>
      <c r="BY74" s="61">
        <v>-1398.65</v>
      </c>
      <c r="BZ74" s="61">
        <v>0</v>
      </c>
      <c r="CA74" s="61">
        <v>-905.77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504687.37</v>
      </c>
    </row>
    <row r="75" spans="1:90" ht="13.5" customHeight="1">
      <c r="A75" s="46" t="s">
        <v>125</v>
      </c>
      <c r="B75" s="62">
        <v>4003</v>
      </c>
      <c r="C75" s="60" t="s">
        <v>376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</row>
    <row r="76" spans="1:90" ht="12.75" customHeight="1">
      <c r="A76" s="46" t="s">
        <v>126</v>
      </c>
      <c r="B76" s="62">
        <v>4004</v>
      </c>
      <c r="C76" s="60" t="s">
        <v>376</v>
      </c>
      <c r="D76" s="61">
        <v>470046.64999999997</v>
      </c>
      <c r="E76" s="61">
        <v>418695.75999999995</v>
      </c>
      <c r="F76" s="61">
        <v>525953.06999999995</v>
      </c>
      <c r="G76" s="61">
        <v>-107257.31</v>
      </c>
      <c r="H76" s="61">
        <v>0</v>
      </c>
      <c r="I76" s="61">
        <v>-27298.349999999977</v>
      </c>
      <c r="J76" s="61">
        <v>-27298.349999999977</v>
      </c>
      <c r="K76" s="61">
        <v>-570798.57999999996</v>
      </c>
      <c r="L76" s="61">
        <v>543500.23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78649.239999999991</v>
      </c>
      <c r="AA76" s="61">
        <v>59380.5</v>
      </c>
      <c r="AB76" s="61">
        <v>7027.74</v>
      </c>
      <c r="AC76" s="61">
        <v>11216.07</v>
      </c>
      <c r="AD76" s="61">
        <v>1024.93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-175693.29</v>
      </c>
      <c r="AT76" s="61">
        <v>-96.19</v>
      </c>
      <c r="AU76" s="61">
        <v>-96.19</v>
      </c>
      <c r="AV76" s="61">
        <v>0</v>
      </c>
      <c r="AW76" s="61">
        <v>-213.73000000000002</v>
      </c>
      <c r="AX76" s="61">
        <v>-213.73000000000002</v>
      </c>
      <c r="AY76" s="61">
        <v>-2949.82</v>
      </c>
      <c r="AZ76" s="61">
        <v>-2157.7199999999998</v>
      </c>
      <c r="BA76" s="61">
        <v>-2249.62</v>
      </c>
      <c r="BB76" s="61">
        <v>0</v>
      </c>
      <c r="BC76" s="61">
        <v>1457.52</v>
      </c>
      <c r="BD76" s="61">
        <v>2736.09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-175383.37</v>
      </c>
      <c r="BT76" s="61">
        <v>-159569.59</v>
      </c>
      <c r="BU76" s="61">
        <v>-9301.7800000000007</v>
      </c>
      <c r="BV76" s="61">
        <v>-2133.59</v>
      </c>
      <c r="BW76" s="61">
        <v>0</v>
      </c>
      <c r="BX76" s="61">
        <v>0</v>
      </c>
      <c r="BY76" s="61">
        <v>-4378.41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294353.36</v>
      </c>
    </row>
    <row r="77" spans="1:90" ht="12.75" customHeight="1">
      <c r="A77" s="46" t="s">
        <v>127</v>
      </c>
      <c r="B77" s="62">
        <v>4005</v>
      </c>
      <c r="C77" s="60" t="s">
        <v>376</v>
      </c>
      <c r="D77" s="61">
        <v>252.26000000000022</v>
      </c>
      <c r="E77" s="61">
        <v>-8236.49</v>
      </c>
      <c r="F77" s="61">
        <v>-237.71</v>
      </c>
      <c r="G77" s="61">
        <v>-7998.78</v>
      </c>
      <c r="H77" s="61">
        <v>0</v>
      </c>
      <c r="I77" s="61">
        <v>8488.75</v>
      </c>
      <c r="J77" s="61">
        <v>8488.75</v>
      </c>
      <c r="K77" s="61">
        <v>-6833.48</v>
      </c>
      <c r="L77" s="61">
        <v>15322.23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-1650.22</v>
      </c>
      <c r="AT77" s="61">
        <v>0</v>
      </c>
      <c r="AU77" s="61">
        <v>0</v>
      </c>
      <c r="AV77" s="61">
        <v>0</v>
      </c>
      <c r="AW77" s="61">
        <v>0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61">
        <v>0</v>
      </c>
      <c r="BE77" s="61">
        <v>0</v>
      </c>
      <c r="BF77" s="61">
        <v>0</v>
      </c>
      <c r="BG77" s="61">
        <v>0</v>
      </c>
      <c r="BH77" s="61">
        <v>0</v>
      </c>
      <c r="BI77" s="61">
        <v>0</v>
      </c>
      <c r="BJ77" s="61">
        <v>0</v>
      </c>
      <c r="BK77" s="61">
        <v>0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-1650.22</v>
      </c>
      <c r="BT77" s="61">
        <v>-1650.22</v>
      </c>
      <c r="BU77" s="61">
        <v>0</v>
      </c>
      <c r="BV77" s="61">
        <v>0</v>
      </c>
      <c r="BW77" s="61">
        <v>0</v>
      </c>
      <c r="BX77" s="61">
        <v>0</v>
      </c>
      <c r="BY77" s="61">
        <v>0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-1397.9599999999998</v>
      </c>
    </row>
    <row r="78" spans="1:90" ht="12.75" customHeight="1">
      <c r="A78" s="47" t="s">
        <v>128</v>
      </c>
      <c r="B78" s="63">
        <v>9000</v>
      </c>
      <c r="C78" s="60" t="s">
        <v>377</v>
      </c>
      <c r="D78" s="64">
        <v>4065367814.5095487</v>
      </c>
      <c r="E78" s="64">
        <v>1908239496.9000542</v>
      </c>
      <c r="F78" s="64">
        <v>1924113533.0600543</v>
      </c>
      <c r="G78" s="64">
        <v>-15874036.159999996</v>
      </c>
      <c r="H78" s="64">
        <v>0</v>
      </c>
      <c r="I78" s="64">
        <v>702604940.19000006</v>
      </c>
      <c r="J78" s="64">
        <v>702882475.27999973</v>
      </c>
      <c r="K78" s="64">
        <v>-4932926701.1599998</v>
      </c>
      <c r="L78" s="64">
        <v>5635809176.4400015</v>
      </c>
      <c r="M78" s="64">
        <v>-277535.09000000014</v>
      </c>
      <c r="N78" s="64">
        <v>11626954.290000001</v>
      </c>
      <c r="O78" s="64">
        <v>-11904489.380000003</v>
      </c>
      <c r="P78" s="64">
        <v>0</v>
      </c>
      <c r="Q78" s="64">
        <v>0</v>
      </c>
      <c r="R78" s="64">
        <v>0</v>
      </c>
      <c r="S78" s="64">
        <v>189348.23</v>
      </c>
      <c r="T78" s="64">
        <v>189348.23</v>
      </c>
      <c r="U78" s="64">
        <v>0</v>
      </c>
      <c r="V78" s="64">
        <v>189348.23</v>
      </c>
      <c r="W78" s="64">
        <v>0</v>
      </c>
      <c r="X78" s="64">
        <v>0</v>
      </c>
      <c r="Y78" s="64">
        <v>0</v>
      </c>
      <c r="Z78" s="64">
        <v>1454293480.3794944</v>
      </c>
      <c r="AA78" s="64">
        <v>878301555.97827268</v>
      </c>
      <c r="AB78" s="64">
        <v>42647465.942085132</v>
      </c>
      <c r="AC78" s="64">
        <v>326730564.33118433</v>
      </c>
      <c r="AD78" s="64">
        <v>171706742.19178265</v>
      </c>
      <c r="AE78" s="64">
        <v>8726188.5213510562</v>
      </c>
      <c r="AF78" s="64">
        <v>852463.4510491218</v>
      </c>
      <c r="AG78" s="64">
        <v>1914062.4915913651</v>
      </c>
      <c r="AH78" s="64">
        <v>22976864.199999999</v>
      </c>
      <c r="AI78" s="64">
        <v>437573.2721781953</v>
      </c>
      <c r="AJ78" s="64">
        <v>0</v>
      </c>
      <c r="AK78" s="64">
        <v>0</v>
      </c>
      <c r="AL78" s="64">
        <v>0</v>
      </c>
      <c r="AM78" s="64">
        <v>40548.81</v>
      </c>
      <c r="AN78" s="64">
        <v>54558.81</v>
      </c>
      <c r="AO78" s="64">
        <v>0</v>
      </c>
      <c r="AP78" s="64">
        <v>0</v>
      </c>
      <c r="AQ78" s="64">
        <v>0</v>
      </c>
      <c r="AR78" s="64">
        <v>-14010</v>
      </c>
      <c r="AS78" s="64">
        <v>-860447608.6634891</v>
      </c>
      <c r="AT78" s="64">
        <v>-624430.55000000005</v>
      </c>
      <c r="AU78" s="64">
        <v>-656669.37000000011</v>
      </c>
      <c r="AV78" s="64">
        <v>32238.82</v>
      </c>
      <c r="AW78" s="64">
        <v>2104241.7641732176</v>
      </c>
      <c r="AX78" s="64">
        <v>1870405.734173218</v>
      </c>
      <c r="AY78" s="64">
        <v>-35322866.685826786</v>
      </c>
      <c r="AZ78" s="64">
        <v>-6850232.8900000006</v>
      </c>
      <c r="BA78" s="64">
        <v>-36336226.866350166</v>
      </c>
      <c r="BB78" s="64">
        <v>-28240</v>
      </c>
      <c r="BC78" s="64">
        <v>7891833.0705233896</v>
      </c>
      <c r="BD78" s="64">
        <v>37193272.420000009</v>
      </c>
      <c r="BE78" s="64">
        <v>233836.03000000003</v>
      </c>
      <c r="BF78" s="64">
        <v>436077.36000000004</v>
      </c>
      <c r="BG78" s="64">
        <v>101675.44</v>
      </c>
      <c r="BH78" s="64">
        <v>533746.11</v>
      </c>
      <c r="BI78" s="64">
        <v>0</v>
      </c>
      <c r="BJ78" s="64">
        <v>-199344.19</v>
      </c>
      <c r="BK78" s="64">
        <v>-202241.33000000002</v>
      </c>
      <c r="BL78" s="64">
        <v>-8110</v>
      </c>
      <c r="BM78" s="64">
        <v>-8110</v>
      </c>
      <c r="BN78" s="64">
        <v>0</v>
      </c>
      <c r="BO78" s="64">
        <v>0</v>
      </c>
      <c r="BP78" s="64">
        <v>0</v>
      </c>
      <c r="BQ78" s="64">
        <v>0</v>
      </c>
      <c r="BR78" s="64">
        <v>0</v>
      </c>
      <c r="BS78" s="64">
        <v>-858727005.43766236</v>
      </c>
      <c r="BT78" s="64">
        <v>-470156033.51828307</v>
      </c>
      <c r="BU78" s="64">
        <v>-230350520.38440785</v>
      </c>
      <c r="BV78" s="64">
        <v>-74981419.973344728</v>
      </c>
      <c r="BW78" s="64">
        <v>-65781.919999999998</v>
      </c>
      <c r="BX78" s="64">
        <v>-36397331.858349137</v>
      </c>
      <c r="BY78" s="64">
        <v>-30230448.6560461</v>
      </c>
      <c r="BZ78" s="64">
        <v>1744952.4700000002</v>
      </c>
      <c r="CA78" s="64">
        <v>-18290421.597231597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-3192304.44</v>
      </c>
      <c r="CJ78" s="64">
        <v>-3192304.44</v>
      </c>
      <c r="CK78" s="64">
        <v>0</v>
      </c>
      <c r="CL78" s="64">
        <v>3204920205.8460593</v>
      </c>
    </row>
    <row r="79" spans="1:90" ht="12.75" customHeight="1">
      <c r="A79" s="47" t="s">
        <v>129</v>
      </c>
      <c r="B79" s="63">
        <v>9001</v>
      </c>
      <c r="C79" s="60" t="s">
        <v>378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</v>
      </c>
      <c r="BI79" s="64">
        <v>0</v>
      </c>
      <c r="BJ79" s="64">
        <v>0</v>
      </c>
      <c r="BK79" s="64">
        <v>0</v>
      </c>
      <c r="BL79" s="64">
        <v>0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0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</row>
    <row r="80" spans="1:90" ht="12.75" customHeight="1">
      <c r="A80" s="47" t="s">
        <v>131</v>
      </c>
      <c r="B80" s="63">
        <v>9002</v>
      </c>
      <c r="C80" s="60" t="s">
        <v>379</v>
      </c>
      <c r="D80" s="64">
        <v>1153467.3799999999</v>
      </c>
      <c r="E80" s="64">
        <v>936215.10999999987</v>
      </c>
      <c r="F80" s="64">
        <v>1051471.2</v>
      </c>
      <c r="G80" s="64">
        <v>-115256.09</v>
      </c>
      <c r="H80" s="64">
        <v>0</v>
      </c>
      <c r="I80" s="64">
        <v>-94766.329999999958</v>
      </c>
      <c r="J80" s="64">
        <v>-94766.329999999958</v>
      </c>
      <c r="K80" s="64">
        <v>-1581413.93</v>
      </c>
      <c r="L80" s="64">
        <v>1486647.6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312018.59999999998</v>
      </c>
      <c r="AA80" s="64">
        <v>193192.34</v>
      </c>
      <c r="AB80" s="64">
        <v>40762.82</v>
      </c>
      <c r="AC80" s="64">
        <v>48624.060000000005</v>
      </c>
      <c r="AD80" s="64">
        <v>18958.66</v>
      </c>
      <c r="AE80" s="64">
        <v>0</v>
      </c>
      <c r="AF80" s="64">
        <v>0</v>
      </c>
      <c r="AG80" s="64">
        <v>0</v>
      </c>
      <c r="AH80" s="64">
        <v>10480.719999999999</v>
      </c>
      <c r="AI80" s="64">
        <v>0</v>
      </c>
      <c r="AJ80" s="64">
        <v>0</v>
      </c>
      <c r="AK80" s="64">
        <v>0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-355824.61</v>
      </c>
      <c r="AT80" s="64">
        <v>-356.23</v>
      </c>
      <c r="AU80" s="64">
        <v>-356.23</v>
      </c>
      <c r="AV80" s="64">
        <v>0</v>
      </c>
      <c r="AW80" s="64">
        <v>-7881.8200000000106</v>
      </c>
      <c r="AX80" s="64">
        <v>-7881.8200000000106</v>
      </c>
      <c r="AY80" s="64">
        <v>-131414.67000000001</v>
      </c>
      <c r="AZ80" s="64">
        <v>-17788</v>
      </c>
      <c r="BA80" s="64">
        <v>-115084.19</v>
      </c>
      <c r="BB80" s="64">
        <v>0</v>
      </c>
      <c r="BC80" s="64">
        <v>1457.52</v>
      </c>
      <c r="BD80" s="64">
        <v>123532.84999999999</v>
      </c>
      <c r="BE80" s="64">
        <v>0</v>
      </c>
      <c r="BF80" s="64">
        <v>0</v>
      </c>
      <c r="BG80" s="64">
        <v>0</v>
      </c>
      <c r="BH80" s="64">
        <v>0</v>
      </c>
      <c r="BI80" s="64">
        <v>0</v>
      </c>
      <c r="BJ80" s="64">
        <v>0</v>
      </c>
      <c r="BK80" s="64">
        <v>0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-347586.55999999994</v>
      </c>
      <c r="BT80" s="64">
        <v>-304820.61</v>
      </c>
      <c r="BU80" s="64">
        <v>-28836.010000000002</v>
      </c>
      <c r="BV80" s="64">
        <v>-7247.1100000000006</v>
      </c>
      <c r="BW80" s="64">
        <v>0</v>
      </c>
      <c r="BX80" s="64">
        <v>0</v>
      </c>
      <c r="BY80" s="64">
        <v>-5777.0599999999995</v>
      </c>
      <c r="BZ80" s="64">
        <v>0</v>
      </c>
      <c r="CA80" s="64">
        <v>-905.77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797642.77</v>
      </c>
    </row>
    <row r="81" spans="1:90">
      <c r="A81" s="47" t="s">
        <v>133</v>
      </c>
      <c r="B81" s="63">
        <v>9003</v>
      </c>
      <c r="C81" s="60" t="s">
        <v>380</v>
      </c>
      <c r="D81" s="64">
        <v>4065367814.5095487</v>
      </c>
      <c r="E81" s="64">
        <v>1908239496.9000542</v>
      </c>
      <c r="F81" s="64">
        <v>1924113533.0600543</v>
      </c>
      <c r="G81" s="64">
        <v>-15874036.159999996</v>
      </c>
      <c r="H81" s="64">
        <v>0</v>
      </c>
      <c r="I81" s="64">
        <v>702604940.19000006</v>
      </c>
      <c r="J81" s="64">
        <v>702882475.27999973</v>
      </c>
      <c r="K81" s="64">
        <v>-4932926701.1599998</v>
      </c>
      <c r="L81" s="64">
        <v>5635809176.4400015</v>
      </c>
      <c r="M81" s="64">
        <v>-277535.09000000014</v>
      </c>
      <c r="N81" s="64">
        <v>11626954.290000001</v>
      </c>
      <c r="O81" s="64">
        <v>-11904489.380000003</v>
      </c>
      <c r="P81" s="64">
        <v>0</v>
      </c>
      <c r="Q81" s="64">
        <v>0</v>
      </c>
      <c r="R81" s="64">
        <v>0</v>
      </c>
      <c r="S81" s="64">
        <v>189348.23</v>
      </c>
      <c r="T81" s="64">
        <v>189348.23</v>
      </c>
      <c r="U81" s="64">
        <v>0</v>
      </c>
      <c r="V81" s="64">
        <v>189348.23</v>
      </c>
      <c r="W81" s="64">
        <v>0</v>
      </c>
      <c r="X81" s="64">
        <v>0</v>
      </c>
      <c r="Y81" s="64">
        <v>0</v>
      </c>
      <c r="Z81" s="64">
        <v>1454293480.3794944</v>
      </c>
      <c r="AA81" s="64">
        <v>878301555.97827268</v>
      </c>
      <c r="AB81" s="64">
        <v>42647465.942085132</v>
      </c>
      <c r="AC81" s="64">
        <v>326730564.33118433</v>
      </c>
      <c r="AD81" s="64">
        <v>171706742.19178265</v>
      </c>
      <c r="AE81" s="64">
        <v>8726188.5213510562</v>
      </c>
      <c r="AF81" s="64">
        <v>852463.4510491218</v>
      </c>
      <c r="AG81" s="64">
        <v>1914062.4915913651</v>
      </c>
      <c r="AH81" s="64">
        <v>22976864.199999999</v>
      </c>
      <c r="AI81" s="64">
        <v>437573.2721781953</v>
      </c>
      <c r="AJ81" s="64">
        <v>0</v>
      </c>
      <c r="AK81" s="64">
        <v>0</v>
      </c>
      <c r="AL81" s="64">
        <v>0</v>
      </c>
      <c r="AM81" s="64">
        <v>40548.81</v>
      </c>
      <c r="AN81" s="64">
        <v>54558.81</v>
      </c>
      <c r="AO81" s="64">
        <v>0</v>
      </c>
      <c r="AP81" s="64">
        <v>0</v>
      </c>
      <c r="AQ81" s="64">
        <v>0</v>
      </c>
      <c r="AR81" s="64">
        <v>-14010</v>
      </c>
      <c r="AS81" s="64">
        <v>-860447608.6634891</v>
      </c>
      <c r="AT81" s="64">
        <v>-624430.55000000005</v>
      </c>
      <c r="AU81" s="64">
        <v>-656669.37000000011</v>
      </c>
      <c r="AV81" s="64">
        <v>32238.82</v>
      </c>
      <c r="AW81" s="64">
        <v>2104241.7641732176</v>
      </c>
      <c r="AX81" s="64">
        <v>1870405.734173218</v>
      </c>
      <c r="AY81" s="64">
        <v>-35322866.685826786</v>
      </c>
      <c r="AZ81" s="64">
        <v>-6850232.8900000006</v>
      </c>
      <c r="BA81" s="64">
        <v>-36336226.866350166</v>
      </c>
      <c r="BB81" s="64">
        <v>-28240</v>
      </c>
      <c r="BC81" s="64">
        <v>7891833.0705233896</v>
      </c>
      <c r="BD81" s="64">
        <v>37193272.420000009</v>
      </c>
      <c r="BE81" s="64">
        <v>233836.03000000003</v>
      </c>
      <c r="BF81" s="64">
        <v>436077.36000000004</v>
      </c>
      <c r="BG81" s="64">
        <v>101675.44</v>
      </c>
      <c r="BH81" s="64">
        <v>533746.11</v>
      </c>
      <c r="BI81" s="64">
        <v>0</v>
      </c>
      <c r="BJ81" s="64">
        <v>-199344.19</v>
      </c>
      <c r="BK81" s="64">
        <v>-202241.33000000002</v>
      </c>
      <c r="BL81" s="64">
        <v>-8110</v>
      </c>
      <c r="BM81" s="64">
        <v>-8110</v>
      </c>
      <c r="BN81" s="64">
        <v>0</v>
      </c>
      <c r="BO81" s="64">
        <v>0</v>
      </c>
      <c r="BP81" s="64">
        <v>0</v>
      </c>
      <c r="BQ81" s="64">
        <v>0</v>
      </c>
      <c r="BR81" s="64">
        <v>0</v>
      </c>
      <c r="BS81" s="64">
        <v>-858727005.43766236</v>
      </c>
      <c r="BT81" s="64">
        <v>-470156033.51828307</v>
      </c>
      <c r="BU81" s="64">
        <v>-230350520.38440785</v>
      </c>
      <c r="BV81" s="64">
        <v>-74981419.973344728</v>
      </c>
      <c r="BW81" s="64">
        <v>-65781.919999999998</v>
      </c>
      <c r="BX81" s="64">
        <v>-36397331.858349137</v>
      </c>
      <c r="BY81" s="64">
        <v>-30230448.6560461</v>
      </c>
      <c r="BZ81" s="64">
        <v>1744952.4700000002</v>
      </c>
      <c r="CA81" s="64">
        <v>-18290421.597231597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-3192304.44</v>
      </c>
      <c r="CJ81" s="64">
        <v>-3192304.44</v>
      </c>
      <c r="CK81" s="64">
        <v>0</v>
      </c>
      <c r="CL81" s="64">
        <v>3204920205.8460593</v>
      </c>
    </row>
    <row r="82" spans="1:90" ht="12.75" customHeight="1">
      <c r="A82" s="48" t="s">
        <v>135</v>
      </c>
      <c r="B82" s="65"/>
      <c r="C82" s="60" t="s">
        <v>381</v>
      </c>
      <c r="D82" s="64">
        <v>4066521281.8895488</v>
      </c>
      <c r="E82" s="64">
        <v>1909175712.0100541</v>
      </c>
      <c r="F82" s="64">
        <v>1925165004.2600543</v>
      </c>
      <c r="G82" s="64">
        <v>-15989292.249999996</v>
      </c>
      <c r="H82" s="64">
        <v>0</v>
      </c>
      <c r="I82" s="64">
        <v>702510173.86000001</v>
      </c>
      <c r="J82" s="64">
        <v>702787708.94999969</v>
      </c>
      <c r="K82" s="64">
        <v>-4934508115.0900002</v>
      </c>
      <c r="L82" s="64">
        <v>5637295824.0400019</v>
      </c>
      <c r="M82" s="64">
        <v>-277535.09000000014</v>
      </c>
      <c r="N82" s="64">
        <v>11626954.290000001</v>
      </c>
      <c r="O82" s="64">
        <v>-11904489.380000003</v>
      </c>
      <c r="P82" s="64">
        <v>0</v>
      </c>
      <c r="Q82" s="64">
        <v>0</v>
      </c>
      <c r="R82" s="64">
        <v>0</v>
      </c>
      <c r="S82" s="64">
        <v>189348.23</v>
      </c>
      <c r="T82" s="64">
        <v>189348.23</v>
      </c>
      <c r="U82" s="64">
        <v>0</v>
      </c>
      <c r="V82" s="64">
        <v>189348.23</v>
      </c>
      <c r="W82" s="64">
        <v>0</v>
      </c>
      <c r="X82" s="64">
        <v>0</v>
      </c>
      <c r="Y82" s="64">
        <v>0</v>
      </c>
      <c r="Z82" s="64">
        <v>1454605498.9794943</v>
      </c>
      <c r="AA82" s="64">
        <v>878494748.31827271</v>
      </c>
      <c r="AB82" s="64">
        <v>42688228.762085132</v>
      </c>
      <c r="AC82" s="64">
        <v>326779188.39118433</v>
      </c>
      <c r="AD82" s="64">
        <v>171725700.85178265</v>
      </c>
      <c r="AE82" s="64">
        <v>8726188.5213510562</v>
      </c>
      <c r="AF82" s="64">
        <v>852463.4510491218</v>
      </c>
      <c r="AG82" s="64">
        <v>1914062.4915913651</v>
      </c>
      <c r="AH82" s="64">
        <v>22987344.919999998</v>
      </c>
      <c r="AI82" s="64">
        <v>437573.2721781953</v>
      </c>
      <c r="AJ82" s="64">
        <v>0</v>
      </c>
      <c r="AK82" s="64">
        <v>0</v>
      </c>
      <c r="AL82" s="64">
        <v>0</v>
      </c>
      <c r="AM82" s="64">
        <v>40548.81</v>
      </c>
      <c r="AN82" s="64">
        <v>54558.81</v>
      </c>
      <c r="AO82" s="64">
        <v>0</v>
      </c>
      <c r="AP82" s="64">
        <v>0</v>
      </c>
      <c r="AQ82" s="64">
        <v>0</v>
      </c>
      <c r="AR82" s="64">
        <v>-14010</v>
      </c>
      <c r="AS82" s="64">
        <v>-860803433.27348912</v>
      </c>
      <c r="AT82" s="64">
        <v>-624786.78</v>
      </c>
      <c r="AU82" s="64">
        <v>-657025.60000000009</v>
      </c>
      <c r="AV82" s="64">
        <v>32238.82</v>
      </c>
      <c r="AW82" s="64">
        <v>2096359.9441732175</v>
      </c>
      <c r="AX82" s="64">
        <v>1862523.914173218</v>
      </c>
      <c r="AY82" s="64">
        <v>-35454281.355826788</v>
      </c>
      <c r="AZ82" s="64">
        <v>-6868020.8900000006</v>
      </c>
      <c r="BA82" s="64">
        <v>-36451311.056350164</v>
      </c>
      <c r="BB82" s="64">
        <v>-28240</v>
      </c>
      <c r="BC82" s="64">
        <v>7893290.5905233892</v>
      </c>
      <c r="BD82" s="64">
        <v>37316805.270000011</v>
      </c>
      <c r="BE82" s="64">
        <v>233836.03000000003</v>
      </c>
      <c r="BF82" s="64">
        <v>436077.36000000004</v>
      </c>
      <c r="BG82" s="64">
        <v>101675.44</v>
      </c>
      <c r="BH82" s="64">
        <v>533746.11</v>
      </c>
      <c r="BI82" s="64">
        <v>0</v>
      </c>
      <c r="BJ82" s="64">
        <v>-199344.19</v>
      </c>
      <c r="BK82" s="64">
        <v>-202241.33000000002</v>
      </c>
      <c r="BL82" s="64">
        <v>-8110</v>
      </c>
      <c r="BM82" s="64">
        <v>-8110</v>
      </c>
      <c r="BN82" s="64">
        <v>0</v>
      </c>
      <c r="BO82" s="64">
        <v>0</v>
      </c>
      <c r="BP82" s="64">
        <v>0</v>
      </c>
      <c r="BQ82" s="64">
        <v>0</v>
      </c>
      <c r="BR82" s="64">
        <v>0</v>
      </c>
      <c r="BS82" s="64">
        <v>-859074591.99766231</v>
      </c>
      <c r="BT82" s="64">
        <v>-470460854.12828308</v>
      </c>
      <c r="BU82" s="64">
        <v>-230379356.39440784</v>
      </c>
      <c r="BV82" s="64">
        <v>-74988667.083344728</v>
      </c>
      <c r="BW82" s="64">
        <v>-65781.919999999998</v>
      </c>
      <c r="BX82" s="64">
        <v>-36397331.858349137</v>
      </c>
      <c r="BY82" s="64">
        <v>-30236225.716046099</v>
      </c>
      <c r="BZ82" s="64">
        <v>1744952.4700000002</v>
      </c>
      <c r="CA82" s="64">
        <v>-18291327.367231596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-3192304.44</v>
      </c>
      <c r="CJ82" s="64">
        <v>-3192304.44</v>
      </c>
      <c r="CK82" s="64">
        <v>0</v>
      </c>
      <c r="CL82" s="64">
        <v>3205717848.6160593</v>
      </c>
    </row>
    <row r="83" spans="1:90" ht="12.75" customHeight="1"/>
  </sheetData>
  <pageMargins left="0.75" right="0.75" top="1" bottom="1" header="0.5" footer="0.5"/>
  <pageSetup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59EA5-296C-4A8F-842E-ADFFF63705FC}">
  <sheetPr>
    <tabColor rgb="FFFF0000"/>
  </sheetPr>
  <dimension ref="A1:CL83"/>
  <sheetViews>
    <sheetView showGridLines="0" zoomScale="80" zoomScaleNormal="80" workbookViewId="0">
      <pane xSplit="3" ySplit="6" topLeftCell="D7" activePane="bottomRight" state="frozen"/>
      <selection activeCell="D7" sqref="D7"/>
      <selection pane="topRight" activeCell="D7" sqref="D7"/>
      <selection pane="bottomLeft" activeCell="D7" sqref="D7"/>
      <selection pane="bottomRight" activeCell="D7" sqref="D7"/>
    </sheetView>
  </sheetViews>
  <sheetFormatPr defaultColWidth="9.140625" defaultRowHeight="12.75"/>
  <cols>
    <col min="1" max="1" width="58.7109375" style="5" customWidth="1"/>
    <col min="2" max="90" width="15.7109375" style="5" customWidth="1"/>
    <col min="91" max="16384" width="9.140625" style="5"/>
  </cols>
  <sheetData>
    <row r="1" spans="1:90" s="78" customFormat="1" ht="15" customHeight="1">
      <c r="A1" s="49" t="s">
        <v>284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</row>
    <row r="2" spans="1:90" s="78" customFormat="1" ht="15" customHeight="1">
      <c r="A2" s="49" t="s">
        <v>269</v>
      </c>
      <c r="B2" s="76">
        <v>789</v>
      </c>
      <c r="C2" s="76">
        <v>798</v>
      </c>
      <c r="D2" s="76"/>
      <c r="E2" s="76"/>
      <c r="F2" s="76"/>
      <c r="G2" s="76"/>
      <c r="H2" s="76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</row>
    <row r="3" spans="1:90" s="78" customFormat="1" ht="15" customHeight="1">
      <c r="A3" s="49" t="s">
        <v>528</v>
      </c>
      <c r="B3" s="76" t="s">
        <v>285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</row>
    <row r="4" spans="1:90" ht="15" customHeight="1"/>
    <row r="5" spans="1:90" ht="22.5" customHeight="1">
      <c r="D5" s="1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1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1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79" t="s">
        <v>251</v>
      </c>
    </row>
    <row r="6" spans="1:90" ht="80.099999999999994" customHeight="1">
      <c r="A6" s="57" t="s">
        <v>287</v>
      </c>
      <c r="B6" s="57" t="s">
        <v>288</v>
      </c>
      <c r="C6" s="57" t="s">
        <v>289</v>
      </c>
      <c r="D6" s="1" t="s">
        <v>290</v>
      </c>
      <c r="E6" s="53" t="s">
        <v>291</v>
      </c>
      <c r="F6" s="54" t="s">
        <v>292</v>
      </c>
      <c r="G6" s="54" t="s">
        <v>293</v>
      </c>
      <c r="H6" s="54" t="s">
        <v>294</v>
      </c>
      <c r="I6" s="53" t="s">
        <v>295</v>
      </c>
      <c r="J6" s="54" t="s">
        <v>296</v>
      </c>
      <c r="K6" s="55" t="s">
        <v>297</v>
      </c>
      <c r="L6" s="55" t="s">
        <v>298</v>
      </c>
      <c r="M6" s="54" t="s">
        <v>299</v>
      </c>
      <c r="N6" s="55" t="s">
        <v>300</v>
      </c>
      <c r="O6" s="55" t="s">
        <v>301</v>
      </c>
      <c r="P6" s="54" t="s">
        <v>302</v>
      </c>
      <c r="Q6" s="55" t="s">
        <v>303</v>
      </c>
      <c r="R6" s="55" t="s">
        <v>304</v>
      </c>
      <c r="S6" s="53" t="s">
        <v>305</v>
      </c>
      <c r="T6" s="54" t="s">
        <v>306</v>
      </c>
      <c r="U6" s="55" t="s">
        <v>307</v>
      </c>
      <c r="V6" s="55" t="s">
        <v>308</v>
      </c>
      <c r="W6" s="54" t="s">
        <v>309</v>
      </c>
      <c r="X6" s="55" t="s">
        <v>310</v>
      </c>
      <c r="Y6" s="55" t="s">
        <v>311</v>
      </c>
      <c r="Z6" s="53" t="s">
        <v>312</v>
      </c>
      <c r="AA6" s="54" t="s">
        <v>313</v>
      </c>
      <c r="AB6" s="54" t="s">
        <v>314</v>
      </c>
      <c r="AC6" s="54" t="s">
        <v>315</v>
      </c>
      <c r="AD6" s="54" t="s">
        <v>316</v>
      </c>
      <c r="AE6" s="54" t="s">
        <v>317</v>
      </c>
      <c r="AF6" s="54" t="s">
        <v>318</v>
      </c>
      <c r="AG6" s="54" t="s">
        <v>319</v>
      </c>
      <c r="AH6" s="54" t="s">
        <v>320</v>
      </c>
      <c r="AI6" s="54" t="s">
        <v>321</v>
      </c>
      <c r="AJ6" s="53" t="s">
        <v>322</v>
      </c>
      <c r="AK6" s="54" t="s">
        <v>323</v>
      </c>
      <c r="AL6" s="54" t="s">
        <v>324</v>
      </c>
      <c r="AM6" s="53" t="s">
        <v>325</v>
      </c>
      <c r="AN6" s="54" t="s">
        <v>326</v>
      </c>
      <c r="AO6" s="54" t="s">
        <v>327</v>
      </c>
      <c r="AP6" s="54" t="s">
        <v>328</v>
      </c>
      <c r="AQ6" s="54" t="s">
        <v>329</v>
      </c>
      <c r="AR6" s="54" t="s">
        <v>330</v>
      </c>
      <c r="AS6" s="1" t="s">
        <v>331</v>
      </c>
      <c r="AT6" s="53" t="s">
        <v>332</v>
      </c>
      <c r="AU6" s="54" t="s">
        <v>333</v>
      </c>
      <c r="AV6" s="54" t="s">
        <v>334</v>
      </c>
      <c r="AW6" s="53" t="s">
        <v>335</v>
      </c>
      <c r="AX6" s="54" t="s">
        <v>336</v>
      </c>
      <c r="AY6" s="55" t="s">
        <v>337</v>
      </c>
      <c r="AZ6" s="56" t="s">
        <v>338</v>
      </c>
      <c r="BA6" s="56" t="s">
        <v>339</v>
      </c>
      <c r="BB6" s="56" t="s">
        <v>340</v>
      </c>
      <c r="BC6" s="56" t="s">
        <v>341</v>
      </c>
      <c r="BD6" s="55" t="s">
        <v>342</v>
      </c>
      <c r="BE6" s="54" t="s">
        <v>343</v>
      </c>
      <c r="BF6" s="55" t="s">
        <v>344</v>
      </c>
      <c r="BG6" s="56" t="s">
        <v>338</v>
      </c>
      <c r="BH6" s="56" t="s">
        <v>339</v>
      </c>
      <c r="BI6" s="56" t="s">
        <v>340</v>
      </c>
      <c r="BJ6" s="56" t="s">
        <v>345</v>
      </c>
      <c r="BK6" s="55" t="s">
        <v>346</v>
      </c>
      <c r="BL6" s="53" t="s">
        <v>347</v>
      </c>
      <c r="BM6" s="54" t="s">
        <v>348</v>
      </c>
      <c r="BN6" s="54" t="s">
        <v>349</v>
      </c>
      <c r="BO6" s="53" t="s">
        <v>350</v>
      </c>
      <c r="BP6" s="54" t="s">
        <v>351</v>
      </c>
      <c r="BQ6" s="54" t="s">
        <v>352</v>
      </c>
      <c r="BR6" s="54" t="s">
        <v>353</v>
      </c>
      <c r="BS6" s="53" t="s">
        <v>354</v>
      </c>
      <c r="BT6" s="54" t="s">
        <v>355</v>
      </c>
      <c r="BU6" s="54" t="s">
        <v>356</v>
      </c>
      <c r="BV6" s="54" t="s">
        <v>357</v>
      </c>
      <c r="BW6" s="54" t="s">
        <v>358</v>
      </c>
      <c r="BX6" s="54" t="s">
        <v>359</v>
      </c>
      <c r="BY6" s="54" t="s">
        <v>360</v>
      </c>
      <c r="BZ6" s="54" t="s">
        <v>361</v>
      </c>
      <c r="CA6" s="54" t="s">
        <v>362</v>
      </c>
      <c r="CB6" s="53" t="s">
        <v>363</v>
      </c>
      <c r="CC6" s="54" t="s">
        <v>364</v>
      </c>
      <c r="CD6" s="55" t="s">
        <v>365</v>
      </c>
      <c r="CE6" s="55" t="s">
        <v>366</v>
      </c>
      <c r="CF6" s="54" t="s">
        <v>367</v>
      </c>
      <c r="CG6" s="1" t="s">
        <v>368</v>
      </c>
      <c r="CH6" s="55" t="s">
        <v>369</v>
      </c>
      <c r="CI6" s="53" t="s">
        <v>370</v>
      </c>
      <c r="CJ6" s="54" t="s">
        <v>371</v>
      </c>
      <c r="CK6" s="54" t="s">
        <v>372</v>
      </c>
      <c r="CL6" s="57" t="s">
        <v>250</v>
      </c>
    </row>
    <row r="7" spans="1:90" ht="12.75" customHeight="1">
      <c r="A7" s="44" t="s">
        <v>2</v>
      </c>
      <c r="B7" s="59">
        <v>1001</v>
      </c>
      <c r="C7" s="60" t="s">
        <v>373</v>
      </c>
      <c r="D7" s="61">
        <v>0</v>
      </c>
      <c r="E7" s="61">
        <v>0</v>
      </c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  <c r="M7" s="61">
        <v>0</v>
      </c>
      <c r="N7" s="61">
        <v>0</v>
      </c>
      <c r="O7" s="61">
        <v>0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0</v>
      </c>
      <c r="AA7" s="61">
        <v>0</v>
      </c>
      <c r="AB7" s="61">
        <v>0</v>
      </c>
      <c r="AC7" s="61">
        <v>0</v>
      </c>
      <c r="AD7" s="61">
        <v>0</v>
      </c>
      <c r="AE7" s="61">
        <v>0</v>
      </c>
      <c r="AF7" s="61">
        <v>0</v>
      </c>
      <c r="AG7" s="61">
        <v>0</v>
      </c>
      <c r="AH7" s="61">
        <v>0</v>
      </c>
      <c r="AI7" s="61">
        <v>0</v>
      </c>
      <c r="AJ7" s="61">
        <v>0</v>
      </c>
      <c r="AK7" s="61">
        <v>0</v>
      </c>
      <c r="AL7" s="61">
        <v>0</v>
      </c>
      <c r="AM7" s="61">
        <v>0</v>
      </c>
      <c r="AN7" s="61">
        <v>0</v>
      </c>
      <c r="AO7" s="61">
        <v>0</v>
      </c>
      <c r="AP7" s="61">
        <v>0</v>
      </c>
      <c r="AQ7" s="61">
        <v>0</v>
      </c>
      <c r="AR7" s="61">
        <v>0</v>
      </c>
      <c r="AS7" s="61">
        <v>0</v>
      </c>
      <c r="AT7" s="61">
        <v>0</v>
      </c>
      <c r="AU7" s="61">
        <v>0</v>
      </c>
      <c r="AV7" s="61">
        <v>0</v>
      </c>
      <c r="AW7" s="61">
        <v>0</v>
      </c>
      <c r="AX7" s="61">
        <v>0</v>
      </c>
      <c r="AY7" s="61">
        <v>0</v>
      </c>
      <c r="AZ7" s="61">
        <v>0</v>
      </c>
      <c r="BA7" s="61">
        <v>0</v>
      </c>
      <c r="BB7" s="61">
        <v>0</v>
      </c>
      <c r="BC7" s="61">
        <v>0</v>
      </c>
      <c r="BD7" s="61">
        <v>0</v>
      </c>
      <c r="BE7" s="61">
        <v>0</v>
      </c>
      <c r="BF7" s="61">
        <v>0</v>
      </c>
      <c r="BG7" s="61">
        <v>0</v>
      </c>
      <c r="BH7" s="61">
        <v>0</v>
      </c>
      <c r="BI7" s="61">
        <v>0</v>
      </c>
      <c r="BJ7" s="61">
        <v>0</v>
      </c>
      <c r="BK7" s="61">
        <v>0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0</v>
      </c>
      <c r="BT7" s="61">
        <v>0</v>
      </c>
      <c r="BU7" s="61">
        <v>0</v>
      </c>
      <c r="BV7" s="61">
        <v>0</v>
      </c>
      <c r="BW7" s="61">
        <v>0</v>
      </c>
      <c r="BX7" s="61">
        <v>0</v>
      </c>
      <c r="BY7" s="61">
        <v>0</v>
      </c>
      <c r="BZ7" s="61">
        <v>0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0</v>
      </c>
    </row>
    <row r="8" spans="1:90" ht="12.75" customHeight="1">
      <c r="A8" s="44" t="s">
        <v>3</v>
      </c>
      <c r="B8" s="59">
        <v>1003</v>
      </c>
      <c r="C8" s="60" t="s">
        <v>373</v>
      </c>
      <c r="D8" s="61">
        <v>0</v>
      </c>
      <c r="E8" s="61">
        <v>0</v>
      </c>
      <c r="F8" s="61">
        <v>0</v>
      </c>
      <c r="G8" s="61">
        <v>0</v>
      </c>
      <c r="H8" s="61">
        <v>0</v>
      </c>
      <c r="I8" s="61">
        <v>0</v>
      </c>
      <c r="J8" s="61">
        <v>2637896.1599999997</v>
      </c>
      <c r="K8" s="61">
        <v>-2347820.4300000002</v>
      </c>
      <c r="L8" s="61">
        <v>4985716.59</v>
      </c>
      <c r="M8" s="61">
        <v>-2637896.1599999997</v>
      </c>
      <c r="N8" s="61">
        <v>2347820.4300000002</v>
      </c>
      <c r="O8" s="61">
        <v>-4985716.59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0</v>
      </c>
      <c r="AA8" s="61">
        <v>0</v>
      </c>
      <c r="AB8" s="61">
        <v>0</v>
      </c>
      <c r="AC8" s="61">
        <v>0</v>
      </c>
      <c r="AD8" s="61">
        <v>0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0</v>
      </c>
      <c r="AO8" s="61">
        <v>0</v>
      </c>
      <c r="AP8" s="61">
        <v>0</v>
      </c>
      <c r="AQ8" s="61">
        <v>0</v>
      </c>
      <c r="AR8" s="61">
        <v>0</v>
      </c>
      <c r="AS8" s="61">
        <v>25385.540000000008</v>
      </c>
      <c r="AT8" s="61">
        <v>0</v>
      </c>
      <c r="AU8" s="61">
        <v>0</v>
      </c>
      <c r="AV8" s="61">
        <v>0</v>
      </c>
      <c r="AW8" s="61">
        <v>0</v>
      </c>
      <c r="AX8" s="61">
        <v>0</v>
      </c>
      <c r="AY8" s="61">
        <v>0</v>
      </c>
      <c r="AZ8" s="61">
        <v>0</v>
      </c>
      <c r="BA8" s="61">
        <v>0</v>
      </c>
      <c r="BB8" s="61">
        <v>0</v>
      </c>
      <c r="BC8" s="61">
        <v>0</v>
      </c>
      <c r="BD8" s="61">
        <v>0</v>
      </c>
      <c r="BE8" s="61">
        <v>0</v>
      </c>
      <c r="BF8" s="61">
        <v>0</v>
      </c>
      <c r="BG8" s="61">
        <v>0</v>
      </c>
      <c r="BH8" s="61">
        <v>0</v>
      </c>
      <c r="BI8" s="61">
        <v>0</v>
      </c>
      <c r="BJ8" s="61">
        <v>0</v>
      </c>
      <c r="BK8" s="61">
        <v>0</v>
      </c>
      <c r="BL8" s="61">
        <v>0</v>
      </c>
      <c r="BM8" s="61">
        <v>0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25385.540000000008</v>
      </c>
      <c r="BT8" s="61">
        <v>0</v>
      </c>
      <c r="BU8" s="61">
        <v>-164039.71</v>
      </c>
      <c r="BV8" s="61">
        <v>-32723.58</v>
      </c>
      <c r="BW8" s="61">
        <v>0</v>
      </c>
      <c r="BX8" s="61">
        <v>0</v>
      </c>
      <c r="BY8" s="61">
        <v>0</v>
      </c>
      <c r="BZ8" s="61">
        <v>222148.83</v>
      </c>
      <c r="CA8" s="61">
        <v>0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25385.540000000008</v>
      </c>
    </row>
    <row r="9" spans="1:90" ht="12.75" customHeight="1">
      <c r="A9" s="44" t="s">
        <v>4</v>
      </c>
      <c r="B9" s="59">
        <v>1004</v>
      </c>
      <c r="C9" s="60" t="s">
        <v>373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0</v>
      </c>
      <c r="AA9" s="61">
        <v>0</v>
      </c>
      <c r="AB9" s="61">
        <v>0</v>
      </c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0</v>
      </c>
      <c r="AT9" s="61">
        <v>0</v>
      </c>
      <c r="AU9" s="61">
        <v>0</v>
      </c>
      <c r="AV9" s="61">
        <v>0</v>
      </c>
      <c r="AW9" s="61">
        <v>0</v>
      </c>
      <c r="AX9" s="61">
        <v>0</v>
      </c>
      <c r="AY9" s="61">
        <v>0</v>
      </c>
      <c r="AZ9" s="61">
        <v>0</v>
      </c>
      <c r="BA9" s="61">
        <v>0</v>
      </c>
      <c r="BB9" s="61">
        <v>0</v>
      </c>
      <c r="BC9" s="61">
        <v>0</v>
      </c>
      <c r="BD9" s="61">
        <v>0</v>
      </c>
      <c r="BE9" s="61">
        <v>0</v>
      </c>
      <c r="BF9" s="61">
        <v>0</v>
      </c>
      <c r="BG9" s="61">
        <v>0</v>
      </c>
      <c r="BH9" s="61">
        <v>0</v>
      </c>
      <c r="BI9" s="61">
        <v>0</v>
      </c>
      <c r="BJ9" s="61">
        <v>0</v>
      </c>
      <c r="BK9" s="61">
        <v>0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0</v>
      </c>
      <c r="BT9" s="61">
        <v>0</v>
      </c>
      <c r="BU9" s="61">
        <v>0</v>
      </c>
      <c r="BV9" s="61">
        <v>0</v>
      </c>
      <c r="BW9" s="61">
        <v>0</v>
      </c>
      <c r="BX9" s="61">
        <v>0</v>
      </c>
      <c r="BY9" s="61">
        <v>0</v>
      </c>
      <c r="BZ9" s="61">
        <v>0</v>
      </c>
      <c r="CA9" s="61">
        <v>0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0</v>
      </c>
      <c r="CJ9" s="61">
        <v>0</v>
      </c>
      <c r="CK9" s="61">
        <v>0</v>
      </c>
      <c r="CL9" s="61">
        <v>0</v>
      </c>
    </row>
    <row r="10" spans="1:90" ht="12.75" customHeight="1">
      <c r="A10" s="44" t="s">
        <v>6</v>
      </c>
      <c r="B10" s="59">
        <v>1005</v>
      </c>
      <c r="C10" s="60" t="s">
        <v>373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0</v>
      </c>
      <c r="AA10" s="61">
        <v>0</v>
      </c>
      <c r="AB10" s="61">
        <v>0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0</v>
      </c>
      <c r="AI10" s="61">
        <v>0</v>
      </c>
      <c r="AJ10" s="61">
        <v>0</v>
      </c>
      <c r="AK10" s="61">
        <v>0</v>
      </c>
      <c r="AL10" s="61">
        <v>0</v>
      </c>
      <c r="AM10" s="61">
        <v>0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0</v>
      </c>
      <c r="AT10" s="61">
        <v>0</v>
      </c>
      <c r="AU10" s="61">
        <v>0</v>
      </c>
      <c r="AV10" s="61">
        <v>0</v>
      </c>
      <c r="AW10" s="61">
        <v>0</v>
      </c>
      <c r="AX10" s="61">
        <v>0</v>
      </c>
      <c r="AY10" s="61">
        <v>0</v>
      </c>
      <c r="AZ10" s="61">
        <v>0</v>
      </c>
      <c r="BA10" s="61">
        <v>0</v>
      </c>
      <c r="BB10" s="61">
        <v>0</v>
      </c>
      <c r="BC10" s="61">
        <v>0</v>
      </c>
      <c r="BD10" s="61">
        <v>0</v>
      </c>
      <c r="BE10" s="61">
        <v>0</v>
      </c>
      <c r="BF10" s="61">
        <v>0</v>
      </c>
      <c r="BG10" s="61">
        <v>0</v>
      </c>
      <c r="BH10" s="61">
        <v>0</v>
      </c>
      <c r="BI10" s="61">
        <v>0</v>
      </c>
      <c r="BJ10" s="61">
        <v>0</v>
      </c>
      <c r="BK10" s="61">
        <v>0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0</v>
      </c>
      <c r="BT10" s="61">
        <v>0</v>
      </c>
      <c r="BU10" s="61">
        <v>0</v>
      </c>
      <c r="BV10" s="61">
        <v>0</v>
      </c>
      <c r="BW10" s="61">
        <v>0</v>
      </c>
      <c r="BX10" s="61">
        <v>0</v>
      </c>
      <c r="BY10" s="61">
        <v>0</v>
      </c>
      <c r="BZ10" s="61">
        <v>0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0</v>
      </c>
      <c r="CJ10" s="61">
        <v>0</v>
      </c>
      <c r="CK10" s="61">
        <v>0</v>
      </c>
      <c r="CL10" s="61">
        <v>0</v>
      </c>
    </row>
    <row r="11" spans="1:90" ht="12.75" customHeight="1">
      <c r="A11" s="44" t="s">
        <v>8</v>
      </c>
      <c r="B11" s="59">
        <v>1006</v>
      </c>
      <c r="C11" s="60" t="s">
        <v>373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0</v>
      </c>
      <c r="AF11" s="61">
        <v>0</v>
      </c>
      <c r="AG11" s="61">
        <v>0</v>
      </c>
      <c r="AH11" s="61">
        <v>0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0</v>
      </c>
      <c r="AT11" s="61">
        <v>0</v>
      </c>
      <c r="AU11" s="61">
        <v>0</v>
      </c>
      <c r="AV11" s="61">
        <v>0</v>
      </c>
      <c r="AW11" s="61">
        <v>0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0</v>
      </c>
      <c r="BD11" s="61">
        <v>0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0</v>
      </c>
      <c r="BT11" s="61">
        <v>0</v>
      </c>
      <c r="BU11" s="61">
        <v>0</v>
      </c>
      <c r="BV11" s="61">
        <v>0</v>
      </c>
      <c r="BW11" s="61">
        <v>0</v>
      </c>
      <c r="BX11" s="61">
        <v>0</v>
      </c>
      <c r="BY11" s="61">
        <v>0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0</v>
      </c>
    </row>
    <row r="12" spans="1:90" ht="12.75" customHeight="1">
      <c r="A12" s="44" t="s">
        <v>10</v>
      </c>
      <c r="B12" s="59">
        <v>1007</v>
      </c>
      <c r="C12" s="60" t="s">
        <v>373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</row>
    <row r="13" spans="1:90" ht="12.75" customHeight="1">
      <c r="A13" s="44" t="s">
        <v>12</v>
      </c>
      <c r="B13" s="59">
        <v>1008</v>
      </c>
      <c r="C13" s="60" t="s">
        <v>373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0</v>
      </c>
      <c r="AA13" s="61">
        <v>0</v>
      </c>
      <c r="AB13" s="61">
        <v>0</v>
      </c>
      <c r="AC13" s="61">
        <v>0</v>
      </c>
      <c r="AD13" s="61">
        <v>0</v>
      </c>
      <c r="AE13" s="61">
        <v>0</v>
      </c>
      <c r="AF13" s="61">
        <v>0</v>
      </c>
      <c r="AG13" s="61">
        <v>0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0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1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0</v>
      </c>
      <c r="BT13" s="61">
        <v>0</v>
      </c>
      <c r="BU13" s="61">
        <v>0</v>
      </c>
      <c r="BV13" s="61">
        <v>0</v>
      </c>
      <c r="BW13" s="61">
        <v>0</v>
      </c>
      <c r="BX13" s="61">
        <v>0</v>
      </c>
      <c r="BY13" s="61">
        <v>0</v>
      </c>
      <c r="BZ13" s="61">
        <v>0</v>
      </c>
      <c r="CA13" s="61">
        <v>0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0</v>
      </c>
      <c r="CJ13" s="61">
        <v>0</v>
      </c>
      <c r="CK13" s="61">
        <v>0</v>
      </c>
      <c r="CL13" s="61">
        <v>0</v>
      </c>
    </row>
    <row r="14" spans="1:90" ht="12.75" customHeight="1">
      <c r="A14" s="44" t="s">
        <v>14</v>
      </c>
      <c r="B14" s="59">
        <v>1009</v>
      </c>
      <c r="C14" s="60" t="s">
        <v>373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0</v>
      </c>
      <c r="AA14" s="61">
        <v>0</v>
      </c>
      <c r="AB14" s="61">
        <v>0</v>
      </c>
      <c r="AC14" s="61">
        <v>0</v>
      </c>
      <c r="AD14" s="61">
        <v>0</v>
      </c>
      <c r="AE14" s="61">
        <v>0</v>
      </c>
      <c r="AF14" s="61">
        <v>0</v>
      </c>
      <c r="AG14" s="61">
        <v>0</v>
      </c>
      <c r="AH14" s="61">
        <v>0</v>
      </c>
      <c r="AI14" s="61">
        <v>0</v>
      </c>
      <c r="AJ14" s="61">
        <v>0</v>
      </c>
      <c r="AK14" s="61">
        <v>0</v>
      </c>
      <c r="AL14" s="61">
        <v>0</v>
      </c>
      <c r="AM14" s="61">
        <v>0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0</v>
      </c>
      <c r="AT14" s="61">
        <v>0</v>
      </c>
      <c r="AU14" s="61">
        <v>0</v>
      </c>
      <c r="AV14" s="61">
        <v>0</v>
      </c>
      <c r="AW14" s="61">
        <v>0</v>
      </c>
      <c r="AX14" s="61">
        <v>0</v>
      </c>
      <c r="AY14" s="61">
        <v>0</v>
      </c>
      <c r="AZ14" s="61">
        <v>0</v>
      </c>
      <c r="BA14" s="61">
        <v>0</v>
      </c>
      <c r="BB14" s="61">
        <v>0</v>
      </c>
      <c r="BC14" s="61">
        <v>0</v>
      </c>
      <c r="BD14" s="61">
        <v>0</v>
      </c>
      <c r="BE14" s="61">
        <v>0</v>
      </c>
      <c r="BF14" s="61">
        <v>0</v>
      </c>
      <c r="BG14" s="61">
        <v>0</v>
      </c>
      <c r="BH14" s="61">
        <v>0</v>
      </c>
      <c r="BI14" s="61">
        <v>0</v>
      </c>
      <c r="BJ14" s="61">
        <v>0</v>
      </c>
      <c r="BK14" s="61">
        <v>0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0</v>
      </c>
      <c r="BT14" s="61">
        <v>0</v>
      </c>
      <c r="BU14" s="61">
        <v>0</v>
      </c>
      <c r="BV14" s="61">
        <v>0</v>
      </c>
      <c r="BW14" s="61">
        <v>0</v>
      </c>
      <c r="BX14" s="61">
        <v>0</v>
      </c>
      <c r="BY14" s="61">
        <v>0</v>
      </c>
      <c r="BZ14" s="61">
        <v>0</v>
      </c>
      <c r="CA14" s="61">
        <v>0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0</v>
      </c>
      <c r="CJ14" s="61">
        <v>0</v>
      </c>
      <c r="CK14" s="61">
        <v>0</v>
      </c>
      <c r="CL14" s="61">
        <v>0</v>
      </c>
    </row>
    <row r="15" spans="1:90" ht="12.75" customHeight="1">
      <c r="A15" s="44" t="s">
        <v>16</v>
      </c>
      <c r="B15" s="59">
        <v>1010</v>
      </c>
      <c r="C15" s="60" t="s">
        <v>373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</row>
    <row r="16" spans="1:90" ht="12.75" customHeight="1">
      <c r="A16" s="44" t="s">
        <v>18</v>
      </c>
      <c r="B16" s="59">
        <v>1011</v>
      </c>
      <c r="C16" s="60" t="s">
        <v>373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</row>
    <row r="17" spans="1:90" ht="12.75" customHeight="1">
      <c r="A17" s="44" t="s">
        <v>20</v>
      </c>
      <c r="B17" s="59">
        <v>1012</v>
      </c>
      <c r="C17" s="60" t="s">
        <v>373</v>
      </c>
      <c r="D17" s="61">
        <v>185439171.655316</v>
      </c>
      <c r="E17" s="61">
        <v>142233592.47999999</v>
      </c>
      <c r="F17" s="61">
        <v>142233592.47999999</v>
      </c>
      <c r="G17" s="61">
        <v>0</v>
      </c>
      <c r="H17" s="61">
        <v>0</v>
      </c>
      <c r="I17" s="61">
        <v>-42400429.159999996</v>
      </c>
      <c r="J17" s="61">
        <v>-42400429.159999996</v>
      </c>
      <c r="K17" s="61">
        <v>-256225135.41999999</v>
      </c>
      <c r="L17" s="61">
        <v>213824706.25999999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85606008.335316002</v>
      </c>
      <c r="AA17" s="61">
        <v>38771152.295903996</v>
      </c>
      <c r="AB17" s="61">
        <v>692885.71497600002</v>
      </c>
      <c r="AC17" s="61">
        <v>46141970.324436001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-39660409.018479005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1">
        <v>0</v>
      </c>
      <c r="AZ17" s="61">
        <v>0</v>
      </c>
      <c r="BA17" s="61">
        <v>0</v>
      </c>
      <c r="BB17" s="61">
        <v>0</v>
      </c>
      <c r="BC17" s="61">
        <v>0</v>
      </c>
      <c r="BD17" s="61">
        <v>0</v>
      </c>
      <c r="BE17" s="61">
        <v>0</v>
      </c>
      <c r="BF17" s="61">
        <v>0</v>
      </c>
      <c r="BG17" s="61">
        <v>0</v>
      </c>
      <c r="BH17" s="61">
        <v>0</v>
      </c>
      <c r="BI17" s="61">
        <v>0</v>
      </c>
      <c r="BJ17" s="61">
        <v>0</v>
      </c>
      <c r="BK17" s="61">
        <v>0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-39660409.018479005</v>
      </c>
      <c r="BT17" s="61">
        <v>-9974884.8600000087</v>
      </c>
      <c r="BU17" s="61">
        <v>-12775741.582951998</v>
      </c>
      <c r="BV17" s="61">
        <v>-12076869.357993999</v>
      </c>
      <c r="BW17" s="61">
        <v>0</v>
      </c>
      <c r="BX17" s="61">
        <v>-217013.38945299998</v>
      </c>
      <c r="BY17" s="61">
        <v>-4009646.6080799997</v>
      </c>
      <c r="BZ17" s="61">
        <v>0</v>
      </c>
      <c r="CA17" s="61">
        <v>-606253.22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145778762.63683701</v>
      </c>
    </row>
    <row r="18" spans="1:90" ht="12.75" customHeight="1">
      <c r="A18" s="44" t="s">
        <v>22</v>
      </c>
      <c r="B18" s="59">
        <v>1013</v>
      </c>
      <c r="C18" s="60" t="s">
        <v>373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0</v>
      </c>
      <c r="BG18" s="61">
        <v>0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0</v>
      </c>
      <c r="BT18" s="61">
        <v>0</v>
      </c>
      <c r="BU18" s="61">
        <v>0</v>
      </c>
      <c r="BV18" s="61">
        <v>0</v>
      </c>
      <c r="BW18" s="61">
        <v>0</v>
      </c>
      <c r="BX18" s="61">
        <v>0</v>
      </c>
      <c r="BY18" s="61">
        <v>0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0</v>
      </c>
    </row>
    <row r="19" spans="1:90" ht="12.75" customHeight="1">
      <c r="A19" s="44" t="s">
        <v>24</v>
      </c>
      <c r="B19" s="59">
        <v>1016</v>
      </c>
      <c r="C19" s="60" t="s">
        <v>373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</row>
    <row r="20" spans="1:90" ht="12.75" customHeight="1">
      <c r="A20" s="44" t="s">
        <v>26</v>
      </c>
      <c r="B20" s="59">
        <v>1017</v>
      </c>
      <c r="C20" s="60" t="s">
        <v>373</v>
      </c>
      <c r="D20" s="61">
        <v>0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0</v>
      </c>
      <c r="AT20" s="61">
        <v>0</v>
      </c>
      <c r="AU20" s="61">
        <v>0</v>
      </c>
      <c r="AV20" s="61">
        <v>0</v>
      </c>
      <c r="AW20" s="61">
        <v>0</v>
      </c>
      <c r="AX20" s="61">
        <v>0</v>
      </c>
      <c r="AY20" s="61">
        <v>0</v>
      </c>
      <c r="AZ20" s="61">
        <v>0</v>
      </c>
      <c r="BA20" s="61">
        <v>0</v>
      </c>
      <c r="BB20" s="61">
        <v>0</v>
      </c>
      <c r="BC20" s="61">
        <v>0</v>
      </c>
      <c r="BD20" s="61">
        <v>0</v>
      </c>
      <c r="BE20" s="61">
        <v>0</v>
      </c>
      <c r="BF20" s="61">
        <v>0</v>
      </c>
      <c r="BG20" s="61">
        <v>0</v>
      </c>
      <c r="BH20" s="61">
        <v>0</v>
      </c>
      <c r="BI20" s="61">
        <v>0</v>
      </c>
      <c r="BJ20" s="61">
        <v>0</v>
      </c>
      <c r="BK20" s="61">
        <v>0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0</v>
      </c>
      <c r="BT20" s="61">
        <v>0</v>
      </c>
      <c r="BU20" s="61">
        <v>0</v>
      </c>
      <c r="BV20" s="61">
        <v>0</v>
      </c>
      <c r="BW20" s="61">
        <v>0</v>
      </c>
      <c r="BX20" s="61">
        <v>0</v>
      </c>
      <c r="BY20" s="61">
        <v>0</v>
      </c>
      <c r="BZ20" s="61">
        <v>0</v>
      </c>
      <c r="CA20" s="61">
        <v>0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0</v>
      </c>
      <c r="CJ20" s="61">
        <v>0</v>
      </c>
      <c r="CK20" s="61">
        <v>0</v>
      </c>
      <c r="CL20" s="61">
        <v>0</v>
      </c>
    </row>
    <row r="21" spans="1:90" ht="12.75" customHeight="1">
      <c r="A21" s="44" t="s">
        <v>28</v>
      </c>
      <c r="B21" s="59">
        <v>1018</v>
      </c>
      <c r="C21" s="60" t="s">
        <v>373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0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0</v>
      </c>
      <c r="BF21" s="61">
        <v>0</v>
      </c>
      <c r="BG21" s="61">
        <v>0</v>
      </c>
      <c r="BH21" s="61">
        <v>0</v>
      </c>
      <c r="BI21" s="61">
        <v>0</v>
      </c>
      <c r="BJ21" s="61">
        <v>0</v>
      </c>
      <c r="BK21" s="61">
        <v>0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0</v>
      </c>
      <c r="BT21" s="61">
        <v>0</v>
      </c>
      <c r="BU21" s="61">
        <v>0</v>
      </c>
      <c r="BV21" s="61">
        <v>0</v>
      </c>
      <c r="BW21" s="61">
        <v>0</v>
      </c>
      <c r="BX21" s="61">
        <v>0</v>
      </c>
      <c r="BY21" s="61">
        <v>0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0</v>
      </c>
    </row>
    <row r="22" spans="1:90" ht="12.75" customHeight="1">
      <c r="A22" s="44" t="s">
        <v>30</v>
      </c>
      <c r="B22" s="59">
        <v>1020</v>
      </c>
      <c r="C22" s="60" t="s">
        <v>373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61">
        <v>0</v>
      </c>
      <c r="AJ22" s="61">
        <v>0</v>
      </c>
      <c r="AK22" s="61">
        <v>0</v>
      </c>
      <c r="AL22" s="61">
        <v>0</v>
      </c>
      <c r="AM22" s="61">
        <v>0</v>
      </c>
      <c r="AN22" s="61">
        <v>0</v>
      </c>
      <c r="AO22" s="61">
        <v>0</v>
      </c>
      <c r="AP22" s="61">
        <v>0</v>
      </c>
      <c r="AQ22" s="61">
        <v>0</v>
      </c>
      <c r="AR22" s="61">
        <v>0</v>
      </c>
      <c r="AS22" s="61">
        <v>0</v>
      </c>
      <c r="AT22" s="61">
        <v>0</v>
      </c>
      <c r="AU22" s="61">
        <v>0</v>
      </c>
      <c r="AV22" s="61">
        <v>0</v>
      </c>
      <c r="AW22" s="61">
        <v>0</v>
      </c>
      <c r="AX22" s="61">
        <v>0</v>
      </c>
      <c r="AY22" s="61">
        <v>0</v>
      </c>
      <c r="AZ22" s="61">
        <v>0</v>
      </c>
      <c r="BA22" s="61">
        <v>0</v>
      </c>
      <c r="BB22" s="61">
        <v>0</v>
      </c>
      <c r="BC22" s="61">
        <v>0</v>
      </c>
      <c r="BD22" s="61">
        <v>0</v>
      </c>
      <c r="BE22" s="61">
        <v>0</v>
      </c>
      <c r="BF22" s="61">
        <v>0</v>
      </c>
      <c r="BG22" s="61">
        <v>0</v>
      </c>
      <c r="BH22" s="61">
        <v>0</v>
      </c>
      <c r="BI22" s="61">
        <v>0</v>
      </c>
      <c r="BJ22" s="61">
        <v>0</v>
      </c>
      <c r="BK22" s="61">
        <v>0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0</v>
      </c>
      <c r="BT22" s="61">
        <v>0</v>
      </c>
      <c r="BU22" s="61">
        <v>0</v>
      </c>
      <c r="BV22" s="61">
        <v>0</v>
      </c>
      <c r="BW22" s="61">
        <v>0</v>
      </c>
      <c r="BX22" s="61">
        <v>0</v>
      </c>
      <c r="BY22" s="61">
        <v>0</v>
      </c>
      <c r="BZ22" s="61">
        <v>0</v>
      </c>
      <c r="CA22" s="61">
        <v>0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0</v>
      </c>
    </row>
    <row r="23" spans="1:90" ht="12.75" customHeight="1">
      <c r="A23" s="44" t="s">
        <v>32</v>
      </c>
      <c r="B23" s="59">
        <v>1022</v>
      </c>
      <c r="C23" s="60" t="s">
        <v>373</v>
      </c>
      <c r="D23" s="61">
        <v>439597439.88</v>
      </c>
      <c r="E23" s="61">
        <v>342670570.84000003</v>
      </c>
      <c r="F23" s="61">
        <v>342670570.84000003</v>
      </c>
      <c r="G23" s="61">
        <v>0</v>
      </c>
      <c r="H23" s="61">
        <v>0</v>
      </c>
      <c r="I23" s="61">
        <v>-140807888.38</v>
      </c>
      <c r="J23" s="61">
        <v>-140807888.38</v>
      </c>
      <c r="K23" s="61">
        <v>-694160640.01999998</v>
      </c>
      <c r="L23" s="61">
        <v>553352751.63999999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237734757.41999999</v>
      </c>
      <c r="AA23" s="61">
        <v>183077096.44</v>
      </c>
      <c r="AB23" s="61">
        <v>19835903.079999998</v>
      </c>
      <c r="AC23" s="61">
        <v>20529234.500000004</v>
      </c>
      <c r="AD23" s="61">
        <v>13595039.74</v>
      </c>
      <c r="AE23" s="61">
        <v>319169.45</v>
      </c>
      <c r="AF23" s="61">
        <v>0</v>
      </c>
      <c r="AG23" s="61">
        <v>378314.21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-132955845.20999998</v>
      </c>
      <c r="AT23" s="61">
        <v>0</v>
      </c>
      <c r="AU23" s="61">
        <v>0</v>
      </c>
      <c r="AV23" s="61">
        <v>0</v>
      </c>
      <c r="AW23" s="61">
        <v>0</v>
      </c>
      <c r="AX23" s="61">
        <v>0</v>
      </c>
      <c r="AY23" s="61">
        <v>0</v>
      </c>
      <c r="AZ23" s="61">
        <v>0</v>
      </c>
      <c r="BA23" s="61">
        <v>0</v>
      </c>
      <c r="BB23" s="61">
        <v>0</v>
      </c>
      <c r="BC23" s="61">
        <v>0</v>
      </c>
      <c r="BD23" s="61">
        <v>0</v>
      </c>
      <c r="BE23" s="61">
        <v>0</v>
      </c>
      <c r="BF23" s="61">
        <v>0</v>
      </c>
      <c r="BG23" s="61">
        <v>0</v>
      </c>
      <c r="BH23" s="61">
        <v>0</v>
      </c>
      <c r="BI23" s="61">
        <v>0</v>
      </c>
      <c r="BJ23" s="61">
        <v>0</v>
      </c>
      <c r="BK23" s="61">
        <v>0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-35095376.019999988</v>
      </c>
      <c r="BT23" s="61">
        <v>-30008674.889999993</v>
      </c>
      <c r="BU23" s="61">
        <v>-3687737.67</v>
      </c>
      <c r="BV23" s="61">
        <v>-67407.89</v>
      </c>
      <c r="BW23" s="61">
        <v>0</v>
      </c>
      <c r="BX23" s="61">
        <v>-353167.33</v>
      </c>
      <c r="BY23" s="61">
        <v>-910574.05</v>
      </c>
      <c r="BZ23" s="61">
        <v>0</v>
      </c>
      <c r="CA23" s="61">
        <v>-67814.19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-97860469.189999998</v>
      </c>
      <c r="CJ23" s="61">
        <v>-97860469.189999998</v>
      </c>
      <c r="CK23" s="61">
        <v>0</v>
      </c>
      <c r="CL23" s="61">
        <v>306641594.67000002</v>
      </c>
    </row>
    <row r="24" spans="1:90" ht="12.75" customHeight="1">
      <c r="A24" s="44" t="s">
        <v>34</v>
      </c>
      <c r="B24" s="59">
        <v>1025</v>
      </c>
      <c r="C24" s="60" t="s">
        <v>373</v>
      </c>
      <c r="D24" s="61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61">
        <v>0</v>
      </c>
      <c r="N24" s="61">
        <v>0</v>
      </c>
      <c r="O24" s="61">
        <v>0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0</v>
      </c>
      <c r="AA24" s="61">
        <v>0</v>
      </c>
      <c r="AB24" s="61">
        <v>0</v>
      </c>
      <c r="AC24" s="61">
        <v>0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0</v>
      </c>
      <c r="AN24" s="61">
        <v>0</v>
      </c>
      <c r="AO24" s="61">
        <v>0</v>
      </c>
      <c r="AP24" s="61">
        <v>0</v>
      </c>
      <c r="AQ24" s="61">
        <v>0</v>
      </c>
      <c r="AR24" s="61">
        <v>0</v>
      </c>
      <c r="AS24" s="61">
        <v>0</v>
      </c>
      <c r="AT24" s="61">
        <v>0</v>
      </c>
      <c r="AU24" s="61">
        <v>0</v>
      </c>
      <c r="AV24" s="61">
        <v>0</v>
      </c>
      <c r="AW24" s="61">
        <v>0</v>
      </c>
      <c r="AX24" s="61">
        <v>0</v>
      </c>
      <c r="AY24" s="61">
        <v>0</v>
      </c>
      <c r="AZ24" s="61">
        <v>0</v>
      </c>
      <c r="BA24" s="61">
        <v>0</v>
      </c>
      <c r="BB24" s="61">
        <v>0</v>
      </c>
      <c r="BC24" s="61">
        <v>0</v>
      </c>
      <c r="BD24" s="61">
        <v>0</v>
      </c>
      <c r="BE24" s="61">
        <v>0</v>
      </c>
      <c r="BF24" s="61">
        <v>0</v>
      </c>
      <c r="BG24" s="61">
        <v>0</v>
      </c>
      <c r="BH24" s="61">
        <v>0</v>
      </c>
      <c r="BI24" s="61">
        <v>0</v>
      </c>
      <c r="BJ24" s="61">
        <v>0</v>
      </c>
      <c r="BK24" s="61">
        <v>0</v>
      </c>
      <c r="BL24" s="61">
        <v>0</v>
      </c>
      <c r="BM24" s="61">
        <v>0</v>
      </c>
      <c r="BN24" s="61">
        <v>0</v>
      </c>
      <c r="BO24" s="61">
        <v>0</v>
      </c>
      <c r="BP24" s="61">
        <v>0</v>
      </c>
      <c r="BQ24" s="61">
        <v>0</v>
      </c>
      <c r="BR24" s="61">
        <v>0</v>
      </c>
      <c r="BS24" s="61">
        <v>0</v>
      </c>
      <c r="BT24" s="61">
        <v>0</v>
      </c>
      <c r="BU24" s="61">
        <v>0</v>
      </c>
      <c r="BV24" s="61">
        <v>0</v>
      </c>
      <c r="BW24" s="61">
        <v>0</v>
      </c>
      <c r="BX24" s="61">
        <v>0</v>
      </c>
      <c r="BY24" s="61">
        <v>0</v>
      </c>
      <c r="BZ24" s="61">
        <v>0</v>
      </c>
      <c r="CA24" s="61">
        <v>0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0</v>
      </c>
    </row>
    <row r="25" spans="1:90" ht="12.75" customHeight="1">
      <c r="A25" s="44" t="s">
        <v>36</v>
      </c>
      <c r="B25" s="59">
        <v>1027</v>
      </c>
      <c r="C25" s="60" t="s">
        <v>373</v>
      </c>
      <c r="D25" s="61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0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0</v>
      </c>
      <c r="AA25" s="61">
        <v>0</v>
      </c>
      <c r="AB25" s="61">
        <v>0</v>
      </c>
      <c r="AC25" s="61">
        <v>0</v>
      </c>
      <c r="AD25" s="61">
        <v>0</v>
      </c>
      <c r="AE25" s="61">
        <v>0</v>
      </c>
      <c r="AF25" s="61">
        <v>0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0</v>
      </c>
      <c r="AN25" s="61">
        <v>0</v>
      </c>
      <c r="AO25" s="61">
        <v>0</v>
      </c>
      <c r="AP25" s="61">
        <v>0</v>
      </c>
      <c r="AQ25" s="61">
        <v>0</v>
      </c>
      <c r="AR25" s="61">
        <v>0</v>
      </c>
      <c r="AS25" s="61">
        <v>0</v>
      </c>
      <c r="AT25" s="61">
        <v>0</v>
      </c>
      <c r="AU25" s="61">
        <v>0</v>
      </c>
      <c r="AV25" s="61">
        <v>0</v>
      </c>
      <c r="AW25" s="61">
        <v>0</v>
      </c>
      <c r="AX25" s="61">
        <v>0</v>
      </c>
      <c r="AY25" s="61">
        <v>0</v>
      </c>
      <c r="AZ25" s="61">
        <v>0</v>
      </c>
      <c r="BA25" s="61">
        <v>0</v>
      </c>
      <c r="BB25" s="61">
        <v>0</v>
      </c>
      <c r="BC25" s="61">
        <v>0</v>
      </c>
      <c r="BD25" s="61">
        <v>0</v>
      </c>
      <c r="BE25" s="61">
        <v>0</v>
      </c>
      <c r="BF25" s="61">
        <v>0</v>
      </c>
      <c r="BG25" s="61">
        <v>0</v>
      </c>
      <c r="BH25" s="61">
        <v>0</v>
      </c>
      <c r="BI25" s="61">
        <v>0</v>
      </c>
      <c r="BJ25" s="61">
        <v>0</v>
      </c>
      <c r="BK25" s="61">
        <v>0</v>
      </c>
      <c r="BL25" s="61">
        <v>0</v>
      </c>
      <c r="BM25" s="61">
        <v>0</v>
      </c>
      <c r="BN25" s="61">
        <v>0</v>
      </c>
      <c r="BO25" s="61">
        <v>0</v>
      </c>
      <c r="BP25" s="61">
        <v>0</v>
      </c>
      <c r="BQ25" s="61">
        <v>0</v>
      </c>
      <c r="BR25" s="61">
        <v>0</v>
      </c>
      <c r="BS25" s="61">
        <v>0</v>
      </c>
      <c r="BT25" s="61">
        <v>0</v>
      </c>
      <c r="BU25" s="61">
        <v>0</v>
      </c>
      <c r="BV25" s="61">
        <v>0</v>
      </c>
      <c r="BW25" s="61">
        <v>0</v>
      </c>
      <c r="BX25" s="61">
        <v>0</v>
      </c>
      <c r="BY25" s="61">
        <v>0</v>
      </c>
      <c r="BZ25" s="61">
        <v>0</v>
      </c>
      <c r="CA25" s="61">
        <v>0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0</v>
      </c>
      <c r="CJ25" s="61">
        <v>0</v>
      </c>
      <c r="CK25" s="61">
        <v>0</v>
      </c>
      <c r="CL25" s="61">
        <v>0</v>
      </c>
    </row>
    <row r="26" spans="1:90" ht="12.75" customHeight="1">
      <c r="A26" s="44" t="s">
        <v>38</v>
      </c>
      <c r="B26" s="59">
        <v>1028</v>
      </c>
      <c r="C26" s="60" t="s">
        <v>373</v>
      </c>
      <c r="D26" s="61">
        <v>0</v>
      </c>
      <c r="E26" s="61">
        <v>0</v>
      </c>
      <c r="F26" s="61">
        <v>0</v>
      </c>
      <c r="G26" s="61">
        <v>0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0</v>
      </c>
      <c r="AA26" s="61">
        <v>0</v>
      </c>
      <c r="AB26" s="61">
        <v>0</v>
      </c>
      <c r="AC26" s="61">
        <v>0</v>
      </c>
      <c r="AD26" s="61">
        <v>0</v>
      </c>
      <c r="AE26" s="61">
        <v>0</v>
      </c>
      <c r="AF26" s="61">
        <v>0</v>
      </c>
      <c r="AG26" s="61">
        <v>0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0</v>
      </c>
      <c r="AN26" s="61">
        <v>0</v>
      </c>
      <c r="AO26" s="61">
        <v>0</v>
      </c>
      <c r="AP26" s="61">
        <v>0</v>
      </c>
      <c r="AQ26" s="61">
        <v>0</v>
      </c>
      <c r="AR26" s="61">
        <v>0</v>
      </c>
      <c r="AS26" s="61">
        <v>0</v>
      </c>
      <c r="AT26" s="61">
        <v>0</v>
      </c>
      <c r="AU26" s="61">
        <v>0</v>
      </c>
      <c r="AV26" s="61">
        <v>0</v>
      </c>
      <c r="AW26" s="61">
        <v>0</v>
      </c>
      <c r="AX26" s="61">
        <v>0</v>
      </c>
      <c r="AY26" s="61">
        <v>0</v>
      </c>
      <c r="AZ26" s="61">
        <v>0</v>
      </c>
      <c r="BA26" s="61">
        <v>0</v>
      </c>
      <c r="BB26" s="61">
        <v>0</v>
      </c>
      <c r="BC26" s="61">
        <v>0</v>
      </c>
      <c r="BD26" s="61">
        <v>0</v>
      </c>
      <c r="BE26" s="61">
        <v>0</v>
      </c>
      <c r="BF26" s="61">
        <v>0</v>
      </c>
      <c r="BG26" s="61">
        <v>0</v>
      </c>
      <c r="BH26" s="61">
        <v>0</v>
      </c>
      <c r="BI26" s="61">
        <v>0</v>
      </c>
      <c r="BJ26" s="61">
        <v>0</v>
      </c>
      <c r="BK26" s="61">
        <v>0</v>
      </c>
      <c r="BL26" s="61">
        <v>0</v>
      </c>
      <c r="BM26" s="61">
        <v>0</v>
      </c>
      <c r="BN26" s="61">
        <v>0</v>
      </c>
      <c r="BO26" s="61">
        <v>0</v>
      </c>
      <c r="BP26" s="61">
        <v>0</v>
      </c>
      <c r="BQ26" s="61">
        <v>0</v>
      </c>
      <c r="BR26" s="61">
        <v>0</v>
      </c>
      <c r="BS26" s="61">
        <v>0</v>
      </c>
      <c r="BT26" s="61">
        <v>0</v>
      </c>
      <c r="BU26" s="61">
        <v>0</v>
      </c>
      <c r="BV26" s="61">
        <v>0</v>
      </c>
      <c r="BW26" s="61">
        <v>0</v>
      </c>
      <c r="BX26" s="61">
        <v>0</v>
      </c>
      <c r="BY26" s="61">
        <v>0</v>
      </c>
      <c r="BZ26" s="61">
        <v>0</v>
      </c>
      <c r="CA26" s="61">
        <v>0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0</v>
      </c>
      <c r="CJ26" s="61">
        <v>0</v>
      </c>
      <c r="CK26" s="61">
        <v>0</v>
      </c>
      <c r="CL26" s="61">
        <v>0</v>
      </c>
    </row>
    <row r="27" spans="1:90" ht="12.75" customHeight="1">
      <c r="A27" s="44" t="s">
        <v>40</v>
      </c>
      <c r="B27" s="59">
        <v>1030</v>
      </c>
      <c r="C27" s="60" t="s">
        <v>373</v>
      </c>
      <c r="D27" s="61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1">
        <v>0</v>
      </c>
      <c r="L27" s="61">
        <v>0</v>
      </c>
      <c r="M27" s="61">
        <v>0</v>
      </c>
      <c r="N27" s="61">
        <v>0</v>
      </c>
      <c r="O27" s="61">
        <v>0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0</v>
      </c>
      <c r="AA27" s="61">
        <v>0</v>
      </c>
      <c r="AB27" s="61">
        <v>0</v>
      </c>
      <c r="AC27" s="61">
        <v>0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0</v>
      </c>
      <c r="AK27" s="61">
        <v>0</v>
      </c>
      <c r="AL27" s="61">
        <v>0</v>
      </c>
      <c r="AM27" s="61">
        <v>0</v>
      </c>
      <c r="AN27" s="61">
        <v>0</v>
      </c>
      <c r="AO27" s="61">
        <v>0</v>
      </c>
      <c r="AP27" s="61">
        <v>0</v>
      </c>
      <c r="AQ27" s="61">
        <v>0</v>
      </c>
      <c r="AR27" s="61">
        <v>0</v>
      </c>
      <c r="AS27" s="61">
        <v>0</v>
      </c>
      <c r="AT27" s="61">
        <v>0</v>
      </c>
      <c r="AU27" s="61">
        <v>0</v>
      </c>
      <c r="AV27" s="61">
        <v>0</v>
      </c>
      <c r="AW27" s="61">
        <v>0</v>
      </c>
      <c r="AX27" s="61">
        <v>0</v>
      </c>
      <c r="AY27" s="61">
        <v>0</v>
      </c>
      <c r="AZ27" s="61">
        <v>0</v>
      </c>
      <c r="BA27" s="61">
        <v>0</v>
      </c>
      <c r="BB27" s="61">
        <v>0</v>
      </c>
      <c r="BC27" s="61">
        <v>0</v>
      </c>
      <c r="BD27" s="61">
        <v>0</v>
      </c>
      <c r="BE27" s="61">
        <v>0</v>
      </c>
      <c r="BF27" s="61">
        <v>0</v>
      </c>
      <c r="BG27" s="61">
        <v>0</v>
      </c>
      <c r="BH27" s="61">
        <v>0</v>
      </c>
      <c r="BI27" s="61">
        <v>0</v>
      </c>
      <c r="BJ27" s="61">
        <v>0</v>
      </c>
      <c r="BK27" s="61">
        <v>0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0</v>
      </c>
      <c r="BT27" s="61">
        <v>0</v>
      </c>
      <c r="BU27" s="61">
        <v>0</v>
      </c>
      <c r="BV27" s="61">
        <v>0</v>
      </c>
      <c r="BW27" s="61">
        <v>0</v>
      </c>
      <c r="BX27" s="61">
        <v>0</v>
      </c>
      <c r="BY27" s="61">
        <v>0</v>
      </c>
      <c r="BZ27" s="61">
        <v>0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0</v>
      </c>
      <c r="CJ27" s="61">
        <v>0</v>
      </c>
      <c r="CK27" s="61">
        <v>0</v>
      </c>
      <c r="CL27" s="61">
        <v>0</v>
      </c>
    </row>
    <row r="28" spans="1:90" ht="12.75" customHeight="1">
      <c r="A28" s="44" t="s">
        <v>42</v>
      </c>
      <c r="B28" s="59">
        <v>1031</v>
      </c>
      <c r="C28" s="60" t="s">
        <v>373</v>
      </c>
      <c r="D28" s="61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0</v>
      </c>
      <c r="AA28" s="61">
        <v>0</v>
      </c>
      <c r="AB28" s="61">
        <v>0</v>
      </c>
      <c r="AC28" s="61">
        <v>0</v>
      </c>
      <c r="AD28" s="61">
        <v>0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0</v>
      </c>
      <c r="AN28" s="61">
        <v>0</v>
      </c>
      <c r="AO28" s="61">
        <v>0</v>
      </c>
      <c r="AP28" s="61">
        <v>0</v>
      </c>
      <c r="AQ28" s="61">
        <v>0</v>
      </c>
      <c r="AR28" s="61">
        <v>0</v>
      </c>
      <c r="AS28" s="61">
        <v>0</v>
      </c>
      <c r="AT28" s="61">
        <v>0</v>
      </c>
      <c r="AU28" s="61">
        <v>0</v>
      </c>
      <c r="AV28" s="61">
        <v>0</v>
      </c>
      <c r="AW28" s="61">
        <v>0</v>
      </c>
      <c r="AX28" s="61">
        <v>0</v>
      </c>
      <c r="AY28" s="61">
        <v>0</v>
      </c>
      <c r="AZ28" s="61">
        <v>0</v>
      </c>
      <c r="BA28" s="61">
        <v>0</v>
      </c>
      <c r="BB28" s="61">
        <v>0</v>
      </c>
      <c r="BC28" s="61">
        <v>0</v>
      </c>
      <c r="BD28" s="61">
        <v>0</v>
      </c>
      <c r="BE28" s="61">
        <v>0</v>
      </c>
      <c r="BF28" s="61">
        <v>0</v>
      </c>
      <c r="BG28" s="61">
        <v>0</v>
      </c>
      <c r="BH28" s="61">
        <v>0</v>
      </c>
      <c r="BI28" s="61">
        <v>0</v>
      </c>
      <c r="BJ28" s="61">
        <v>0</v>
      </c>
      <c r="BK28" s="61">
        <v>0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0</v>
      </c>
      <c r="BT28" s="61">
        <v>0</v>
      </c>
      <c r="BU28" s="61">
        <v>0</v>
      </c>
      <c r="BV28" s="61">
        <v>0</v>
      </c>
      <c r="BW28" s="61">
        <v>0</v>
      </c>
      <c r="BX28" s="61">
        <v>0</v>
      </c>
      <c r="BY28" s="61">
        <v>0</v>
      </c>
      <c r="BZ28" s="61">
        <v>0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0</v>
      </c>
      <c r="CJ28" s="61">
        <v>0</v>
      </c>
      <c r="CK28" s="61">
        <v>0</v>
      </c>
      <c r="CL28" s="61">
        <v>0</v>
      </c>
    </row>
    <row r="29" spans="1:90" ht="12.75" customHeight="1">
      <c r="A29" s="44" t="s">
        <v>44</v>
      </c>
      <c r="B29" s="59">
        <v>1032</v>
      </c>
      <c r="C29" s="60" t="s">
        <v>373</v>
      </c>
      <c r="D29" s="61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1">
        <v>0</v>
      </c>
      <c r="L29" s="61">
        <v>0</v>
      </c>
      <c r="M29" s="61">
        <v>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0</v>
      </c>
      <c r="AA29" s="61">
        <v>0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0</v>
      </c>
      <c r="AK29" s="61">
        <v>0</v>
      </c>
      <c r="AL29" s="61">
        <v>0</v>
      </c>
      <c r="AM29" s="61">
        <v>0</v>
      </c>
      <c r="AN29" s="61">
        <v>0</v>
      </c>
      <c r="AO29" s="61">
        <v>0</v>
      </c>
      <c r="AP29" s="61">
        <v>0</v>
      </c>
      <c r="AQ29" s="61">
        <v>0</v>
      </c>
      <c r="AR29" s="61">
        <v>0</v>
      </c>
      <c r="AS29" s="61">
        <v>0</v>
      </c>
      <c r="AT29" s="61">
        <v>0</v>
      </c>
      <c r="AU29" s="61">
        <v>0</v>
      </c>
      <c r="AV29" s="61">
        <v>0</v>
      </c>
      <c r="AW29" s="61">
        <v>0</v>
      </c>
      <c r="AX29" s="61">
        <v>0</v>
      </c>
      <c r="AY29" s="61">
        <v>0</v>
      </c>
      <c r="AZ29" s="61">
        <v>0</v>
      </c>
      <c r="BA29" s="61">
        <v>0</v>
      </c>
      <c r="BB29" s="61">
        <v>0</v>
      </c>
      <c r="BC29" s="61">
        <v>0</v>
      </c>
      <c r="BD29" s="61">
        <v>0</v>
      </c>
      <c r="BE29" s="61">
        <v>0</v>
      </c>
      <c r="BF29" s="61">
        <v>0</v>
      </c>
      <c r="BG29" s="61">
        <v>0</v>
      </c>
      <c r="BH29" s="61">
        <v>0</v>
      </c>
      <c r="BI29" s="61">
        <v>0</v>
      </c>
      <c r="BJ29" s="61">
        <v>0</v>
      </c>
      <c r="BK29" s="61">
        <v>0</v>
      </c>
      <c r="BL29" s="61">
        <v>0</v>
      </c>
      <c r="BM29" s="61">
        <v>0</v>
      </c>
      <c r="BN29" s="61">
        <v>0</v>
      </c>
      <c r="BO29" s="61">
        <v>0</v>
      </c>
      <c r="BP29" s="61">
        <v>0</v>
      </c>
      <c r="BQ29" s="61">
        <v>0</v>
      </c>
      <c r="BR29" s="61">
        <v>0</v>
      </c>
      <c r="BS29" s="61">
        <v>0</v>
      </c>
      <c r="BT29" s="61">
        <v>0</v>
      </c>
      <c r="BU29" s="61">
        <v>0</v>
      </c>
      <c r="BV29" s="61">
        <v>0</v>
      </c>
      <c r="BW29" s="61">
        <v>0</v>
      </c>
      <c r="BX29" s="61">
        <v>0</v>
      </c>
      <c r="BY29" s="61">
        <v>0</v>
      </c>
      <c r="BZ29" s="61">
        <v>0</v>
      </c>
      <c r="CA29" s="61">
        <v>0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0</v>
      </c>
      <c r="CJ29" s="61">
        <v>0</v>
      </c>
      <c r="CK29" s="61">
        <v>0</v>
      </c>
      <c r="CL29" s="61">
        <v>0</v>
      </c>
    </row>
    <row r="30" spans="1:90" ht="12.75" customHeight="1">
      <c r="A30" s="44" t="s">
        <v>46</v>
      </c>
      <c r="B30" s="59">
        <v>1034</v>
      </c>
      <c r="C30" s="60" t="s">
        <v>373</v>
      </c>
      <c r="D30" s="61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0</v>
      </c>
      <c r="AA30" s="61">
        <v>0</v>
      </c>
      <c r="AB30" s="61">
        <v>0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0</v>
      </c>
      <c r="AT30" s="61">
        <v>0</v>
      </c>
      <c r="AU30" s="61">
        <v>0</v>
      </c>
      <c r="AV30" s="61">
        <v>0</v>
      </c>
      <c r="AW30" s="61">
        <v>0</v>
      </c>
      <c r="AX30" s="61">
        <v>0</v>
      </c>
      <c r="AY30" s="61">
        <v>0</v>
      </c>
      <c r="AZ30" s="61">
        <v>0</v>
      </c>
      <c r="BA30" s="61">
        <v>0</v>
      </c>
      <c r="BB30" s="61">
        <v>0</v>
      </c>
      <c r="BC30" s="61">
        <v>0</v>
      </c>
      <c r="BD30" s="61">
        <v>0</v>
      </c>
      <c r="BE30" s="61">
        <v>0</v>
      </c>
      <c r="BF30" s="61">
        <v>0</v>
      </c>
      <c r="BG30" s="61">
        <v>0</v>
      </c>
      <c r="BH30" s="61">
        <v>0</v>
      </c>
      <c r="BI30" s="61">
        <v>0</v>
      </c>
      <c r="BJ30" s="61">
        <v>0</v>
      </c>
      <c r="BK30" s="61">
        <v>0</v>
      </c>
      <c r="BL30" s="61">
        <v>0</v>
      </c>
      <c r="BM30" s="61">
        <v>0</v>
      </c>
      <c r="BN30" s="61">
        <v>0</v>
      </c>
      <c r="BO30" s="61">
        <v>0</v>
      </c>
      <c r="BP30" s="61">
        <v>0</v>
      </c>
      <c r="BQ30" s="61">
        <v>0</v>
      </c>
      <c r="BR30" s="61">
        <v>0</v>
      </c>
      <c r="BS30" s="61">
        <v>0</v>
      </c>
      <c r="BT30" s="61">
        <v>0</v>
      </c>
      <c r="BU30" s="61">
        <v>0</v>
      </c>
      <c r="BV30" s="61">
        <v>0</v>
      </c>
      <c r="BW30" s="61">
        <v>0</v>
      </c>
      <c r="BX30" s="61">
        <v>0</v>
      </c>
      <c r="BY30" s="61">
        <v>0</v>
      </c>
      <c r="BZ30" s="61">
        <v>0</v>
      </c>
      <c r="CA30" s="61">
        <v>0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0</v>
      </c>
    </row>
    <row r="31" spans="1:90" ht="12.75" customHeight="1">
      <c r="A31" s="44" t="s">
        <v>48</v>
      </c>
      <c r="B31" s="59">
        <v>1035</v>
      </c>
      <c r="C31" s="60" t="s">
        <v>373</v>
      </c>
      <c r="D31" s="61">
        <v>96363.465804489912</v>
      </c>
      <c r="E31" s="61">
        <v>72569.73</v>
      </c>
      <c r="F31" s="61">
        <v>72569.73</v>
      </c>
      <c r="G31" s="61">
        <v>0</v>
      </c>
      <c r="H31" s="61">
        <v>0</v>
      </c>
      <c r="I31" s="61">
        <v>-38493.43</v>
      </c>
      <c r="J31" s="61">
        <v>-38493.43</v>
      </c>
      <c r="K31" s="61">
        <v>-94236.05</v>
      </c>
      <c r="L31" s="61">
        <v>55742.62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62287.165804489909</v>
      </c>
      <c r="AA31" s="61">
        <v>62287.165804489909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0</v>
      </c>
      <c r="AN31" s="61">
        <v>0</v>
      </c>
      <c r="AO31" s="61">
        <v>0</v>
      </c>
      <c r="AP31" s="61">
        <v>0</v>
      </c>
      <c r="AQ31" s="61">
        <v>0</v>
      </c>
      <c r="AR31" s="61">
        <v>0</v>
      </c>
      <c r="AS31" s="61">
        <v>-59196.396538284032</v>
      </c>
      <c r="AT31" s="61">
        <v>0</v>
      </c>
      <c r="AU31" s="61">
        <v>0</v>
      </c>
      <c r="AV31" s="61">
        <v>0</v>
      </c>
      <c r="AW31" s="61">
        <v>0</v>
      </c>
      <c r="AX31" s="61">
        <v>0</v>
      </c>
      <c r="AY31" s="61">
        <v>0</v>
      </c>
      <c r="AZ31" s="61">
        <v>0</v>
      </c>
      <c r="BA31" s="61">
        <v>0</v>
      </c>
      <c r="BB31" s="61">
        <v>0</v>
      </c>
      <c r="BC31" s="61">
        <v>0</v>
      </c>
      <c r="BD31" s="61">
        <v>0</v>
      </c>
      <c r="BE31" s="61">
        <v>0</v>
      </c>
      <c r="BF31" s="61">
        <v>0</v>
      </c>
      <c r="BG31" s="61">
        <v>0</v>
      </c>
      <c r="BH31" s="61">
        <v>0</v>
      </c>
      <c r="BI31" s="61">
        <v>0</v>
      </c>
      <c r="BJ31" s="61">
        <v>0</v>
      </c>
      <c r="BK31" s="61">
        <v>0</v>
      </c>
      <c r="BL31" s="61">
        <v>0</v>
      </c>
      <c r="BM31" s="61">
        <v>0</v>
      </c>
      <c r="BN31" s="61">
        <v>0</v>
      </c>
      <c r="BO31" s="61">
        <v>0</v>
      </c>
      <c r="BP31" s="61">
        <v>0</v>
      </c>
      <c r="BQ31" s="61">
        <v>0</v>
      </c>
      <c r="BR31" s="61">
        <v>0</v>
      </c>
      <c r="BS31" s="61">
        <v>-14373.396538284034</v>
      </c>
      <c r="BT31" s="61">
        <v>-6784.1299999999992</v>
      </c>
      <c r="BU31" s="61">
        <v>-4746.552251039423</v>
      </c>
      <c r="BV31" s="61">
        <v>-2235.6912879495076</v>
      </c>
      <c r="BW31" s="61">
        <v>0</v>
      </c>
      <c r="BX31" s="61">
        <v>-607.02299929510423</v>
      </c>
      <c r="BY31" s="61">
        <v>0</v>
      </c>
      <c r="BZ31" s="61">
        <v>0</v>
      </c>
      <c r="CA31" s="61">
        <v>0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-44823</v>
      </c>
      <c r="CJ31" s="61">
        <v>-44823</v>
      </c>
      <c r="CK31" s="61">
        <v>0</v>
      </c>
      <c r="CL31" s="61">
        <v>37167.069266205879</v>
      </c>
    </row>
    <row r="32" spans="1:90" ht="12.75" customHeight="1">
      <c r="A32" s="44" t="s">
        <v>50</v>
      </c>
      <c r="B32" s="59">
        <v>1036</v>
      </c>
      <c r="C32" s="60" t="s">
        <v>373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61">
        <v>0</v>
      </c>
      <c r="N32" s="61">
        <v>0</v>
      </c>
      <c r="O32" s="61">
        <v>0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0</v>
      </c>
      <c r="AA32" s="61">
        <v>0</v>
      </c>
      <c r="AB32" s="61">
        <v>0</v>
      </c>
      <c r="AC32" s="61">
        <v>0</v>
      </c>
      <c r="AD32" s="61">
        <v>0</v>
      </c>
      <c r="AE32" s="61">
        <v>0</v>
      </c>
      <c r="AF32" s="61">
        <v>0</v>
      </c>
      <c r="AG32" s="61">
        <v>0</v>
      </c>
      <c r="AH32" s="61">
        <v>0</v>
      </c>
      <c r="AI32" s="61">
        <v>0</v>
      </c>
      <c r="AJ32" s="61">
        <v>0</v>
      </c>
      <c r="AK32" s="61">
        <v>0</v>
      </c>
      <c r="AL32" s="61">
        <v>0</v>
      </c>
      <c r="AM32" s="61">
        <v>0</v>
      </c>
      <c r="AN32" s="61">
        <v>0</v>
      </c>
      <c r="AO32" s="61">
        <v>0</v>
      </c>
      <c r="AP32" s="61">
        <v>0</v>
      </c>
      <c r="AQ32" s="61">
        <v>0</v>
      </c>
      <c r="AR32" s="61">
        <v>0</v>
      </c>
      <c r="AS32" s="61">
        <v>0</v>
      </c>
      <c r="AT32" s="61">
        <v>0</v>
      </c>
      <c r="AU32" s="61">
        <v>0</v>
      </c>
      <c r="AV32" s="61">
        <v>0</v>
      </c>
      <c r="AW32" s="61">
        <v>0</v>
      </c>
      <c r="AX32" s="61">
        <v>0</v>
      </c>
      <c r="AY32" s="61">
        <v>0</v>
      </c>
      <c r="AZ32" s="61">
        <v>0</v>
      </c>
      <c r="BA32" s="61">
        <v>0</v>
      </c>
      <c r="BB32" s="61">
        <v>0</v>
      </c>
      <c r="BC32" s="61">
        <v>0</v>
      </c>
      <c r="BD32" s="61">
        <v>0</v>
      </c>
      <c r="BE32" s="61">
        <v>0</v>
      </c>
      <c r="BF32" s="61">
        <v>0</v>
      </c>
      <c r="BG32" s="61">
        <v>0</v>
      </c>
      <c r="BH32" s="61">
        <v>0</v>
      </c>
      <c r="BI32" s="61">
        <v>0</v>
      </c>
      <c r="BJ32" s="61">
        <v>0</v>
      </c>
      <c r="BK32" s="61">
        <v>0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0</v>
      </c>
      <c r="BT32" s="61">
        <v>0</v>
      </c>
      <c r="BU32" s="61">
        <v>0</v>
      </c>
      <c r="BV32" s="61">
        <v>0</v>
      </c>
      <c r="BW32" s="61">
        <v>0</v>
      </c>
      <c r="BX32" s="61">
        <v>0</v>
      </c>
      <c r="BY32" s="61">
        <v>0</v>
      </c>
      <c r="BZ32" s="61">
        <v>0</v>
      </c>
      <c r="CA32" s="61">
        <v>0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0</v>
      </c>
      <c r="CJ32" s="61">
        <v>0</v>
      </c>
      <c r="CK32" s="61">
        <v>0</v>
      </c>
      <c r="CL32" s="61">
        <v>0</v>
      </c>
    </row>
    <row r="33" spans="1:90" ht="12.75" customHeight="1">
      <c r="A33" s="44" t="s">
        <v>52</v>
      </c>
      <c r="B33" s="59">
        <v>1037</v>
      </c>
      <c r="C33" s="60" t="s">
        <v>373</v>
      </c>
      <c r="D33" s="61">
        <v>0</v>
      </c>
      <c r="E33" s="61">
        <v>0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0</v>
      </c>
      <c r="AA33" s="61">
        <v>0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0</v>
      </c>
      <c r="AK33" s="61">
        <v>0</v>
      </c>
      <c r="AL33" s="61">
        <v>0</v>
      </c>
      <c r="AM33" s="61">
        <v>0</v>
      </c>
      <c r="AN33" s="61">
        <v>0</v>
      </c>
      <c r="AO33" s="61">
        <v>0</v>
      </c>
      <c r="AP33" s="61">
        <v>0</v>
      </c>
      <c r="AQ33" s="61">
        <v>0</v>
      </c>
      <c r="AR33" s="61">
        <v>0</v>
      </c>
      <c r="AS33" s="61">
        <v>0</v>
      </c>
      <c r="AT33" s="61">
        <v>0</v>
      </c>
      <c r="AU33" s="61">
        <v>0</v>
      </c>
      <c r="AV33" s="61">
        <v>0</v>
      </c>
      <c r="AW33" s="61">
        <v>0</v>
      </c>
      <c r="AX33" s="61">
        <v>0</v>
      </c>
      <c r="AY33" s="61">
        <v>0</v>
      </c>
      <c r="AZ33" s="61">
        <v>0</v>
      </c>
      <c r="BA33" s="61">
        <v>0</v>
      </c>
      <c r="BB33" s="61">
        <v>0</v>
      </c>
      <c r="BC33" s="61">
        <v>0</v>
      </c>
      <c r="BD33" s="61">
        <v>0</v>
      </c>
      <c r="BE33" s="61">
        <v>0</v>
      </c>
      <c r="BF33" s="61">
        <v>0</v>
      </c>
      <c r="BG33" s="61">
        <v>0</v>
      </c>
      <c r="BH33" s="61">
        <v>0</v>
      </c>
      <c r="BI33" s="61">
        <v>0</v>
      </c>
      <c r="BJ33" s="61">
        <v>0</v>
      </c>
      <c r="BK33" s="61">
        <v>0</v>
      </c>
      <c r="BL33" s="61">
        <v>0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0</v>
      </c>
      <c r="BS33" s="61">
        <v>0</v>
      </c>
      <c r="BT33" s="61">
        <v>0</v>
      </c>
      <c r="BU33" s="61">
        <v>0</v>
      </c>
      <c r="BV33" s="61">
        <v>0</v>
      </c>
      <c r="BW33" s="61">
        <v>0</v>
      </c>
      <c r="BX33" s="61">
        <v>0</v>
      </c>
      <c r="BY33" s="61">
        <v>0</v>
      </c>
      <c r="BZ33" s="61">
        <v>0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0</v>
      </c>
      <c r="CJ33" s="61">
        <v>0</v>
      </c>
      <c r="CK33" s="61">
        <v>0</v>
      </c>
      <c r="CL33" s="61">
        <v>0</v>
      </c>
    </row>
    <row r="34" spans="1:90" ht="12.75" customHeight="1">
      <c r="A34" s="44" t="s">
        <v>54</v>
      </c>
      <c r="B34" s="59">
        <v>1038</v>
      </c>
      <c r="C34" s="60" t="s">
        <v>373</v>
      </c>
      <c r="D34" s="61">
        <v>0</v>
      </c>
      <c r="E34" s="61">
        <v>0</v>
      </c>
      <c r="F34" s="61">
        <v>0</v>
      </c>
      <c r="G34" s="61">
        <v>0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  <c r="M34" s="61">
        <v>0</v>
      </c>
      <c r="N34" s="61">
        <v>0</v>
      </c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0</v>
      </c>
      <c r="AA34" s="61">
        <v>0</v>
      </c>
      <c r="AB34" s="61">
        <v>0</v>
      </c>
      <c r="AC34" s="61">
        <v>0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0</v>
      </c>
      <c r="AN34" s="61">
        <v>0</v>
      </c>
      <c r="AO34" s="61">
        <v>0</v>
      </c>
      <c r="AP34" s="61">
        <v>0</v>
      </c>
      <c r="AQ34" s="61">
        <v>0</v>
      </c>
      <c r="AR34" s="61">
        <v>0</v>
      </c>
      <c r="AS34" s="61">
        <v>0</v>
      </c>
      <c r="AT34" s="61">
        <v>0</v>
      </c>
      <c r="AU34" s="61">
        <v>0</v>
      </c>
      <c r="AV34" s="61">
        <v>0</v>
      </c>
      <c r="AW34" s="61">
        <v>0</v>
      </c>
      <c r="AX34" s="61">
        <v>0</v>
      </c>
      <c r="AY34" s="61">
        <v>0</v>
      </c>
      <c r="AZ34" s="61">
        <v>0</v>
      </c>
      <c r="BA34" s="61">
        <v>0</v>
      </c>
      <c r="BB34" s="61">
        <v>0</v>
      </c>
      <c r="BC34" s="61">
        <v>0</v>
      </c>
      <c r="BD34" s="61">
        <v>0</v>
      </c>
      <c r="BE34" s="61">
        <v>0</v>
      </c>
      <c r="BF34" s="61">
        <v>0</v>
      </c>
      <c r="BG34" s="61">
        <v>0</v>
      </c>
      <c r="BH34" s="61">
        <v>0</v>
      </c>
      <c r="BI34" s="61">
        <v>0</v>
      </c>
      <c r="BJ34" s="61">
        <v>0</v>
      </c>
      <c r="BK34" s="61">
        <v>0</v>
      </c>
      <c r="BL34" s="61">
        <v>0</v>
      </c>
      <c r="BM34" s="61">
        <v>0</v>
      </c>
      <c r="BN34" s="61">
        <v>0</v>
      </c>
      <c r="BO34" s="61">
        <v>0</v>
      </c>
      <c r="BP34" s="61">
        <v>0</v>
      </c>
      <c r="BQ34" s="61">
        <v>0</v>
      </c>
      <c r="BR34" s="61">
        <v>0</v>
      </c>
      <c r="BS34" s="61">
        <v>0</v>
      </c>
      <c r="BT34" s="61">
        <v>0</v>
      </c>
      <c r="BU34" s="61">
        <v>0</v>
      </c>
      <c r="BV34" s="61">
        <v>0</v>
      </c>
      <c r="BW34" s="61">
        <v>0</v>
      </c>
      <c r="BX34" s="61">
        <v>0</v>
      </c>
      <c r="BY34" s="61">
        <v>0</v>
      </c>
      <c r="BZ34" s="61">
        <v>0</v>
      </c>
      <c r="CA34" s="61">
        <v>0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0</v>
      </c>
      <c r="CJ34" s="61">
        <v>0</v>
      </c>
      <c r="CK34" s="61">
        <v>0</v>
      </c>
      <c r="CL34" s="61">
        <v>0</v>
      </c>
    </row>
    <row r="35" spans="1:90" ht="12.75" customHeight="1">
      <c r="A35" s="44" t="s">
        <v>56</v>
      </c>
      <c r="B35" s="59">
        <v>1039</v>
      </c>
      <c r="C35" s="60" t="s">
        <v>373</v>
      </c>
      <c r="D35" s="61">
        <v>0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0</v>
      </c>
      <c r="AT35" s="61">
        <v>0</v>
      </c>
      <c r="AU35" s="61">
        <v>0</v>
      </c>
      <c r="AV35" s="61">
        <v>0</v>
      </c>
      <c r="AW35" s="61">
        <v>0</v>
      </c>
      <c r="AX35" s="61">
        <v>0</v>
      </c>
      <c r="AY35" s="61">
        <v>0</v>
      </c>
      <c r="AZ35" s="61">
        <v>0</v>
      </c>
      <c r="BA35" s="61">
        <v>0</v>
      </c>
      <c r="BB35" s="61">
        <v>0</v>
      </c>
      <c r="BC35" s="61">
        <v>0</v>
      </c>
      <c r="BD35" s="61">
        <v>0</v>
      </c>
      <c r="BE35" s="61">
        <v>0</v>
      </c>
      <c r="BF35" s="61">
        <v>0</v>
      </c>
      <c r="BG35" s="61">
        <v>0</v>
      </c>
      <c r="BH35" s="61">
        <v>0</v>
      </c>
      <c r="BI35" s="61">
        <v>0</v>
      </c>
      <c r="BJ35" s="61">
        <v>0</v>
      </c>
      <c r="BK35" s="61">
        <v>0</v>
      </c>
      <c r="BL35" s="61">
        <v>0</v>
      </c>
      <c r="BM35" s="61">
        <v>0</v>
      </c>
      <c r="BN35" s="61">
        <v>0</v>
      </c>
      <c r="BO35" s="61">
        <v>0</v>
      </c>
      <c r="BP35" s="61">
        <v>0</v>
      </c>
      <c r="BQ35" s="61">
        <v>0</v>
      </c>
      <c r="BR35" s="61">
        <v>0</v>
      </c>
      <c r="BS35" s="61">
        <v>0</v>
      </c>
      <c r="BT35" s="61">
        <v>0</v>
      </c>
      <c r="BU35" s="61">
        <v>0</v>
      </c>
      <c r="BV35" s="61">
        <v>0</v>
      </c>
      <c r="BW35" s="61">
        <v>0</v>
      </c>
      <c r="BX35" s="61">
        <v>0</v>
      </c>
      <c r="BY35" s="61">
        <v>0</v>
      </c>
      <c r="BZ35" s="61">
        <v>0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0</v>
      </c>
      <c r="CJ35" s="61">
        <v>0</v>
      </c>
      <c r="CK35" s="61">
        <v>0</v>
      </c>
      <c r="CL35" s="61">
        <v>0</v>
      </c>
    </row>
    <row r="36" spans="1:90" ht="12.75" customHeight="1">
      <c r="A36" s="44" t="s">
        <v>58</v>
      </c>
      <c r="B36" s="59">
        <v>1040</v>
      </c>
      <c r="C36" s="60" t="s">
        <v>373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0</v>
      </c>
    </row>
    <row r="37" spans="1:90" ht="12.75" customHeight="1">
      <c r="A37" s="44" t="s">
        <v>60</v>
      </c>
      <c r="B37" s="59">
        <v>1043</v>
      </c>
      <c r="C37" s="60" t="s">
        <v>373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0</v>
      </c>
      <c r="AA37" s="61">
        <v>0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0</v>
      </c>
      <c r="AN37" s="61">
        <v>0</v>
      </c>
      <c r="AO37" s="61">
        <v>0</v>
      </c>
      <c r="AP37" s="61">
        <v>0</v>
      </c>
      <c r="AQ37" s="61">
        <v>0</v>
      </c>
      <c r="AR37" s="61">
        <v>0</v>
      </c>
      <c r="AS37" s="61">
        <v>0</v>
      </c>
      <c r="AT37" s="61">
        <v>0</v>
      </c>
      <c r="AU37" s="61">
        <v>0</v>
      </c>
      <c r="AV37" s="61">
        <v>0</v>
      </c>
      <c r="AW37" s="61">
        <v>0</v>
      </c>
      <c r="AX37" s="61">
        <v>0</v>
      </c>
      <c r="AY37" s="61">
        <v>0</v>
      </c>
      <c r="AZ37" s="61">
        <v>0</v>
      </c>
      <c r="BA37" s="61">
        <v>0</v>
      </c>
      <c r="BB37" s="61">
        <v>0</v>
      </c>
      <c r="BC37" s="61">
        <v>0</v>
      </c>
      <c r="BD37" s="61">
        <v>0</v>
      </c>
      <c r="BE37" s="61">
        <v>0</v>
      </c>
      <c r="BF37" s="61">
        <v>0</v>
      </c>
      <c r="BG37" s="61">
        <v>0</v>
      </c>
      <c r="BH37" s="61">
        <v>0</v>
      </c>
      <c r="BI37" s="61">
        <v>0</v>
      </c>
      <c r="BJ37" s="61">
        <v>0</v>
      </c>
      <c r="BK37" s="61">
        <v>0</v>
      </c>
      <c r="BL37" s="61">
        <v>0</v>
      </c>
      <c r="BM37" s="61">
        <v>0</v>
      </c>
      <c r="BN37" s="61">
        <v>0</v>
      </c>
      <c r="BO37" s="61">
        <v>0</v>
      </c>
      <c r="BP37" s="61">
        <v>0</v>
      </c>
      <c r="BQ37" s="61">
        <v>0</v>
      </c>
      <c r="BR37" s="61">
        <v>0</v>
      </c>
      <c r="BS37" s="61">
        <v>0</v>
      </c>
      <c r="BT37" s="61">
        <v>0</v>
      </c>
      <c r="BU37" s="61">
        <v>0</v>
      </c>
      <c r="BV37" s="61">
        <v>0</v>
      </c>
      <c r="BW37" s="61">
        <v>0</v>
      </c>
      <c r="BX37" s="61">
        <v>0</v>
      </c>
      <c r="BY37" s="61">
        <v>0</v>
      </c>
      <c r="BZ37" s="61">
        <v>0</v>
      </c>
      <c r="CA37" s="61">
        <v>0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0</v>
      </c>
    </row>
    <row r="38" spans="1:90" ht="12.75" customHeight="1">
      <c r="A38" s="44" t="s">
        <v>62</v>
      </c>
      <c r="B38" s="59">
        <v>1044</v>
      </c>
      <c r="C38" s="60" t="s">
        <v>373</v>
      </c>
      <c r="D38" s="61">
        <v>0</v>
      </c>
      <c r="E38" s="61">
        <v>0</v>
      </c>
      <c r="F38" s="61">
        <v>0</v>
      </c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0</v>
      </c>
      <c r="AA38" s="61">
        <v>0</v>
      </c>
      <c r="AB38" s="61">
        <v>0</v>
      </c>
      <c r="AC38" s="61">
        <v>0</v>
      </c>
      <c r="AD38" s="61">
        <v>0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0</v>
      </c>
      <c r="AN38" s="61">
        <v>0</v>
      </c>
      <c r="AO38" s="61">
        <v>0</v>
      </c>
      <c r="AP38" s="61">
        <v>0</v>
      </c>
      <c r="AQ38" s="61">
        <v>0</v>
      </c>
      <c r="AR38" s="61">
        <v>0</v>
      </c>
      <c r="AS38" s="61">
        <v>0</v>
      </c>
      <c r="AT38" s="61">
        <v>0</v>
      </c>
      <c r="AU38" s="61">
        <v>0</v>
      </c>
      <c r="AV38" s="61">
        <v>0</v>
      </c>
      <c r="AW38" s="61">
        <v>0</v>
      </c>
      <c r="AX38" s="61">
        <v>0</v>
      </c>
      <c r="AY38" s="61">
        <v>0</v>
      </c>
      <c r="AZ38" s="61">
        <v>0</v>
      </c>
      <c r="BA38" s="61">
        <v>0</v>
      </c>
      <c r="BB38" s="61">
        <v>0</v>
      </c>
      <c r="BC38" s="61">
        <v>0</v>
      </c>
      <c r="BD38" s="61">
        <v>0</v>
      </c>
      <c r="BE38" s="61">
        <v>0</v>
      </c>
      <c r="BF38" s="61">
        <v>0</v>
      </c>
      <c r="BG38" s="61">
        <v>0</v>
      </c>
      <c r="BH38" s="61">
        <v>0</v>
      </c>
      <c r="BI38" s="61">
        <v>0</v>
      </c>
      <c r="BJ38" s="61">
        <v>0</v>
      </c>
      <c r="BK38" s="61">
        <v>0</v>
      </c>
      <c r="BL38" s="61">
        <v>0</v>
      </c>
      <c r="BM38" s="61">
        <v>0</v>
      </c>
      <c r="BN38" s="61">
        <v>0</v>
      </c>
      <c r="BO38" s="61">
        <v>0</v>
      </c>
      <c r="BP38" s="61">
        <v>0</v>
      </c>
      <c r="BQ38" s="61">
        <v>0</v>
      </c>
      <c r="BR38" s="61">
        <v>0</v>
      </c>
      <c r="BS38" s="61">
        <v>0</v>
      </c>
      <c r="BT38" s="61">
        <v>0</v>
      </c>
      <c r="BU38" s="61">
        <v>0</v>
      </c>
      <c r="BV38" s="61">
        <v>0</v>
      </c>
      <c r="BW38" s="61">
        <v>0</v>
      </c>
      <c r="BX38" s="61">
        <v>0</v>
      </c>
      <c r="BY38" s="61">
        <v>0</v>
      </c>
      <c r="BZ38" s="61">
        <v>0</v>
      </c>
      <c r="CA38" s="61">
        <v>0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0</v>
      </c>
      <c r="CJ38" s="61">
        <v>0</v>
      </c>
      <c r="CK38" s="61">
        <v>0</v>
      </c>
      <c r="CL38" s="61">
        <v>0</v>
      </c>
    </row>
    <row r="39" spans="1:90" ht="12.75" customHeight="1">
      <c r="A39" s="44" t="s">
        <v>64</v>
      </c>
      <c r="B39" s="59">
        <v>1045</v>
      </c>
      <c r="C39" s="60" t="s">
        <v>373</v>
      </c>
      <c r="D39" s="61">
        <v>1942084982.1299999</v>
      </c>
      <c r="E39" s="61">
        <v>729841039.3499999</v>
      </c>
      <c r="F39" s="61">
        <v>729841039.03999996</v>
      </c>
      <c r="G39" s="61">
        <v>0.31</v>
      </c>
      <c r="H39" s="61">
        <v>0</v>
      </c>
      <c r="I39" s="61">
        <v>35060229.120000064</v>
      </c>
      <c r="J39" s="61">
        <v>35060235.430000067</v>
      </c>
      <c r="K39" s="61">
        <v>-1712089265.05</v>
      </c>
      <c r="L39" s="61">
        <v>1747149500.48</v>
      </c>
      <c r="M39" s="61">
        <v>-6.31</v>
      </c>
      <c r="N39" s="61">
        <v>0</v>
      </c>
      <c r="O39" s="61">
        <v>-6.31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1177183713.6599998</v>
      </c>
      <c r="AA39" s="61">
        <v>619315638.17999995</v>
      </c>
      <c r="AB39" s="61">
        <v>107101440.66</v>
      </c>
      <c r="AC39" s="61">
        <v>443891284.63</v>
      </c>
      <c r="AD39" s="61">
        <v>6875350.1900000004</v>
      </c>
      <c r="AE39" s="61">
        <v>0</v>
      </c>
      <c r="AF39" s="61">
        <v>0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0</v>
      </c>
      <c r="AN39" s="61">
        <v>0</v>
      </c>
      <c r="AO39" s="61">
        <v>0</v>
      </c>
      <c r="AP39" s="61">
        <v>0</v>
      </c>
      <c r="AQ39" s="61">
        <v>0</v>
      </c>
      <c r="AR39" s="61">
        <v>0</v>
      </c>
      <c r="AS39" s="61">
        <v>-193814623</v>
      </c>
      <c r="AT39" s="61">
        <v>0</v>
      </c>
      <c r="AU39" s="61">
        <v>0</v>
      </c>
      <c r="AV39" s="61">
        <v>0</v>
      </c>
      <c r="AW39" s="61">
        <v>0</v>
      </c>
      <c r="AX39" s="61">
        <v>0</v>
      </c>
      <c r="AY39" s="61">
        <v>0</v>
      </c>
      <c r="AZ39" s="61">
        <v>0</v>
      </c>
      <c r="BA39" s="61">
        <v>0</v>
      </c>
      <c r="BB39" s="61">
        <v>0</v>
      </c>
      <c r="BC39" s="61">
        <v>0</v>
      </c>
      <c r="BD39" s="61">
        <v>0</v>
      </c>
      <c r="BE39" s="61">
        <v>0</v>
      </c>
      <c r="BF39" s="61">
        <v>0</v>
      </c>
      <c r="BG39" s="61">
        <v>0</v>
      </c>
      <c r="BH39" s="61">
        <v>0</v>
      </c>
      <c r="BI39" s="61">
        <v>0</v>
      </c>
      <c r="BJ39" s="61">
        <v>0</v>
      </c>
      <c r="BK39" s="61">
        <v>0</v>
      </c>
      <c r="BL39" s="61">
        <v>0</v>
      </c>
      <c r="BM39" s="61">
        <v>0</v>
      </c>
      <c r="BN39" s="61">
        <v>0</v>
      </c>
      <c r="BO39" s="61">
        <v>0</v>
      </c>
      <c r="BP39" s="61">
        <v>0</v>
      </c>
      <c r="BQ39" s="61">
        <v>0</v>
      </c>
      <c r="BR39" s="61">
        <v>0</v>
      </c>
      <c r="BS39" s="61">
        <v>-162756233.69</v>
      </c>
      <c r="BT39" s="61">
        <v>-78733507.689999983</v>
      </c>
      <c r="BU39" s="61">
        <v>-25508587.719999999</v>
      </c>
      <c r="BV39" s="61">
        <v>-38179274.359999999</v>
      </c>
      <c r="BW39" s="61">
        <v>0</v>
      </c>
      <c r="BX39" s="61">
        <v>-4462068.1500000004</v>
      </c>
      <c r="BY39" s="61">
        <v>-15872689.24</v>
      </c>
      <c r="BZ39" s="61">
        <v>0.02</v>
      </c>
      <c r="CA39" s="61">
        <v>-106.55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-31058389.309999999</v>
      </c>
      <c r="CJ39" s="61">
        <v>-31058389.309999999</v>
      </c>
      <c r="CK39" s="61">
        <v>0</v>
      </c>
      <c r="CL39" s="61">
        <v>1748270359.1299999</v>
      </c>
    </row>
    <row r="40" spans="1:90" ht="12.75" customHeight="1">
      <c r="A40" s="44" t="s">
        <v>66</v>
      </c>
      <c r="B40" s="59">
        <v>1046</v>
      </c>
      <c r="C40" s="60" t="s">
        <v>373</v>
      </c>
      <c r="D40" s="61">
        <v>12091.66</v>
      </c>
      <c r="E40" s="61">
        <v>12404.81</v>
      </c>
      <c r="F40" s="61">
        <v>12404.81</v>
      </c>
      <c r="G40" s="61">
        <v>0</v>
      </c>
      <c r="H40" s="61">
        <v>0</v>
      </c>
      <c r="I40" s="61">
        <v>-4692.7000000000007</v>
      </c>
      <c r="J40" s="61">
        <v>-4692.7000000000007</v>
      </c>
      <c r="K40" s="61">
        <v>-28133</v>
      </c>
      <c r="L40" s="61">
        <v>23440.3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4379.55</v>
      </c>
      <c r="AA40" s="61">
        <v>2823.14</v>
      </c>
      <c r="AB40" s="61">
        <v>0</v>
      </c>
      <c r="AC40" s="61">
        <v>1556.41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0</v>
      </c>
      <c r="AN40" s="61">
        <v>0</v>
      </c>
      <c r="AO40" s="61">
        <v>0</v>
      </c>
      <c r="AP40" s="61">
        <v>0</v>
      </c>
      <c r="AQ40" s="61">
        <v>0</v>
      </c>
      <c r="AR40" s="61">
        <v>0</v>
      </c>
      <c r="AS40" s="61">
        <v>-7840.55</v>
      </c>
      <c r="AT40" s="61">
        <v>0</v>
      </c>
      <c r="AU40" s="61">
        <v>0</v>
      </c>
      <c r="AV40" s="61">
        <v>0</v>
      </c>
      <c r="AW40" s="61">
        <v>0</v>
      </c>
      <c r="AX40" s="61">
        <v>0</v>
      </c>
      <c r="AY40" s="61">
        <v>0</v>
      </c>
      <c r="AZ40" s="61">
        <v>0</v>
      </c>
      <c r="BA40" s="61">
        <v>0</v>
      </c>
      <c r="BB40" s="61">
        <v>0</v>
      </c>
      <c r="BC40" s="61">
        <v>0</v>
      </c>
      <c r="BD40" s="61">
        <v>0</v>
      </c>
      <c r="BE40" s="61">
        <v>0</v>
      </c>
      <c r="BF40" s="61">
        <v>0</v>
      </c>
      <c r="BG40" s="61">
        <v>0</v>
      </c>
      <c r="BH40" s="61">
        <v>0</v>
      </c>
      <c r="BI40" s="61">
        <v>0</v>
      </c>
      <c r="BJ40" s="61">
        <v>0</v>
      </c>
      <c r="BK40" s="61">
        <v>0</v>
      </c>
      <c r="BL40" s="61">
        <v>0</v>
      </c>
      <c r="BM40" s="61">
        <v>0</v>
      </c>
      <c r="BN40" s="61">
        <v>0</v>
      </c>
      <c r="BO40" s="61">
        <v>0</v>
      </c>
      <c r="BP40" s="61">
        <v>0</v>
      </c>
      <c r="BQ40" s="61">
        <v>0</v>
      </c>
      <c r="BR40" s="61">
        <v>0</v>
      </c>
      <c r="BS40" s="61">
        <v>-3765.7200000000003</v>
      </c>
      <c r="BT40" s="61">
        <v>-2892.21</v>
      </c>
      <c r="BU40" s="61">
        <v>-489.69</v>
      </c>
      <c r="BV40" s="61">
        <v>-337.64</v>
      </c>
      <c r="BW40" s="61">
        <v>0</v>
      </c>
      <c r="BX40" s="61">
        <v>-11.55</v>
      </c>
      <c r="BY40" s="61">
        <v>-34.630000000000003</v>
      </c>
      <c r="BZ40" s="61">
        <v>0</v>
      </c>
      <c r="CA40" s="61">
        <v>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-4074.83</v>
      </c>
      <c r="CJ40" s="61">
        <v>-4074.83</v>
      </c>
      <c r="CK40" s="61">
        <v>0</v>
      </c>
      <c r="CL40" s="61">
        <v>4251.1099999999997</v>
      </c>
    </row>
    <row r="41" spans="1:90" ht="12.75" customHeight="1">
      <c r="A41" s="44" t="s">
        <v>68</v>
      </c>
      <c r="B41" s="59">
        <v>1048</v>
      </c>
      <c r="C41" s="60" t="s">
        <v>373</v>
      </c>
      <c r="D41" s="61">
        <v>0</v>
      </c>
      <c r="E41" s="61">
        <v>0</v>
      </c>
      <c r="F41" s="61">
        <v>0</v>
      </c>
      <c r="G41" s="61">
        <v>0</v>
      </c>
      <c r="H41" s="61">
        <v>0</v>
      </c>
      <c r="I41" s="61">
        <v>0</v>
      </c>
      <c r="J41" s="61">
        <v>0</v>
      </c>
      <c r="K41" s="61">
        <v>0</v>
      </c>
      <c r="L41" s="61">
        <v>0</v>
      </c>
      <c r="M41" s="61">
        <v>0</v>
      </c>
      <c r="N41" s="61">
        <v>0</v>
      </c>
      <c r="O41" s="61">
        <v>0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0</v>
      </c>
      <c r="AA41" s="61">
        <v>0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0</v>
      </c>
      <c r="AN41" s="61">
        <v>0</v>
      </c>
      <c r="AO41" s="61">
        <v>0</v>
      </c>
      <c r="AP41" s="61">
        <v>0</v>
      </c>
      <c r="AQ41" s="61">
        <v>0</v>
      </c>
      <c r="AR41" s="61">
        <v>0</v>
      </c>
      <c r="AS41" s="61">
        <v>0</v>
      </c>
      <c r="AT41" s="61">
        <v>0</v>
      </c>
      <c r="AU41" s="61">
        <v>0</v>
      </c>
      <c r="AV41" s="61">
        <v>0</v>
      </c>
      <c r="AW41" s="61">
        <v>0</v>
      </c>
      <c r="AX41" s="61">
        <v>0</v>
      </c>
      <c r="AY41" s="61">
        <v>0</v>
      </c>
      <c r="AZ41" s="61">
        <v>0</v>
      </c>
      <c r="BA41" s="61">
        <v>0</v>
      </c>
      <c r="BB41" s="61">
        <v>0</v>
      </c>
      <c r="BC41" s="61">
        <v>0</v>
      </c>
      <c r="BD41" s="61">
        <v>0</v>
      </c>
      <c r="BE41" s="61">
        <v>0</v>
      </c>
      <c r="BF41" s="61">
        <v>0</v>
      </c>
      <c r="BG41" s="61">
        <v>0</v>
      </c>
      <c r="BH41" s="61">
        <v>0</v>
      </c>
      <c r="BI41" s="61">
        <v>0</v>
      </c>
      <c r="BJ41" s="61">
        <v>0</v>
      </c>
      <c r="BK41" s="61">
        <v>0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0</v>
      </c>
      <c r="BT41" s="61">
        <v>0</v>
      </c>
      <c r="BU41" s="61">
        <v>0</v>
      </c>
      <c r="BV41" s="61">
        <v>0</v>
      </c>
      <c r="BW41" s="61">
        <v>0</v>
      </c>
      <c r="BX41" s="61">
        <v>0</v>
      </c>
      <c r="BY41" s="61">
        <v>0</v>
      </c>
      <c r="BZ41" s="61">
        <v>0</v>
      </c>
      <c r="CA41" s="61">
        <v>0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0</v>
      </c>
    </row>
    <row r="42" spans="1:90" ht="12.75" customHeight="1">
      <c r="A42" s="44" t="s">
        <v>70</v>
      </c>
      <c r="B42" s="59">
        <v>1049</v>
      </c>
      <c r="C42" s="60" t="s">
        <v>373</v>
      </c>
      <c r="D42" s="61">
        <v>0</v>
      </c>
      <c r="E42" s="61">
        <v>0</v>
      </c>
      <c r="F42" s="61">
        <v>0</v>
      </c>
      <c r="G42" s="61">
        <v>0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0</v>
      </c>
      <c r="W42" s="61">
        <v>0</v>
      </c>
      <c r="X42" s="61">
        <v>0</v>
      </c>
      <c r="Y42" s="61">
        <v>0</v>
      </c>
      <c r="Z42" s="61">
        <v>0</v>
      </c>
      <c r="AA42" s="61">
        <v>0</v>
      </c>
      <c r="AB42" s="61">
        <v>0</v>
      </c>
      <c r="AC42" s="61">
        <v>0</v>
      </c>
      <c r="AD42" s="61">
        <v>0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0</v>
      </c>
      <c r="AN42" s="61">
        <v>0</v>
      </c>
      <c r="AO42" s="61">
        <v>0</v>
      </c>
      <c r="AP42" s="61">
        <v>0</v>
      </c>
      <c r="AQ42" s="61">
        <v>0</v>
      </c>
      <c r="AR42" s="61">
        <v>0</v>
      </c>
      <c r="AS42" s="61">
        <v>0</v>
      </c>
      <c r="AT42" s="61">
        <v>0</v>
      </c>
      <c r="AU42" s="61">
        <v>0</v>
      </c>
      <c r="AV42" s="61">
        <v>0</v>
      </c>
      <c r="AW42" s="61">
        <v>0</v>
      </c>
      <c r="AX42" s="61">
        <v>0</v>
      </c>
      <c r="AY42" s="61">
        <v>0</v>
      </c>
      <c r="AZ42" s="61">
        <v>0</v>
      </c>
      <c r="BA42" s="61">
        <v>0</v>
      </c>
      <c r="BB42" s="61">
        <v>0</v>
      </c>
      <c r="BC42" s="61">
        <v>0</v>
      </c>
      <c r="BD42" s="61">
        <v>0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0</v>
      </c>
      <c r="BT42" s="61">
        <v>0</v>
      </c>
      <c r="BU42" s="61">
        <v>0</v>
      </c>
      <c r="BV42" s="61">
        <v>0</v>
      </c>
      <c r="BW42" s="61">
        <v>0</v>
      </c>
      <c r="BX42" s="61">
        <v>0</v>
      </c>
      <c r="BY42" s="61">
        <v>0</v>
      </c>
      <c r="BZ42" s="61">
        <v>0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0</v>
      </c>
      <c r="CJ42" s="61">
        <v>0</v>
      </c>
      <c r="CK42" s="61">
        <v>0</v>
      </c>
      <c r="CL42" s="61">
        <v>0</v>
      </c>
    </row>
    <row r="43" spans="1:90" ht="12.75" customHeight="1">
      <c r="A43" s="44" t="s">
        <v>72</v>
      </c>
      <c r="B43" s="59">
        <v>1051</v>
      </c>
      <c r="C43" s="60" t="s">
        <v>373</v>
      </c>
      <c r="D43" s="61">
        <v>0</v>
      </c>
      <c r="E43" s="61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0</v>
      </c>
      <c r="AN43" s="61">
        <v>0</v>
      </c>
      <c r="AO43" s="61">
        <v>0</v>
      </c>
      <c r="AP43" s="61">
        <v>0</v>
      </c>
      <c r="AQ43" s="61">
        <v>0</v>
      </c>
      <c r="AR43" s="61">
        <v>0</v>
      </c>
      <c r="AS43" s="61">
        <v>-18.096307159301332</v>
      </c>
      <c r="AT43" s="61">
        <v>0</v>
      </c>
      <c r="AU43" s="61">
        <v>0</v>
      </c>
      <c r="AV43" s="61">
        <v>0</v>
      </c>
      <c r="AW43" s="61">
        <v>0</v>
      </c>
      <c r="AX43" s="61">
        <v>0</v>
      </c>
      <c r="AY43" s="61">
        <v>0</v>
      </c>
      <c r="AZ43" s="61">
        <v>0</v>
      </c>
      <c r="BA43" s="61">
        <v>0</v>
      </c>
      <c r="BB43" s="61">
        <v>0</v>
      </c>
      <c r="BC43" s="61">
        <v>0</v>
      </c>
      <c r="BD43" s="61">
        <v>0</v>
      </c>
      <c r="BE43" s="61">
        <v>0</v>
      </c>
      <c r="BF43" s="61">
        <v>0</v>
      </c>
      <c r="BG43" s="61">
        <v>0</v>
      </c>
      <c r="BH43" s="61">
        <v>0</v>
      </c>
      <c r="BI43" s="61">
        <v>0</v>
      </c>
      <c r="BJ43" s="61">
        <v>0</v>
      </c>
      <c r="BK43" s="61">
        <v>0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-18.096307159301332</v>
      </c>
      <c r="BT43" s="61">
        <v>0</v>
      </c>
      <c r="BU43" s="61">
        <v>-11.578502327190581</v>
      </c>
      <c r="BV43" s="61">
        <v>-5.9515980078058259</v>
      </c>
      <c r="BW43" s="61">
        <v>0</v>
      </c>
      <c r="BX43" s="61">
        <v>-5.6315426319975631E-2</v>
      </c>
      <c r="BY43" s="61">
        <v>-0.50989139798495198</v>
      </c>
      <c r="BZ43" s="61">
        <v>0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0</v>
      </c>
      <c r="CJ43" s="61">
        <v>0</v>
      </c>
      <c r="CK43" s="61">
        <v>0</v>
      </c>
      <c r="CL43" s="61">
        <v>-18.096307159301332</v>
      </c>
    </row>
    <row r="44" spans="1:90" ht="12.75" customHeight="1">
      <c r="A44" s="44" t="s">
        <v>74</v>
      </c>
      <c r="B44" s="59">
        <v>1052</v>
      </c>
      <c r="C44" s="60" t="s">
        <v>373</v>
      </c>
      <c r="D44" s="61">
        <v>0</v>
      </c>
      <c r="E44" s="61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1">
        <v>0</v>
      </c>
      <c r="AD44" s="61">
        <v>0</v>
      </c>
      <c r="AE44" s="61">
        <v>0</v>
      </c>
      <c r="AF44" s="61">
        <v>0</v>
      </c>
      <c r="AG44" s="61">
        <v>0</v>
      </c>
      <c r="AH44" s="61">
        <v>0</v>
      </c>
      <c r="AI44" s="61">
        <v>0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0</v>
      </c>
      <c r="AT44" s="61">
        <v>0</v>
      </c>
      <c r="AU44" s="61">
        <v>0</v>
      </c>
      <c r="AV44" s="61">
        <v>0</v>
      </c>
      <c r="AW44" s="61">
        <v>0</v>
      </c>
      <c r="AX44" s="61">
        <v>0</v>
      </c>
      <c r="AY44" s="61">
        <v>0</v>
      </c>
      <c r="AZ44" s="61">
        <v>0</v>
      </c>
      <c r="BA44" s="61">
        <v>0</v>
      </c>
      <c r="BB44" s="61">
        <v>0</v>
      </c>
      <c r="BC44" s="61">
        <v>0</v>
      </c>
      <c r="BD44" s="61">
        <v>0</v>
      </c>
      <c r="BE44" s="61">
        <v>0</v>
      </c>
      <c r="BF44" s="61">
        <v>0</v>
      </c>
      <c r="BG44" s="61">
        <v>0</v>
      </c>
      <c r="BH44" s="61">
        <v>0</v>
      </c>
      <c r="BI44" s="61">
        <v>0</v>
      </c>
      <c r="BJ44" s="61">
        <v>0</v>
      </c>
      <c r="BK44" s="61">
        <v>0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0</v>
      </c>
      <c r="BT44" s="61">
        <v>0</v>
      </c>
      <c r="BU44" s="61">
        <v>0</v>
      </c>
      <c r="BV44" s="61">
        <v>0</v>
      </c>
      <c r="BW44" s="61">
        <v>0</v>
      </c>
      <c r="BX44" s="61">
        <v>0</v>
      </c>
      <c r="BY44" s="61">
        <v>0</v>
      </c>
      <c r="BZ44" s="61">
        <v>0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0</v>
      </c>
      <c r="CJ44" s="61">
        <v>0</v>
      </c>
      <c r="CK44" s="61">
        <v>0</v>
      </c>
      <c r="CL44" s="61">
        <v>0</v>
      </c>
    </row>
    <row r="45" spans="1:90" ht="12.75" customHeight="1">
      <c r="A45" s="44" t="s">
        <v>76</v>
      </c>
      <c r="B45" s="59">
        <v>1053</v>
      </c>
      <c r="C45" s="60" t="s">
        <v>373</v>
      </c>
      <c r="D45" s="61">
        <v>124060.53</v>
      </c>
      <c r="E45" s="61">
        <v>73814.44</v>
      </c>
      <c r="F45" s="61">
        <v>73814.44</v>
      </c>
      <c r="G45" s="61">
        <v>0</v>
      </c>
      <c r="H45" s="61">
        <v>0</v>
      </c>
      <c r="I45" s="61">
        <v>-6790.6100000000006</v>
      </c>
      <c r="J45" s="61">
        <v>-6790.6100000000006</v>
      </c>
      <c r="K45" s="61">
        <v>-31956.84</v>
      </c>
      <c r="L45" s="61">
        <v>25166.23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57036.7</v>
      </c>
      <c r="AA45" s="61">
        <v>4755.21</v>
      </c>
      <c r="AB45" s="61">
        <v>0</v>
      </c>
      <c r="AC45" s="61">
        <v>48236.03</v>
      </c>
      <c r="AD45" s="61">
        <v>4003.9</v>
      </c>
      <c r="AE45" s="61">
        <v>0</v>
      </c>
      <c r="AF45" s="61">
        <v>0</v>
      </c>
      <c r="AG45" s="61">
        <v>0</v>
      </c>
      <c r="AH45" s="61">
        <v>41.56</v>
      </c>
      <c r="AI45" s="61">
        <v>0</v>
      </c>
      <c r="AJ45" s="61">
        <v>0</v>
      </c>
      <c r="AK45" s="61">
        <v>0</v>
      </c>
      <c r="AL45" s="61">
        <v>0</v>
      </c>
      <c r="AM45" s="61">
        <v>0</v>
      </c>
      <c r="AN45" s="61">
        <v>0</v>
      </c>
      <c r="AO45" s="61">
        <v>0</v>
      </c>
      <c r="AP45" s="61">
        <v>0</v>
      </c>
      <c r="AQ45" s="61">
        <v>0</v>
      </c>
      <c r="AR45" s="61">
        <v>0</v>
      </c>
      <c r="AS45" s="61">
        <v>-62902.218435788942</v>
      </c>
      <c r="AT45" s="61">
        <v>0</v>
      </c>
      <c r="AU45" s="61">
        <v>0</v>
      </c>
      <c r="AV45" s="61">
        <v>0</v>
      </c>
      <c r="AW45" s="61">
        <v>0</v>
      </c>
      <c r="AX45" s="61">
        <v>0</v>
      </c>
      <c r="AY45" s="61">
        <v>0</v>
      </c>
      <c r="AZ45" s="61">
        <v>0</v>
      </c>
      <c r="BA45" s="61">
        <v>0</v>
      </c>
      <c r="BB45" s="61">
        <v>0</v>
      </c>
      <c r="BC45" s="61">
        <v>0</v>
      </c>
      <c r="BD45" s="61">
        <v>0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-62902.218435788942</v>
      </c>
      <c r="BT45" s="61">
        <v>-50411.6</v>
      </c>
      <c r="BU45" s="61">
        <v>-5473.4330167637027</v>
      </c>
      <c r="BV45" s="61">
        <v>-524.96669217209524</v>
      </c>
      <c r="BW45" s="61">
        <v>0</v>
      </c>
      <c r="BX45" s="61">
        <v>-1656.5857491679278</v>
      </c>
      <c r="BY45" s="61">
        <v>-3669.1326896643423</v>
      </c>
      <c r="BZ45" s="61">
        <v>0</v>
      </c>
      <c r="CA45" s="61">
        <v>-1166.5002880208776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0</v>
      </c>
      <c r="CJ45" s="61">
        <v>0</v>
      </c>
      <c r="CK45" s="61">
        <v>0</v>
      </c>
      <c r="CL45" s="61">
        <v>61158.311564211057</v>
      </c>
    </row>
    <row r="46" spans="1:90" ht="12.75" customHeight="1">
      <c r="A46" s="44" t="s">
        <v>78</v>
      </c>
      <c r="B46" s="59">
        <v>1054</v>
      </c>
      <c r="C46" s="60" t="s">
        <v>373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</row>
    <row r="47" spans="1:90" ht="12.75" customHeight="1">
      <c r="A47" s="44" t="s">
        <v>80</v>
      </c>
      <c r="B47" s="59">
        <v>1055</v>
      </c>
      <c r="C47" s="60" t="s">
        <v>373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61">
        <v>0</v>
      </c>
      <c r="BE47" s="61">
        <v>0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0</v>
      </c>
      <c r="BT47" s="61">
        <v>0</v>
      </c>
      <c r="BU47" s="61">
        <v>0</v>
      </c>
      <c r="BV47" s="61">
        <v>0</v>
      </c>
      <c r="BW47" s="61">
        <v>0</v>
      </c>
      <c r="BX47" s="61">
        <v>0</v>
      </c>
      <c r="BY47" s="61">
        <v>0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0</v>
      </c>
    </row>
    <row r="48" spans="1:90" ht="12.75" customHeight="1">
      <c r="A48" s="44" t="s">
        <v>82</v>
      </c>
      <c r="B48" s="59">
        <v>1056</v>
      </c>
      <c r="C48" s="60" t="s">
        <v>373</v>
      </c>
      <c r="D48" s="61">
        <v>1278332.99</v>
      </c>
      <c r="E48" s="61">
        <v>274958.28000000003</v>
      </c>
      <c r="F48" s="61">
        <v>274958.28000000003</v>
      </c>
      <c r="G48" s="61">
        <v>0</v>
      </c>
      <c r="H48" s="61">
        <v>0</v>
      </c>
      <c r="I48" s="61">
        <v>780951.22</v>
      </c>
      <c r="J48" s="61">
        <v>771183.22</v>
      </c>
      <c r="K48" s="61">
        <v>-848694.54</v>
      </c>
      <c r="L48" s="61">
        <v>1619877.76</v>
      </c>
      <c r="M48" s="61">
        <v>9768</v>
      </c>
      <c r="N48" s="61">
        <v>9399</v>
      </c>
      <c r="O48" s="61">
        <v>369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222423.49</v>
      </c>
      <c r="AA48" s="61">
        <v>79242.759999999995</v>
      </c>
      <c r="AB48" s="61">
        <v>0</v>
      </c>
      <c r="AC48" s="61">
        <v>126265.52</v>
      </c>
      <c r="AD48" s="61">
        <v>16915.21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0</v>
      </c>
      <c r="AN48" s="61">
        <v>0</v>
      </c>
      <c r="AO48" s="61">
        <v>0</v>
      </c>
      <c r="AP48" s="61">
        <v>0</v>
      </c>
      <c r="AQ48" s="61">
        <v>0</v>
      </c>
      <c r="AR48" s="61">
        <v>0</v>
      </c>
      <c r="AS48" s="61">
        <v>-58688791.600000001</v>
      </c>
      <c r="AT48" s="61">
        <v>0</v>
      </c>
      <c r="AU48" s="61">
        <v>0</v>
      </c>
      <c r="AV48" s="61">
        <v>0</v>
      </c>
      <c r="AW48" s="61">
        <v>0</v>
      </c>
      <c r="AX48" s="61">
        <v>0</v>
      </c>
      <c r="AY48" s="61">
        <v>0</v>
      </c>
      <c r="AZ48" s="61">
        <v>0</v>
      </c>
      <c r="BA48" s="61">
        <v>0</v>
      </c>
      <c r="BB48" s="61">
        <v>0</v>
      </c>
      <c r="BC48" s="61">
        <v>0</v>
      </c>
      <c r="BD48" s="61">
        <v>0</v>
      </c>
      <c r="BE48" s="61">
        <v>0</v>
      </c>
      <c r="BF48" s="61">
        <v>0</v>
      </c>
      <c r="BG48" s="61">
        <v>0</v>
      </c>
      <c r="BH48" s="61">
        <v>0</v>
      </c>
      <c r="BI48" s="61">
        <v>0</v>
      </c>
      <c r="BJ48" s="61">
        <v>0</v>
      </c>
      <c r="BK48" s="61">
        <v>0</v>
      </c>
      <c r="BL48" s="61">
        <v>0</v>
      </c>
      <c r="BM48" s="61">
        <v>0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-58688791.600000001</v>
      </c>
      <c r="BT48" s="61">
        <v>-259852.27</v>
      </c>
      <c r="BU48" s="61">
        <v>-20953325.580000002</v>
      </c>
      <c r="BV48" s="61">
        <v>-28130932.609999999</v>
      </c>
      <c r="BW48" s="61">
        <v>0</v>
      </c>
      <c r="BX48" s="61">
        <v>-69597.64</v>
      </c>
      <c r="BY48" s="61">
        <v>-9275083.5</v>
      </c>
      <c r="BZ48" s="61">
        <v>0</v>
      </c>
      <c r="CA48" s="61">
        <v>0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-57410458.609999999</v>
      </c>
    </row>
    <row r="49" spans="1:90" ht="12.75" customHeight="1">
      <c r="A49" s="44" t="s">
        <v>84</v>
      </c>
      <c r="B49" s="59">
        <v>1057</v>
      </c>
      <c r="C49" s="60" t="s">
        <v>373</v>
      </c>
      <c r="D49" s="61">
        <v>0</v>
      </c>
      <c r="E49" s="61">
        <v>0</v>
      </c>
      <c r="F49" s="61">
        <v>0</v>
      </c>
      <c r="G49" s="61">
        <v>0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0</v>
      </c>
      <c r="AA49" s="61">
        <v>0</v>
      </c>
      <c r="AB49" s="61">
        <v>0</v>
      </c>
      <c r="AC49" s="61">
        <v>0</v>
      </c>
      <c r="AD49" s="61">
        <v>0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0</v>
      </c>
      <c r="AT49" s="61">
        <v>0</v>
      </c>
      <c r="AU49" s="61">
        <v>0</v>
      </c>
      <c r="AV49" s="61">
        <v>0</v>
      </c>
      <c r="AW49" s="61">
        <v>0</v>
      </c>
      <c r="AX49" s="61">
        <v>0</v>
      </c>
      <c r="AY49" s="61">
        <v>0</v>
      </c>
      <c r="AZ49" s="61">
        <v>0</v>
      </c>
      <c r="BA49" s="61">
        <v>0</v>
      </c>
      <c r="BB49" s="61">
        <v>0</v>
      </c>
      <c r="BC49" s="61">
        <v>0</v>
      </c>
      <c r="BD49" s="61">
        <v>0</v>
      </c>
      <c r="BE49" s="61">
        <v>0</v>
      </c>
      <c r="BF49" s="61">
        <v>0</v>
      </c>
      <c r="BG49" s="61">
        <v>0</v>
      </c>
      <c r="BH49" s="61">
        <v>0</v>
      </c>
      <c r="BI49" s="61">
        <v>0</v>
      </c>
      <c r="BJ49" s="61">
        <v>0</v>
      </c>
      <c r="BK49" s="61">
        <v>0</v>
      </c>
      <c r="BL49" s="61">
        <v>0</v>
      </c>
      <c r="BM49" s="61">
        <v>0</v>
      </c>
      <c r="BN49" s="61">
        <v>0</v>
      </c>
      <c r="BO49" s="61">
        <v>0</v>
      </c>
      <c r="BP49" s="61">
        <v>0</v>
      </c>
      <c r="BQ49" s="61">
        <v>0</v>
      </c>
      <c r="BR49" s="61">
        <v>0</v>
      </c>
      <c r="BS49" s="61">
        <v>0</v>
      </c>
      <c r="BT49" s="61">
        <v>0</v>
      </c>
      <c r="BU49" s="61">
        <v>0</v>
      </c>
      <c r="BV49" s="61">
        <v>0</v>
      </c>
      <c r="BW49" s="61">
        <v>0</v>
      </c>
      <c r="BX49" s="61">
        <v>0</v>
      </c>
      <c r="BY49" s="61">
        <v>0</v>
      </c>
      <c r="BZ49" s="61">
        <v>0</v>
      </c>
      <c r="CA49" s="61">
        <v>0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0</v>
      </c>
      <c r="CJ49" s="61">
        <v>0</v>
      </c>
      <c r="CK49" s="61">
        <v>0</v>
      </c>
      <c r="CL49" s="61">
        <v>0</v>
      </c>
    </row>
    <row r="50" spans="1:90" ht="12.75" customHeight="1">
      <c r="A50" s="44" t="s">
        <v>86</v>
      </c>
      <c r="B50" s="59">
        <v>1058</v>
      </c>
      <c r="C50" s="60" t="s">
        <v>373</v>
      </c>
      <c r="D50" s="61">
        <v>0</v>
      </c>
      <c r="E50" s="61">
        <v>0</v>
      </c>
      <c r="F50" s="61">
        <v>0</v>
      </c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0</v>
      </c>
      <c r="AT50" s="61">
        <v>0</v>
      </c>
      <c r="AU50" s="61">
        <v>0</v>
      </c>
      <c r="AV50" s="61">
        <v>0</v>
      </c>
      <c r="AW50" s="61">
        <v>0</v>
      </c>
      <c r="AX50" s="61">
        <v>0</v>
      </c>
      <c r="AY50" s="61">
        <v>0</v>
      </c>
      <c r="AZ50" s="61">
        <v>0</v>
      </c>
      <c r="BA50" s="61">
        <v>0</v>
      </c>
      <c r="BB50" s="61">
        <v>0</v>
      </c>
      <c r="BC50" s="61">
        <v>0</v>
      </c>
      <c r="BD50" s="61">
        <v>0</v>
      </c>
      <c r="BE50" s="61">
        <v>0</v>
      </c>
      <c r="BF50" s="61">
        <v>0</v>
      </c>
      <c r="BG50" s="61">
        <v>0</v>
      </c>
      <c r="BH50" s="61">
        <v>0</v>
      </c>
      <c r="BI50" s="61">
        <v>0</v>
      </c>
      <c r="BJ50" s="61">
        <v>0</v>
      </c>
      <c r="BK50" s="61">
        <v>0</v>
      </c>
      <c r="BL50" s="61">
        <v>0</v>
      </c>
      <c r="BM50" s="61">
        <v>0</v>
      </c>
      <c r="BN50" s="61">
        <v>0</v>
      </c>
      <c r="BO50" s="61">
        <v>0</v>
      </c>
      <c r="BP50" s="61">
        <v>0</v>
      </c>
      <c r="BQ50" s="61">
        <v>0</v>
      </c>
      <c r="BR50" s="61">
        <v>0</v>
      </c>
      <c r="BS50" s="61">
        <v>0</v>
      </c>
      <c r="BT50" s="61">
        <v>0</v>
      </c>
      <c r="BU50" s="61">
        <v>0</v>
      </c>
      <c r="BV50" s="61">
        <v>0</v>
      </c>
      <c r="BW50" s="61">
        <v>0</v>
      </c>
      <c r="BX50" s="61">
        <v>0</v>
      </c>
      <c r="BY50" s="61">
        <v>0</v>
      </c>
      <c r="BZ50" s="61">
        <v>0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0</v>
      </c>
      <c r="CJ50" s="61">
        <v>0</v>
      </c>
      <c r="CK50" s="61">
        <v>0</v>
      </c>
      <c r="CL50" s="61">
        <v>0</v>
      </c>
    </row>
    <row r="51" spans="1:90" ht="12.75" customHeight="1">
      <c r="A51" s="44" t="s">
        <v>88</v>
      </c>
      <c r="B51" s="59">
        <v>1059</v>
      </c>
      <c r="C51" s="60" t="s">
        <v>373</v>
      </c>
      <c r="D51" s="61">
        <v>0</v>
      </c>
      <c r="E51" s="61">
        <v>0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0</v>
      </c>
      <c r="AT51" s="61">
        <v>0</v>
      </c>
      <c r="AU51" s="61">
        <v>0</v>
      </c>
      <c r="AV51" s="61">
        <v>0</v>
      </c>
      <c r="AW51" s="61">
        <v>0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61">
        <v>0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0</v>
      </c>
      <c r="BT51" s="61">
        <v>0</v>
      </c>
      <c r="BU51" s="61">
        <v>0</v>
      </c>
      <c r="BV51" s="61">
        <v>0</v>
      </c>
      <c r="BW51" s="61">
        <v>0</v>
      </c>
      <c r="BX51" s="61">
        <v>0</v>
      </c>
      <c r="BY51" s="61">
        <v>0</v>
      </c>
      <c r="BZ51" s="61">
        <v>0</v>
      </c>
      <c r="CA51" s="61">
        <v>0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0</v>
      </c>
    </row>
    <row r="52" spans="1:90" ht="12.75" customHeight="1">
      <c r="A52" s="44" t="s">
        <v>90</v>
      </c>
      <c r="B52" s="59">
        <v>1060</v>
      </c>
      <c r="C52" s="60" t="s">
        <v>373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</row>
    <row r="53" spans="1:90" ht="12.75" customHeight="1">
      <c r="A53" s="44" t="s">
        <v>92</v>
      </c>
      <c r="B53" s="59">
        <v>1061</v>
      </c>
      <c r="C53" s="60" t="s">
        <v>373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</row>
    <row r="54" spans="1:90" ht="12.75" customHeight="1">
      <c r="A54" s="44" t="s">
        <v>94</v>
      </c>
      <c r="B54" s="59">
        <v>2001</v>
      </c>
      <c r="C54" s="60" t="s">
        <v>373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</row>
    <row r="55" spans="1:90" ht="12.75" customHeight="1">
      <c r="A55" s="44" t="s">
        <v>96</v>
      </c>
      <c r="B55" s="59">
        <v>2002</v>
      </c>
      <c r="C55" s="60" t="s">
        <v>374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0</v>
      </c>
      <c r="BX55" s="61">
        <v>0</v>
      </c>
      <c r="BY55" s="61">
        <v>0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</row>
    <row r="56" spans="1:90" ht="12.75" customHeight="1">
      <c r="A56" s="44" t="s">
        <v>98</v>
      </c>
      <c r="B56" s="59">
        <v>2005</v>
      </c>
      <c r="C56" s="60" t="s">
        <v>374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0</v>
      </c>
      <c r="BP56" s="61">
        <v>0</v>
      </c>
      <c r="BQ56" s="61">
        <v>0</v>
      </c>
      <c r="BR56" s="61">
        <v>0</v>
      </c>
      <c r="BS56" s="61">
        <v>0</v>
      </c>
      <c r="BT56" s="61">
        <v>0</v>
      </c>
      <c r="BU56" s="61">
        <v>0</v>
      </c>
      <c r="BV56" s="61">
        <v>0</v>
      </c>
      <c r="BW56" s="61">
        <v>0</v>
      </c>
      <c r="BX56" s="61">
        <v>0</v>
      </c>
      <c r="BY56" s="61">
        <v>0</v>
      </c>
      <c r="BZ56" s="61">
        <v>0</v>
      </c>
      <c r="CA56" s="61">
        <v>0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0</v>
      </c>
      <c r="CJ56" s="61">
        <v>0</v>
      </c>
      <c r="CK56" s="61">
        <v>0</v>
      </c>
      <c r="CL56" s="61">
        <v>0</v>
      </c>
    </row>
    <row r="57" spans="1:90" ht="12.75" customHeight="1">
      <c r="A57" s="44" t="s">
        <v>100</v>
      </c>
      <c r="B57" s="59">
        <v>2006</v>
      </c>
      <c r="C57" s="60" t="s">
        <v>375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61">
        <v>0</v>
      </c>
      <c r="BJ57" s="61">
        <v>0</v>
      </c>
      <c r="BK57" s="61">
        <v>0</v>
      </c>
      <c r="BL57" s="61">
        <v>0</v>
      </c>
      <c r="BM57" s="61">
        <v>0</v>
      </c>
      <c r="BN57" s="61">
        <v>0</v>
      </c>
      <c r="BO57" s="61">
        <v>0</v>
      </c>
      <c r="BP57" s="61">
        <v>0</v>
      </c>
      <c r="BQ57" s="61">
        <v>0</v>
      </c>
      <c r="BR57" s="61">
        <v>0</v>
      </c>
      <c r="BS57" s="61">
        <v>0</v>
      </c>
      <c r="BT57" s="61">
        <v>0</v>
      </c>
      <c r="BU57" s="61">
        <v>0</v>
      </c>
      <c r="BV57" s="61">
        <v>0</v>
      </c>
      <c r="BW57" s="61">
        <v>0</v>
      </c>
      <c r="BX57" s="61">
        <v>0</v>
      </c>
      <c r="BY57" s="61">
        <v>0</v>
      </c>
      <c r="BZ57" s="61">
        <v>0</v>
      </c>
      <c r="CA57" s="61">
        <v>0</v>
      </c>
      <c r="CB57" s="61">
        <v>0</v>
      </c>
      <c r="CC57" s="61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</row>
    <row r="58" spans="1:90" ht="12.75" customHeight="1">
      <c r="A58" s="44" t="s">
        <v>102</v>
      </c>
      <c r="B58" s="59">
        <v>2007</v>
      </c>
      <c r="C58" s="60" t="s">
        <v>374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0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</row>
    <row r="59" spans="1:90" ht="12.75" customHeight="1">
      <c r="A59" s="44" t="s">
        <v>104</v>
      </c>
      <c r="B59" s="59">
        <v>2008</v>
      </c>
      <c r="C59" s="60" t="s">
        <v>374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</row>
    <row r="60" spans="1:90" ht="12.75" customHeight="1">
      <c r="A60" s="44" t="s">
        <v>106</v>
      </c>
      <c r="B60" s="59">
        <v>3001</v>
      </c>
      <c r="C60" s="60" t="s">
        <v>375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61">
        <v>0</v>
      </c>
      <c r="CA60" s="61">
        <v>0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0</v>
      </c>
    </row>
    <row r="61" spans="1:90" ht="12.75" customHeight="1">
      <c r="A61" s="44" t="s">
        <v>108</v>
      </c>
      <c r="B61" s="59">
        <v>3002</v>
      </c>
      <c r="C61" s="60" t="s">
        <v>375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0</v>
      </c>
      <c r="BH61" s="61">
        <v>0</v>
      </c>
      <c r="BI61" s="61">
        <v>0</v>
      </c>
      <c r="BJ61" s="61">
        <v>0</v>
      </c>
      <c r="BK61" s="61">
        <v>0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0</v>
      </c>
    </row>
    <row r="62" spans="1:90" ht="12.75" customHeight="1">
      <c r="A62" s="44" t="s">
        <v>110</v>
      </c>
      <c r="B62" s="59">
        <v>3003</v>
      </c>
      <c r="C62" s="60" t="s">
        <v>375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0</v>
      </c>
      <c r="BY62" s="61">
        <v>0</v>
      </c>
      <c r="BZ62" s="61">
        <v>0</v>
      </c>
      <c r="CA62" s="61">
        <v>0</v>
      </c>
      <c r="CB62" s="61">
        <v>0</v>
      </c>
      <c r="CC62" s="61">
        <v>0</v>
      </c>
      <c r="CD62" s="61">
        <v>0</v>
      </c>
      <c r="CE62" s="61">
        <v>0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0</v>
      </c>
    </row>
    <row r="63" spans="1:90" ht="12.75" customHeight="1">
      <c r="A63" s="44" t="s">
        <v>112</v>
      </c>
      <c r="B63" s="59">
        <v>3004</v>
      </c>
      <c r="C63" s="60" t="s">
        <v>375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0</v>
      </c>
      <c r="BF63" s="61">
        <v>0</v>
      </c>
      <c r="BG63" s="61">
        <v>0</v>
      </c>
      <c r="BH63" s="61">
        <v>0</v>
      </c>
      <c r="BI63" s="61">
        <v>0</v>
      </c>
      <c r="BJ63" s="61">
        <v>0</v>
      </c>
      <c r="BK63" s="61">
        <v>0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0</v>
      </c>
      <c r="BY63" s="61">
        <v>0</v>
      </c>
      <c r="BZ63" s="61">
        <v>0</v>
      </c>
      <c r="CA63" s="61">
        <v>0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</row>
    <row r="64" spans="1:90" ht="12.75" customHeight="1">
      <c r="A64" s="44" t="s">
        <v>114</v>
      </c>
      <c r="B64" s="59">
        <v>3005</v>
      </c>
      <c r="C64" s="60" t="s">
        <v>375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</row>
    <row r="65" spans="1:90" ht="12.75" customHeight="1">
      <c r="A65" s="44" t="s">
        <v>115</v>
      </c>
      <c r="B65" s="59">
        <v>3006</v>
      </c>
      <c r="C65" s="60" t="s">
        <v>375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61">
        <v>0</v>
      </c>
      <c r="BE65" s="61">
        <v>0</v>
      </c>
      <c r="BF65" s="61">
        <v>0</v>
      </c>
      <c r="BG65" s="61">
        <v>0</v>
      </c>
      <c r="BH65" s="61">
        <v>0</v>
      </c>
      <c r="BI65" s="61">
        <v>0</v>
      </c>
      <c r="BJ65" s="61">
        <v>0</v>
      </c>
      <c r="BK65" s="61">
        <v>0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0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61">
        <v>0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0</v>
      </c>
      <c r="CJ65" s="61">
        <v>0</v>
      </c>
      <c r="CK65" s="61">
        <v>0</v>
      </c>
      <c r="CL65" s="61">
        <v>0</v>
      </c>
    </row>
    <row r="66" spans="1:90" ht="12.75" customHeight="1">
      <c r="A66" s="44" t="s">
        <v>116</v>
      </c>
      <c r="B66" s="59">
        <v>3007</v>
      </c>
      <c r="C66" s="60" t="s">
        <v>375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0</v>
      </c>
    </row>
    <row r="67" spans="1:90" ht="12.75" customHeight="1">
      <c r="A67" s="44" t="s">
        <v>117</v>
      </c>
      <c r="B67" s="59">
        <v>3008</v>
      </c>
      <c r="C67" s="60" t="s">
        <v>375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0</v>
      </c>
      <c r="BH67" s="61">
        <v>0</v>
      </c>
      <c r="BI67" s="61">
        <v>0</v>
      </c>
      <c r="BJ67" s="61">
        <v>0</v>
      </c>
      <c r="BK67" s="61">
        <v>0</v>
      </c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0</v>
      </c>
      <c r="BW67" s="61">
        <v>0</v>
      </c>
      <c r="BX67" s="61">
        <v>0</v>
      </c>
      <c r="BY67" s="61">
        <v>0</v>
      </c>
      <c r="BZ67" s="61">
        <v>0</v>
      </c>
      <c r="CA67" s="61">
        <v>0</v>
      </c>
      <c r="CB67" s="61">
        <v>0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0</v>
      </c>
    </row>
    <row r="68" spans="1:90" ht="12.75" customHeight="1">
      <c r="A68" s="44" t="s">
        <v>118</v>
      </c>
      <c r="B68" s="59">
        <v>3009</v>
      </c>
      <c r="C68" s="60" t="s">
        <v>375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61">
        <v>0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0</v>
      </c>
      <c r="BR68" s="61">
        <v>0</v>
      </c>
      <c r="BS68" s="61">
        <v>0</v>
      </c>
      <c r="BT68" s="61">
        <v>0</v>
      </c>
      <c r="BU68" s="61">
        <v>0</v>
      </c>
      <c r="BV68" s="61">
        <v>0</v>
      </c>
      <c r="BW68" s="61">
        <v>0</v>
      </c>
      <c r="BX68" s="61">
        <v>0</v>
      </c>
      <c r="BY68" s="61">
        <v>0</v>
      </c>
      <c r="BZ68" s="61">
        <v>0</v>
      </c>
      <c r="CA68" s="61">
        <v>0</v>
      </c>
      <c r="CB68" s="61">
        <v>0</v>
      </c>
      <c r="CC68" s="61">
        <v>0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</row>
    <row r="69" spans="1:90" ht="12.75" customHeight="1">
      <c r="A69" s="44" t="s">
        <v>119</v>
      </c>
      <c r="B69" s="59">
        <v>3011</v>
      </c>
      <c r="C69" s="60" t="s">
        <v>375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61">
        <v>0</v>
      </c>
      <c r="BE69" s="61">
        <v>0</v>
      </c>
      <c r="BF69" s="61">
        <v>0</v>
      </c>
      <c r="BG69" s="61">
        <v>0</v>
      </c>
      <c r="BH69" s="61">
        <v>0</v>
      </c>
      <c r="BI69" s="61">
        <v>0</v>
      </c>
      <c r="BJ69" s="61">
        <v>0</v>
      </c>
      <c r="BK69" s="61">
        <v>0</v>
      </c>
      <c r="BL69" s="61">
        <v>0</v>
      </c>
      <c r="BM69" s="61">
        <v>0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0</v>
      </c>
      <c r="BT69" s="61">
        <v>0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0</v>
      </c>
      <c r="CA69" s="61">
        <v>0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</row>
    <row r="70" spans="1:90" ht="12.75" customHeight="1">
      <c r="A70" s="44" t="s">
        <v>120</v>
      </c>
      <c r="B70" s="59">
        <v>3012</v>
      </c>
      <c r="C70" s="60" t="s">
        <v>375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0</v>
      </c>
      <c r="AT70" s="61">
        <v>0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61">
        <v>0</v>
      </c>
      <c r="BE70" s="61">
        <v>0</v>
      </c>
      <c r="BF70" s="61">
        <v>0</v>
      </c>
      <c r="BG70" s="61">
        <v>0</v>
      </c>
      <c r="BH70" s="61">
        <v>0</v>
      </c>
      <c r="BI70" s="61">
        <v>0</v>
      </c>
      <c r="BJ70" s="61">
        <v>0</v>
      </c>
      <c r="BK70" s="61">
        <v>0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0</v>
      </c>
      <c r="BT70" s="61">
        <v>0</v>
      </c>
      <c r="BU70" s="61">
        <v>0</v>
      </c>
      <c r="BV70" s="61">
        <v>0</v>
      </c>
      <c r="BW70" s="61">
        <v>0</v>
      </c>
      <c r="BX70" s="61">
        <v>0</v>
      </c>
      <c r="BY70" s="61">
        <v>0</v>
      </c>
      <c r="BZ70" s="61">
        <v>0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</row>
    <row r="71" spans="1:90" ht="12.75" customHeight="1">
      <c r="A71" s="44" t="s">
        <v>121</v>
      </c>
      <c r="B71" s="59">
        <v>3016</v>
      </c>
      <c r="C71" s="60" t="s">
        <v>375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61">
        <v>0</v>
      </c>
      <c r="AV71" s="61">
        <v>0</v>
      </c>
      <c r="AW71" s="61">
        <v>0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61">
        <v>0</v>
      </c>
      <c r="BE71" s="61">
        <v>0</v>
      </c>
      <c r="BF71" s="61">
        <v>0</v>
      </c>
      <c r="BG71" s="61">
        <v>0</v>
      </c>
      <c r="BH71" s="61">
        <v>0</v>
      </c>
      <c r="BI71" s="61">
        <v>0</v>
      </c>
      <c r="BJ71" s="61">
        <v>0</v>
      </c>
      <c r="BK71" s="61">
        <v>0</v>
      </c>
      <c r="BL71" s="61">
        <v>0</v>
      </c>
      <c r="BM71" s="61">
        <v>0</v>
      </c>
      <c r="BN71" s="61">
        <v>0</v>
      </c>
      <c r="BO71" s="61">
        <v>0</v>
      </c>
      <c r="BP71" s="61">
        <v>0</v>
      </c>
      <c r="BQ71" s="61">
        <v>0</v>
      </c>
      <c r="BR71" s="61">
        <v>0</v>
      </c>
      <c r="BS71" s="61">
        <v>0</v>
      </c>
      <c r="BT71" s="61">
        <v>0</v>
      </c>
      <c r="BU71" s="61">
        <v>0</v>
      </c>
      <c r="BV71" s="61">
        <v>0</v>
      </c>
      <c r="BW71" s="61">
        <v>0</v>
      </c>
      <c r="BX71" s="61">
        <v>0</v>
      </c>
      <c r="BY71" s="61">
        <v>0</v>
      </c>
      <c r="BZ71" s="61">
        <v>0</v>
      </c>
      <c r="CA71" s="61">
        <v>0</v>
      </c>
      <c r="CB71" s="61">
        <v>0</v>
      </c>
      <c r="CC71" s="61">
        <v>0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</row>
    <row r="72" spans="1:90" ht="12.75" customHeight="1">
      <c r="A72" s="44" t="s">
        <v>122</v>
      </c>
      <c r="B72" s="59">
        <v>3017</v>
      </c>
      <c r="C72" s="60" t="s">
        <v>375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0</v>
      </c>
      <c r="BY72" s="61">
        <v>0</v>
      </c>
      <c r="BZ72" s="61">
        <v>0</v>
      </c>
      <c r="CA72" s="61">
        <v>0</v>
      </c>
      <c r="CB72" s="61">
        <v>0</v>
      </c>
      <c r="CC72" s="61">
        <v>0</v>
      </c>
      <c r="CD72" s="61">
        <v>0</v>
      </c>
      <c r="CE72" s="61">
        <v>0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</row>
    <row r="73" spans="1:90" ht="12.75" customHeight="1">
      <c r="A73" s="44" t="s">
        <v>123</v>
      </c>
      <c r="B73" s="59">
        <v>3018</v>
      </c>
      <c r="C73" s="60" t="s">
        <v>375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61">
        <v>0</v>
      </c>
      <c r="BE73" s="61">
        <v>0</v>
      </c>
      <c r="BF73" s="61">
        <v>0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0</v>
      </c>
      <c r="BY73" s="61">
        <v>0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0</v>
      </c>
    </row>
    <row r="74" spans="1:90" ht="13.5" customHeight="1">
      <c r="A74" s="44" t="s">
        <v>124</v>
      </c>
      <c r="B74" s="59">
        <v>4002</v>
      </c>
      <c r="C74" s="60" t="s">
        <v>376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0</v>
      </c>
      <c r="AH74" s="61">
        <v>0</v>
      </c>
      <c r="AI74" s="61">
        <v>0</v>
      </c>
      <c r="AJ74" s="61">
        <v>0</v>
      </c>
      <c r="AK74" s="61">
        <v>0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0</v>
      </c>
      <c r="AT74" s="61">
        <v>0</v>
      </c>
      <c r="AU74" s="61">
        <v>0</v>
      </c>
      <c r="AV74" s="61">
        <v>0</v>
      </c>
      <c r="AW74" s="61">
        <v>0</v>
      </c>
      <c r="AX74" s="61">
        <v>0</v>
      </c>
      <c r="AY74" s="61">
        <v>0</v>
      </c>
      <c r="AZ74" s="61">
        <v>0</v>
      </c>
      <c r="BA74" s="61">
        <v>0</v>
      </c>
      <c r="BB74" s="61">
        <v>0</v>
      </c>
      <c r="BC74" s="61">
        <v>0</v>
      </c>
      <c r="BD74" s="61">
        <v>0</v>
      </c>
      <c r="BE74" s="61">
        <v>0</v>
      </c>
      <c r="BF74" s="61">
        <v>0</v>
      </c>
      <c r="BG74" s="61">
        <v>0</v>
      </c>
      <c r="BH74" s="61">
        <v>0</v>
      </c>
      <c r="BI74" s="61">
        <v>0</v>
      </c>
      <c r="BJ74" s="61">
        <v>0</v>
      </c>
      <c r="BK74" s="61">
        <v>0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0</v>
      </c>
      <c r="BT74" s="61">
        <v>0</v>
      </c>
      <c r="BU74" s="61">
        <v>0</v>
      </c>
      <c r="BV74" s="61">
        <v>0</v>
      </c>
      <c r="BW74" s="61">
        <v>0</v>
      </c>
      <c r="BX74" s="61">
        <v>0</v>
      </c>
      <c r="BY74" s="61">
        <v>0</v>
      </c>
      <c r="BZ74" s="61">
        <v>0</v>
      </c>
      <c r="CA74" s="61">
        <v>0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0</v>
      </c>
    </row>
    <row r="75" spans="1:90" ht="13.5" customHeight="1">
      <c r="A75" s="46" t="s">
        <v>125</v>
      </c>
      <c r="B75" s="62">
        <v>4003</v>
      </c>
      <c r="C75" s="60" t="s">
        <v>376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</row>
    <row r="76" spans="1:90" ht="12.75" customHeight="1">
      <c r="A76" s="46" t="s">
        <v>126</v>
      </c>
      <c r="B76" s="62">
        <v>4004</v>
      </c>
      <c r="C76" s="60" t="s">
        <v>376</v>
      </c>
      <c r="D76" s="61">
        <v>0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0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0</v>
      </c>
      <c r="BT76" s="61">
        <v>0</v>
      </c>
      <c r="BU76" s="61">
        <v>0</v>
      </c>
      <c r="BV76" s="61">
        <v>0</v>
      </c>
      <c r="BW76" s="61">
        <v>0</v>
      </c>
      <c r="BX76" s="61">
        <v>0</v>
      </c>
      <c r="BY76" s="61">
        <v>0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0</v>
      </c>
    </row>
    <row r="77" spans="1:90" ht="12.75" customHeight="1">
      <c r="A77" s="46" t="s">
        <v>127</v>
      </c>
      <c r="B77" s="62">
        <v>4005</v>
      </c>
      <c r="C77" s="60" t="s">
        <v>376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0</v>
      </c>
      <c r="AT77" s="61">
        <v>0</v>
      </c>
      <c r="AU77" s="61">
        <v>0</v>
      </c>
      <c r="AV77" s="61">
        <v>0</v>
      </c>
      <c r="AW77" s="61">
        <v>0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61">
        <v>0</v>
      </c>
      <c r="BE77" s="61">
        <v>0</v>
      </c>
      <c r="BF77" s="61">
        <v>0</v>
      </c>
      <c r="BG77" s="61">
        <v>0</v>
      </c>
      <c r="BH77" s="61">
        <v>0</v>
      </c>
      <c r="BI77" s="61">
        <v>0</v>
      </c>
      <c r="BJ77" s="61">
        <v>0</v>
      </c>
      <c r="BK77" s="61">
        <v>0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0</v>
      </c>
      <c r="BT77" s="61">
        <v>0</v>
      </c>
      <c r="BU77" s="61">
        <v>0</v>
      </c>
      <c r="BV77" s="61">
        <v>0</v>
      </c>
      <c r="BW77" s="61">
        <v>0</v>
      </c>
      <c r="BX77" s="61">
        <v>0</v>
      </c>
      <c r="BY77" s="61">
        <v>0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0</v>
      </c>
    </row>
    <row r="78" spans="1:90" ht="12.75" customHeight="1">
      <c r="A78" s="47" t="s">
        <v>128</v>
      </c>
      <c r="B78" s="63">
        <v>9000</v>
      </c>
      <c r="C78" s="60" t="s">
        <v>377</v>
      </c>
      <c r="D78" s="64">
        <v>2568632442.31112</v>
      </c>
      <c r="E78" s="64">
        <v>1215178949.9300001</v>
      </c>
      <c r="F78" s="64">
        <v>1215178949.6200001</v>
      </c>
      <c r="G78" s="64">
        <v>0.31</v>
      </c>
      <c r="H78" s="64">
        <v>0</v>
      </c>
      <c r="I78" s="64">
        <v>-147417113.93999994</v>
      </c>
      <c r="J78" s="64">
        <v>-144788979.46999994</v>
      </c>
      <c r="K78" s="64">
        <v>-2665825881.3499999</v>
      </c>
      <c r="L78" s="64">
        <v>2521036901.8800006</v>
      </c>
      <c r="M78" s="64">
        <v>-2628134.4699999997</v>
      </c>
      <c r="N78" s="64">
        <v>2357219.4300000002</v>
      </c>
      <c r="O78" s="64">
        <v>-4985353.8999999994</v>
      </c>
      <c r="P78" s="64">
        <v>0</v>
      </c>
      <c r="Q78" s="64">
        <v>0</v>
      </c>
      <c r="R78" s="64">
        <v>0</v>
      </c>
      <c r="S78" s="64">
        <v>0</v>
      </c>
      <c r="T78" s="64">
        <v>0</v>
      </c>
      <c r="U78" s="64">
        <v>0</v>
      </c>
      <c r="V78" s="64">
        <v>0</v>
      </c>
      <c r="W78" s="64">
        <v>0</v>
      </c>
      <c r="X78" s="64">
        <v>0</v>
      </c>
      <c r="Y78" s="64">
        <v>0</v>
      </c>
      <c r="Z78" s="64">
        <v>1500870606.3211205</v>
      </c>
      <c r="AA78" s="64">
        <v>841312995.19170845</v>
      </c>
      <c r="AB78" s="64">
        <v>127630229.45497599</v>
      </c>
      <c r="AC78" s="64">
        <v>510738547.41443598</v>
      </c>
      <c r="AD78" s="64">
        <v>20491309.039999999</v>
      </c>
      <c r="AE78" s="64">
        <v>319169.45</v>
      </c>
      <c r="AF78" s="64">
        <v>0</v>
      </c>
      <c r="AG78" s="64">
        <v>378314.21</v>
      </c>
      <c r="AH78" s="64">
        <v>41.56</v>
      </c>
      <c r="AI78" s="64">
        <v>0</v>
      </c>
      <c r="AJ78" s="64">
        <v>0</v>
      </c>
      <c r="AK78" s="64">
        <v>0</v>
      </c>
      <c r="AL78" s="64">
        <v>0</v>
      </c>
      <c r="AM78" s="64">
        <v>0</v>
      </c>
      <c r="AN78" s="64">
        <v>0</v>
      </c>
      <c r="AO78" s="64">
        <v>0</v>
      </c>
      <c r="AP78" s="64">
        <v>0</v>
      </c>
      <c r="AQ78" s="64">
        <v>0</v>
      </c>
      <c r="AR78" s="64">
        <v>0</v>
      </c>
      <c r="AS78" s="64">
        <v>-425224240.54976022</v>
      </c>
      <c r="AT78" s="64">
        <v>0</v>
      </c>
      <c r="AU78" s="64">
        <v>0</v>
      </c>
      <c r="AV78" s="64">
        <v>0</v>
      </c>
      <c r="AW78" s="64">
        <v>0</v>
      </c>
      <c r="AX78" s="64">
        <v>0</v>
      </c>
      <c r="AY78" s="64">
        <v>0</v>
      </c>
      <c r="AZ78" s="64">
        <v>0</v>
      </c>
      <c r="BA78" s="64">
        <v>0</v>
      </c>
      <c r="BB78" s="64">
        <v>0</v>
      </c>
      <c r="BC78" s="64">
        <v>0</v>
      </c>
      <c r="BD78" s="64">
        <v>0</v>
      </c>
      <c r="BE78" s="64">
        <v>0</v>
      </c>
      <c r="BF78" s="64">
        <v>0</v>
      </c>
      <c r="BG78" s="64">
        <v>0</v>
      </c>
      <c r="BH78" s="64">
        <v>0</v>
      </c>
      <c r="BI78" s="64">
        <v>0</v>
      </c>
      <c r="BJ78" s="64">
        <v>0</v>
      </c>
      <c r="BK78" s="64">
        <v>0</v>
      </c>
      <c r="BL78" s="64">
        <v>0</v>
      </c>
      <c r="BM78" s="64">
        <v>0</v>
      </c>
      <c r="BN78" s="64">
        <v>0</v>
      </c>
      <c r="BO78" s="64">
        <v>0</v>
      </c>
      <c r="BP78" s="64">
        <v>0</v>
      </c>
      <c r="BQ78" s="64">
        <v>0</v>
      </c>
      <c r="BR78" s="64">
        <v>0</v>
      </c>
      <c r="BS78" s="64">
        <v>-296256484.21976024</v>
      </c>
      <c r="BT78" s="64">
        <v>-119037007.64999998</v>
      </c>
      <c r="BU78" s="64">
        <v>-63100153.516722128</v>
      </c>
      <c r="BV78" s="64">
        <v>-78490312.047572136</v>
      </c>
      <c r="BW78" s="64">
        <v>0</v>
      </c>
      <c r="BX78" s="64">
        <v>-5104121.72451689</v>
      </c>
      <c r="BY78" s="64">
        <v>-30071697.670661062</v>
      </c>
      <c r="BZ78" s="64">
        <v>222148.84999999998</v>
      </c>
      <c r="CA78" s="64">
        <v>-675340.46028802078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-128967756.33</v>
      </c>
      <c r="CJ78" s="64">
        <v>-128967756.33</v>
      </c>
      <c r="CK78" s="64">
        <v>0</v>
      </c>
      <c r="CL78" s="64">
        <v>2143408201.7613604</v>
      </c>
    </row>
    <row r="79" spans="1:90" ht="12.75" customHeight="1">
      <c r="A79" s="47" t="s">
        <v>129</v>
      </c>
      <c r="B79" s="63">
        <v>9001</v>
      </c>
      <c r="C79" s="60" t="s">
        <v>378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</v>
      </c>
      <c r="BI79" s="64">
        <v>0</v>
      </c>
      <c r="BJ79" s="64">
        <v>0</v>
      </c>
      <c r="BK79" s="64">
        <v>0</v>
      </c>
      <c r="BL79" s="64">
        <v>0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0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</row>
    <row r="80" spans="1:90" ht="12.75" customHeight="1">
      <c r="A80" s="47" t="s">
        <v>131</v>
      </c>
      <c r="B80" s="63">
        <v>9002</v>
      </c>
      <c r="C80" s="60" t="s">
        <v>379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0</v>
      </c>
      <c r="AT80" s="64">
        <v>0</v>
      </c>
      <c r="AU80" s="64">
        <v>0</v>
      </c>
      <c r="AV80" s="64">
        <v>0</v>
      </c>
      <c r="AW80" s="64">
        <v>0</v>
      </c>
      <c r="AX80" s="64">
        <v>0</v>
      </c>
      <c r="AY80" s="64">
        <v>0</v>
      </c>
      <c r="AZ80" s="64">
        <v>0</v>
      </c>
      <c r="BA80" s="64">
        <v>0</v>
      </c>
      <c r="BB80" s="64">
        <v>0</v>
      </c>
      <c r="BC80" s="64">
        <v>0</v>
      </c>
      <c r="BD80" s="64">
        <v>0</v>
      </c>
      <c r="BE80" s="64">
        <v>0</v>
      </c>
      <c r="BF80" s="64">
        <v>0</v>
      </c>
      <c r="BG80" s="64">
        <v>0</v>
      </c>
      <c r="BH80" s="64">
        <v>0</v>
      </c>
      <c r="BI80" s="64">
        <v>0</v>
      </c>
      <c r="BJ80" s="64">
        <v>0</v>
      </c>
      <c r="BK80" s="64">
        <v>0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0</v>
      </c>
      <c r="BT80" s="64">
        <v>0</v>
      </c>
      <c r="BU80" s="64">
        <v>0</v>
      </c>
      <c r="BV80" s="64">
        <v>0</v>
      </c>
      <c r="BW80" s="64">
        <v>0</v>
      </c>
      <c r="BX80" s="64">
        <v>0</v>
      </c>
      <c r="BY80" s="64">
        <v>0</v>
      </c>
      <c r="BZ80" s="64">
        <v>0</v>
      </c>
      <c r="CA80" s="64">
        <v>0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0</v>
      </c>
    </row>
    <row r="81" spans="1:90">
      <c r="A81" s="47" t="s">
        <v>133</v>
      </c>
      <c r="B81" s="63">
        <v>9003</v>
      </c>
      <c r="C81" s="60" t="s">
        <v>380</v>
      </c>
      <c r="D81" s="64">
        <v>2568632442.31112</v>
      </c>
      <c r="E81" s="64">
        <v>1215178949.9300001</v>
      </c>
      <c r="F81" s="64">
        <v>1215178949.6200001</v>
      </c>
      <c r="G81" s="64">
        <v>0.31</v>
      </c>
      <c r="H81" s="64">
        <v>0</v>
      </c>
      <c r="I81" s="64">
        <v>-147417113.93999994</v>
      </c>
      <c r="J81" s="64">
        <v>-144788979.46999994</v>
      </c>
      <c r="K81" s="64">
        <v>-2665825881.3499999</v>
      </c>
      <c r="L81" s="64">
        <v>2521036901.8800006</v>
      </c>
      <c r="M81" s="64">
        <v>-2628134.4699999997</v>
      </c>
      <c r="N81" s="64">
        <v>2357219.4300000002</v>
      </c>
      <c r="O81" s="64">
        <v>-4985353.8999999994</v>
      </c>
      <c r="P81" s="64">
        <v>0</v>
      </c>
      <c r="Q81" s="64">
        <v>0</v>
      </c>
      <c r="R81" s="64">
        <v>0</v>
      </c>
      <c r="S81" s="64">
        <v>0</v>
      </c>
      <c r="T81" s="64">
        <v>0</v>
      </c>
      <c r="U81" s="64">
        <v>0</v>
      </c>
      <c r="V81" s="64">
        <v>0</v>
      </c>
      <c r="W81" s="64">
        <v>0</v>
      </c>
      <c r="X81" s="64">
        <v>0</v>
      </c>
      <c r="Y81" s="64">
        <v>0</v>
      </c>
      <c r="Z81" s="64">
        <v>1500870606.3211205</v>
      </c>
      <c r="AA81" s="64">
        <v>841312995.19170845</v>
      </c>
      <c r="AB81" s="64">
        <v>127630229.45497599</v>
      </c>
      <c r="AC81" s="64">
        <v>510738547.41443598</v>
      </c>
      <c r="AD81" s="64">
        <v>20491309.039999999</v>
      </c>
      <c r="AE81" s="64">
        <v>319169.45</v>
      </c>
      <c r="AF81" s="64">
        <v>0</v>
      </c>
      <c r="AG81" s="64">
        <v>378314.21</v>
      </c>
      <c r="AH81" s="64">
        <v>41.56</v>
      </c>
      <c r="AI81" s="64">
        <v>0</v>
      </c>
      <c r="AJ81" s="64">
        <v>0</v>
      </c>
      <c r="AK81" s="64">
        <v>0</v>
      </c>
      <c r="AL81" s="64">
        <v>0</v>
      </c>
      <c r="AM81" s="64">
        <v>0</v>
      </c>
      <c r="AN81" s="64">
        <v>0</v>
      </c>
      <c r="AO81" s="64">
        <v>0</v>
      </c>
      <c r="AP81" s="64">
        <v>0</v>
      </c>
      <c r="AQ81" s="64">
        <v>0</v>
      </c>
      <c r="AR81" s="64">
        <v>0</v>
      </c>
      <c r="AS81" s="64">
        <v>-425224240.54976022</v>
      </c>
      <c r="AT81" s="64">
        <v>0</v>
      </c>
      <c r="AU81" s="64">
        <v>0</v>
      </c>
      <c r="AV81" s="64">
        <v>0</v>
      </c>
      <c r="AW81" s="64">
        <v>0</v>
      </c>
      <c r="AX81" s="64">
        <v>0</v>
      </c>
      <c r="AY81" s="64">
        <v>0</v>
      </c>
      <c r="AZ81" s="64">
        <v>0</v>
      </c>
      <c r="BA81" s="64">
        <v>0</v>
      </c>
      <c r="BB81" s="64">
        <v>0</v>
      </c>
      <c r="BC81" s="64">
        <v>0</v>
      </c>
      <c r="BD81" s="64">
        <v>0</v>
      </c>
      <c r="BE81" s="64">
        <v>0</v>
      </c>
      <c r="BF81" s="64">
        <v>0</v>
      </c>
      <c r="BG81" s="64">
        <v>0</v>
      </c>
      <c r="BH81" s="64">
        <v>0</v>
      </c>
      <c r="BI81" s="64">
        <v>0</v>
      </c>
      <c r="BJ81" s="64">
        <v>0</v>
      </c>
      <c r="BK81" s="64">
        <v>0</v>
      </c>
      <c r="BL81" s="64">
        <v>0</v>
      </c>
      <c r="BM81" s="64">
        <v>0</v>
      </c>
      <c r="BN81" s="64">
        <v>0</v>
      </c>
      <c r="BO81" s="64">
        <v>0</v>
      </c>
      <c r="BP81" s="64">
        <v>0</v>
      </c>
      <c r="BQ81" s="64">
        <v>0</v>
      </c>
      <c r="BR81" s="64">
        <v>0</v>
      </c>
      <c r="BS81" s="64">
        <v>-296256484.21976024</v>
      </c>
      <c r="BT81" s="64">
        <v>-119037007.64999998</v>
      </c>
      <c r="BU81" s="64">
        <v>-63100153.516722128</v>
      </c>
      <c r="BV81" s="64">
        <v>-78490312.047572136</v>
      </c>
      <c r="BW81" s="64">
        <v>0</v>
      </c>
      <c r="BX81" s="64">
        <v>-5104121.72451689</v>
      </c>
      <c r="BY81" s="64">
        <v>-30071697.670661062</v>
      </c>
      <c r="BZ81" s="64">
        <v>222148.84999999998</v>
      </c>
      <c r="CA81" s="64">
        <v>-675340.46028802078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-128967756.33</v>
      </c>
      <c r="CJ81" s="64">
        <v>-128967756.33</v>
      </c>
      <c r="CK81" s="64">
        <v>0</v>
      </c>
      <c r="CL81" s="64">
        <v>2143408201.7613604</v>
      </c>
    </row>
    <row r="82" spans="1:90" ht="12.75" customHeight="1">
      <c r="A82" s="48" t="s">
        <v>135</v>
      </c>
      <c r="B82" s="65"/>
      <c r="C82" s="60" t="s">
        <v>381</v>
      </c>
      <c r="D82" s="64">
        <v>2568632442.31112</v>
      </c>
      <c r="E82" s="64">
        <v>1215178949.9300001</v>
      </c>
      <c r="F82" s="64">
        <v>1215178949.6200001</v>
      </c>
      <c r="G82" s="64">
        <v>0.31</v>
      </c>
      <c r="H82" s="64">
        <v>0</v>
      </c>
      <c r="I82" s="64">
        <v>-147417113.93999994</v>
      </c>
      <c r="J82" s="64">
        <v>-144788979.46999994</v>
      </c>
      <c r="K82" s="64">
        <v>-2665825881.3499999</v>
      </c>
      <c r="L82" s="64">
        <v>2521036901.8800006</v>
      </c>
      <c r="M82" s="64">
        <v>-2628134.4699999997</v>
      </c>
      <c r="N82" s="64">
        <v>2357219.4300000002</v>
      </c>
      <c r="O82" s="64">
        <v>-4985353.8999999994</v>
      </c>
      <c r="P82" s="64">
        <v>0</v>
      </c>
      <c r="Q82" s="64">
        <v>0</v>
      </c>
      <c r="R82" s="64">
        <v>0</v>
      </c>
      <c r="S82" s="64">
        <v>0</v>
      </c>
      <c r="T82" s="64">
        <v>0</v>
      </c>
      <c r="U82" s="64">
        <v>0</v>
      </c>
      <c r="V82" s="64">
        <v>0</v>
      </c>
      <c r="W82" s="64">
        <v>0</v>
      </c>
      <c r="X82" s="64">
        <v>0</v>
      </c>
      <c r="Y82" s="64">
        <v>0</v>
      </c>
      <c r="Z82" s="64">
        <v>1500870606.3211205</v>
      </c>
      <c r="AA82" s="64">
        <v>841312995.19170845</v>
      </c>
      <c r="AB82" s="64">
        <v>127630229.45497599</v>
      </c>
      <c r="AC82" s="64">
        <v>510738547.41443598</v>
      </c>
      <c r="AD82" s="64">
        <v>20491309.039999999</v>
      </c>
      <c r="AE82" s="64">
        <v>319169.45</v>
      </c>
      <c r="AF82" s="64">
        <v>0</v>
      </c>
      <c r="AG82" s="64">
        <v>378314.21</v>
      </c>
      <c r="AH82" s="64">
        <v>41.56</v>
      </c>
      <c r="AI82" s="64">
        <v>0</v>
      </c>
      <c r="AJ82" s="64">
        <v>0</v>
      </c>
      <c r="AK82" s="64">
        <v>0</v>
      </c>
      <c r="AL82" s="64">
        <v>0</v>
      </c>
      <c r="AM82" s="64">
        <v>0</v>
      </c>
      <c r="AN82" s="64">
        <v>0</v>
      </c>
      <c r="AO82" s="64">
        <v>0</v>
      </c>
      <c r="AP82" s="64">
        <v>0</v>
      </c>
      <c r="AQ82" s="64">
        <v>0</v>
      </c>
      <c r="AR82" s="64">
        <v>0</v>
      </c>
      <c r="AS82" s="64">
        <v>-425224240.54976022</v>
      </c>
      <c r="AT82" s="64">
        <v>0</v>
      </c>
      <c r="AU82" s="64">
        <v>0</v>
      </c>
      <c r="AV82" s="64">
        <v>0</v>
      </c>
      <c r="AW82" s="64">
        <v>0</v>
      </c>
      <c r="AX82" s="64">
        <v>0</v>
      </c>
      <c r="AY82" s="64">
        <v>0</v>
      </c>
      <c r="AZ82" s="64">
        <v>0</v>
      </c>
      <c r="BA82" s="64">
        <v>0</v>
      </c>
      <c r="BB82" s="64">
        <v>0</v>
      </c>
      <c r="BC82" s="64">
        <v>0</v>
      </c>
      <c r="BD82" s="64">
        <v>0</v>
      </c>
      <c r="BE82" s="64">
        <v>0</v>
      </c>
      <c r="BF82" s="64">
        <v>0</v>
      </c>
      <c r="BG82" s="64">
        <v>0</v>
      </c>
      <c r="BH82" s="64">
        <v>0</v>
      </c>
      <c r="BI82" s="64">
        <v>0</v>
      </c>
      <c r="BJ82" s="64">
        <v>0</v>
      </c>
      <c r="BK82" s="64">
        <v>0</v>
      </c>
      <c r="BL82" s="64">
        <v>0</v>
      </c>
      <c r="BM82" s="64">
        <v>0</v>
      </c>
      <c r="BN82" s="64">
        <v>0</v>
      </c>
      <c r="BO82" s="64">
        <v>0</v>
      </c>
      <c r="BP82" s="64">
        <v>0</v>
      </c>
      <c r="BQ82" s="64">
        <v>0</v>
      </c>
      <c r="BR82" s="64">
        <v>0</v>
      </c>
      <c r="BS82" s="64">
        <v>-296256484.21976024</v>
      </c>
      <c r="BT82" s="64">
        <v>-119037007.64999998</v>
      </c>
      <c r="BU82" s="64">
        <v>-63100153.516722128</v>
      </c>
      <c r="BV82" s="64">
        <v>-78490312.047572136</v>
      </c>
      <c r="BW82" s="64">
        <v>0</v>
      </c>
      <c r="BX82" s="64">
        <v>-5104121.72451689</v>
      </c>
      <c r="BY82" s="64">
        <v>-30071697.670661062</v>
      </c>
      <c r="BZ82" s="64">
        <v>222148.84999999998</v>
      </c>
      <c r="CA82" s="64">
        <v>-675340.46028802078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-128967756.33</v>
      </c>
      <c r="CJ82" s="64">
        <v>-128967756.33</v>
      </c>
      <c r="CK82" s="64">
        <v>0</v>
      </c>
      <c r="CL82" s="64">
        <v>2143408201.7613604</v>
      </c>
    </row>
    <row r="83" spans="1:90" ht="12.75" customHeight="1"/>
  </sheetData>
  <pageMargins left="0.75" right="0.75" top="1" bottom="1" header="0.5" footer="0.5"/>
  <pageSetup orientation="portrait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2C926-F7D7-4775-8BEA-B8565D124D8E}">
  <sheetPr>
    <tabColor rgb="FFFF0000"/>
  </sheetPr>
  <dimension ref="A1:CL83"/>
  <sheetViews>
    <sheetView showGridLines="0" zoomScale="80" zoomScaleNormal="80" workbookViewId="0">
      <pane xSplit="3" ySplit="6" topLeftCell="D7" activePane="bottomRight" state="frozen"/>
      <selection activeCell="D7" sqref="D7"/>
      <selection pane="topRight" activeCell="D7" sqref="D7"/>
      <selection pane="bottomLeft" activeCell="D7" sqref="D7"/>
      <selection pane="bottomRight" activeCell="D7" sqref="D7"/>
    </sheetView>
  </sheetViews>
  <sheetFormatPr defaultColWidth="9.140625" defaultRowHeight="12.75"/>
  <cols>
    <col min="1" max="1" width="58.7109375" style="5" customWidth="1"/>
    <col min="2" max="90" width="15.7109375" style="5" customWidth="1"/>
    <col min="91" max="16384" width="9.140625" style="5"/>
  </cols>
  <sheetData>
    <row r="1" spans="1:90" s="78" customFormat="1" ht="15" customHeight="1">
      <c r="A1" s="49" t="s">
        <v>284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</row>
    <row r="2" spans="1:90" s="78" customFormat="1" ht="15" customHeight="1">
      <c r="A2" s="49" t="s">
        <v>523</v>
      </c>
      <c r="B2" s="76">
        <v>772</v>
      </c>
      <c r="C2" s="76">
        <v>773</v>
      </c>
      <c r="D2" s="76">
        <v>776</v>
      </c>
      <c r="E2" s="76">
        <v>777</v>
      </c>
      <c r="F2" s="76">
        <v>778</v>
      </c>
      <c r="G2" s="76">
        <v>779</v>
      </c>
      <c r="H2" s="76">
        <v>782</v>
      </c>
      <c r="I2" s="77">
        <v>783</v>
      </c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</row>
    <row r="3" spans="1:90" s="78" customFormat="1" ht="15" customHeight="1">
      <c r="A3" s="49" t="s">
        <v>528</v>
      </c>
      <c r="B3" s="76" t="s">
        <v>285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</row>
    <row r="4" spans="1:90" ht="15" customHeight="1"/>
    <row r="5" spans="1:90" ht="22.5" customHeight="1">
      <c r="D5" s="1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1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1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79" t="s">
        <v>251</v>
      </c>
    </row>
    <row r="6" spans="1:90" ht="80.099999999999994" customHeight="1">
      <c r="A6" s="57" t="s">
        <v>287</v>
      </c>
      <c r="B6" s="57" t="s">
        <v>288</v>
      </c>
      <c r="C6" s="57" t="s">
        <v>289</v>
      </c>
      <c r="D6" s="1" t="s">
        <v>290</v>
      </c>
      <c r="E6" s="53" t="s">
        <v>291</v>
      </c>
      <c r="F6" s="54" t="s">
        <v>292</v>
      </c>
      <c r="G6" s="54" t="s">
        <v>293</v>
      </c>
      <c r="H6" s="54" t="s">
        <v>294</v>
      </c>
      <c r="I6" s="53" t="s">
        <v>295</v>
      </c>
      <c r="J6" s="54" t="s">
        <v>296</v>
      </c>
      <c r="K6" s="55" t="s">
        <v>297</v>
      </c>
      <c r="L6" s="55" t="s">
        <v>298</v>
      </c>
      <c r="M6" s="54" t="s">
        <v>299</v>
      </c>
      <c r="N6" s="55" t="s">
        <v>300</v>
      </c>
      <c r="O6" s="55" t="s">
        <v>301</v>
      </c>
      <c r="P6" s="54" t="s">
        <v>302</v>
      </c>
      <c r="Q6" s="55" t="s">
        <v>303</v>
      </c>
      <c r="R6" s="55" t="s">
        <v>304</v>
      </c>
      <c r="S6" s="53" t="s">
        <v>305</v>
      </c>
      <c r="T6" s="54" t="s">
        <v>306</v>
      </c>
      <c r="U6" s="55" t="s">
        <v>307</v>
      </c>
      <c r="V6" s="55" t="s">
        <v>308</v>
      </c>
      <c r="W6" s="54" t="s">
        <v>309</v>
      </c>
      <c r="X6" s="55" t="s">
        <v>310</v>
      </c>
      <c r="Y6" s="55" t="s">
        <v>311</v>
      </c>
      <c r="Z6" s="53" t="s">
        <v>312</v>
      </c>
      <c r="AA6" s="54" t="s">
        <v>313</v>
      </c>
      <c r="AB6" s="54" t="s">
        <v>314</v>
      </c>
      <c r="AC6" s="54" t="s">
        <v>315</v>
      </c>
      <c r="AD6" s="54" t="s">
        <v>316</v>
      </c>
      <c r="AE6" s="54" t="s">
        <v>317</v>
      </c>
      <c r="AF6" s="54" t="s">
        <v>318</v>
      </c>
      <c r="AG6" s="54" t="s">
        <v>319</v>
      </c>
      <c r="AH6" s="54" t="s">
        <v>320</v>
      </c>
      <c r="AI6" s="54" t="s">
        <v>321</v>
      </c>
      <c r="AJ6" s="53" t="s">
        <v>322</v>
      </c>
      <c r="AK6" s="54" t="s">
        <v>323</v>
      </c>
      <c r="AL6" s="54" t="s">
        <v>324</v>
      </c>
      <c r="AM6" s="53" t="s">
        <v>325</v>
      </c>
      <c r="AN6" s="54" t="s">
        <v>326</v>
      </c>
      <c r="AO6" s="54" t="s">
        <v>327</v>
      </c>
      <c r="AP6" s="54" t="s">
        <v>328</v>
      </c>
      <c r="AQ6" s="54" t="s">
        <v>329</v>
      </c>
      <c r="AR6" s="54" t="s">
        <v>330</v>
      </c>
      <c r="AS6" s="1" t="s">
        <v>331</v>
      </c>
      <c r="AT6" s="53" t="s">
        <v>332</v>
      </c>
      <c r="AU6" s="54" t="s">
        <v>333</v>
      </c>
      <c r="AV6" s="54" t="s">
        <v>334</v>
      </c>
      <c r="AW6" s="53" t="s">
        <v>335</v>
      </c>
      <c r="AX6" s="54" t="s">
        <v>336</v>
      </c>
      <c r="AY6" s="55" t="s">
        <v>337</v>
      </c>
      <c r="AZ6" s="56" t="s">
        <v>338</v>
      </c>
      <c r="BA6" s="56" t="s">
        <v>339</v>
      </c>
      <c r="BB6" s="56" t="s">
        <v>340</v>
      </c>
      <c r="BC6" s="56" t="s">
        <v>341</v>
      </c>
      <c r="BD6" s="55" t="s">
        <v>342</v>
      </c>
      <c r="BE6" s="54" t="s">
        <v>343</v>
      </c>
      <c r="BF6" s="55" t="s">
        <v>344</v>
      </c>
      <c r="BG6" s="56" t="s">
        <v>338</v>
      </c>
      <c r="BH6" s="56" t="s">
        <v>339</v>
      </c>
      <c r="BI6" s="56" t="s">
        <v>340</v>
      </c>
      <c r="BJ6" s="56" t="s">
        <v>345</v>
      </c>
      <c r="BK6" s="55" t="s">
        <v>346</v>
      </c>
      <c r="BL6" s="53" t="s">
        <v>347</v>
      </c>
      <c r="BM6" s="54" t="s">
        <v>348</v>
      </c>
      <c r="BN6" s="54" t="s">
        <v>349</v>
      </c>
      <c r="BO6" s="53" t="s">
        <v>350</v>
      </c>
      <c r="BP6" s="54" t="s">
        <v>351</v>
      </c>
      <c r="BQ6" s="54" t="s">
        <v>352</v>
      </c>
      <c r="BR6" s="54" t="s">
        <v>353</v>
      </c>
      <c r="BS6" s="53" t="s">
        <v>354</v>
      </c>
      <c r="BT6" s="54" t="s">
        <v>355</v>
      </c>
      <c r="BU6" s="54" t="s">
        <v>356</v>
      </c>
      <c r="BV6" s="54" t="s">
        <v>357</v>
      </c>
      <c r="BW6" s="54" t="s">
        <v>358</v>
      </c>
      <c r="BX6" s="54" t="s">
        <v>359</v>
      </c>
      <c r="BY6" s="54" t="s">
        <v>360</v>
      </c>
      <c r="BZ6" s="54" t="s">
        <v>361</v>
      </c>
      <c r="CA6" s="54" t="s">
        <v>362</v>
      </c>
      <c r="CB6" s="53" t="s">
        <v>363</v>
      </c>
      <c r="CC6" s="54" t="s">
        <v>364</v>
      </c>
      <c r="CD6" s="55" t="s">
        <v>365</v>
      </c>
      <c r="CE6" s="55" t="s">
        <v>366</v>
      </c>
      <c r="CF6" s="54" t="s">
        <v>367</v>
      </c>
      <c r="CG6" s="1" t="s">
        <v>368</v>
      </c>
      <c r="CH6" s="55" t="s">
        <v>369</v>
      </c>
      <c r="CI6" s="53" t="s">
        <v>370</v>
      </c>
      <c r="CJ6" s="54" t="s">
        <v>371</v>
      </c>
      <c r="CK6" s="54" t="s">
        <v>372</v>
      </c>
      <c r="CL6" s="57" t="s">
        <v>250</v>
      </c>
    </row>
    <row r="7" spans="1:90" ht="12.75" customHeight="1">
      <c r="A7" s="44" t="s">
        <v>2</v>
      </c>
      <c r="B7" s="59">
        <v>1001</v>
      </c>
      <c r="C7" s="60" t="s">
        <v>373</v>
      </c>
      <c r="D7" s="61">
        <v>0</v>
      </c>
      <c r="E7" s="61">
        <v>0</v>
      </c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  <c r="M7" s="61">
        <v>0</v>
      </c>
      <c r="N7" s="61">
        <v>0</v>
      </c>
      <c r="O7" s="61">
        <v>0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0</v>
      </c>
      <c r="AA7" s="61">
        <v>0</v>
      </c>
      <c r="AB7" s="61">
        <v>0</v>
      </c>
      <c r="AC7" s="61">
        <v>0</v>
      </c>
      <c r="AD7" s="61">
        <v>0</v>
      </c>
      <c r="AE7" s="61">
        <v>0</v>
      </c>
      <c r="AF7" s="61">
        <v>0</v>
      </c>
      <c r="AG7" s="61">
        <v>0</v>
      </c>
      <c r="AH7" s="61">
        <v>0</v>
      </c>
      <c r="AI7" s="61">
        <v>0</v>
      </c>
      <c r="AJ7" s="61">
        <v>0</v>
      </c>
      <c r="AK7" s="61">
        <v>0</v>
      </c>
      <c r="AL7" s="61">
        <v>0</v>
      </c>
      <c r="AM7" s="61">
        <v>0</v>
      </c>
      <c r="AN7" s="61">
        <v>0</v>
      </c>
      <c r="AO7" s="61">
        <v>0</v>
      </c>
      <c r="AP7" s="61">
        <v>0</v>
      </c>
      <c r="AQ7" s="61">
        <v>0</v>
      </c>
      <c r="AR7" s="61">
        <v>0</v>
      </c>
      <c r="AS7" s="61">
        <v>0</v>
      </c>
      <c r="AT7" s="61">
        <v>0</v>
      </c>
      <c r="AU7" s="61">
        <v>0</v>
      </c>
      <c r="AV7" s="61">
        <v>0</v>
      </c>
      <c r="AW7" s="61">
        <v>0</v>
      </c>
      <c r="AX7" s="61">
        <v>0</v>
      </c>
      <c r="AY7" s="61">
        <v>0</v>
      </c>
      <c r="AZ7" s="61">
        <v>0</v>
      </c>
      <c r="BA7" s="61">
        <v>0</v>
      </c>
      <c r="BB7" s="61">
        <v>0</v>
      </c>
      <c r="BC7" s="61">
        <v>0</v>
      </c>
      <c r="BD7" s="61">
        <v>0</v>
      </c>
      <c r="BE7" s="61">
        <v>0</v>
      </c>
      <c r="BF7" s="61">
        <v>0</v>
      </c>
      <c r="BG7" s="61">
        <v>0</v>
      </c>
      <c r="BH7" s="61">
        <v>0</v>
      </c>
      <c r="BI7" s="61">
        <v>0</v>
      </c>
      <c r="BJ7" s="61">
        <v>0</v>
      </c>
      <c r="BK7" s="61">
        <v>0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0</v>
      </c>
      <c r="BT7" s="61">
        <v>0</v>
      </c>
      <c r="BU7" s="61">
        <v>0</v>
      </c>
      <c r="BV7" s="61">
        <v>0</v>
      </c>
      <c r="BW7" s="61">
        <v>0</v>
      </c>
      <c r="BX7" s="61">
        <v>0</v>
      </c>
      <c r="BY7" s="61">
        <v>0</v>
      </c>
      <c r="BZ7" s="61">
        <v>0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0</v>
      </c>
    </row>
    <row r="8" spans="1:90" ht="12.75" customHeight="1">
      <c r="A8" s="44" t="s">
        <v>3</v>
      </c>
      <c r="B8" s="59">
        <v>1003</v>
      </c>
      <c r="C8" s="60" t="s">
        <v>373</v>
      </c>
      <c r="D8" s="61">
        <v>64361626.170000106</v>
      </c>
      <c r="E8" s="61">
        <v>642121.93000003695</v>
      </c>
      <c r="F8" s="61">
        <v>193149438.28000003</v>
      </c>
      <c r="G8" s="61">
        <v>-192507316.34999999</v>
      </c>
      <c r="H8" s="61">
        <v>0</v>
      </c>
      <c r="I8" s="61">
        <v>63719504.240000069</v>
      </c>
      <c r="J8" s="61">
        <v>-69872573.829999954</v>
      </c>
      <c r="K8" s="61">
        <v>-273810252.26999998</v>
      </c>
      <c r="L8" s="61">
        <v>203937678.44000003</v>
      </c>
      <c r="M8" s="61">
        <v>133592078.07000002</v>
      </c>
      <c r="N8" s="61">
        <v>165980802.98000002</v>
      </c>
      <c r="O8" s="61">
        <v>-32388724.91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0</v>
      </c>
      <c r="AA8" s="61">
        <v>0</v>
      </c>
      <c r="AB8" s="61">
        <v>0</v>
      </c>
      <c r="AC8" s="61">
        <v>0</v>
      </c>
      <c r="AD8" s="61">
        <v>0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0</v>
      </c>
      <c r="AO8" s="61">
        <v>0</v>
      </c>
      <c r="AP8" s="61">
        <v>0</v>
      </c>
      <c r="AQ8" s="61">
        <v>0</v>
      </c>
      <c r="AR8" s="61">
        <v>0</v>
      </c>
      <c r="AS8" s="61">
        <v>-56934552.209999993</v>
      </c>
      <c r="AT8" s="61">
        <v>-16719693.969999997</v>
      </c>
      <c r="AU8" s="61">
        <v>-16761783.689999998</v>
      </c>
      <c r="AV8" s="61">
        <v>42089.72</v>
      </c>
      <c r="AW8" s="61">
        <v>-7174941.1699999971</v>
      </c>
      <c r="AX8" s="61">
        <v>-7164626.6299999971</v>
      </c>
      <c r="AY8" s="61">
        <v>-20738280.689999998</v>
      </c>
      <c r="AZ8" s="61">
        <v>-20738280.689999998</v>
      </c>
      <c r="BA8" s="61">
        <v>0</v>
      </c>
      <c r="BB8" s="61">
        <v>0</v>
      </c>
      <c r="BC8" s="61">
        <v>0</v>
      </c>
      <c r="BD8" s="61">
        <v>13573654.060000001</v>
      </c>
      <c r="BE8" s="61">
        <v>-10314.539999999994</v>
      </c>
      <c r="BF8" s="61">
        <v>91485.17</v>
      </c>
      <c r="BG8" s="61">
        <v>91485.17</v>
      </c>
      <c r="BH8" s="61">
        <v>0</v>
      </c>
      <c r="BI8" s="61">
        <v>0</v>
      </c>
      <c r="BJ8" s="61">
        <v>0</v>
      </c>
      <c r="BK8" s="61">
        <v>-101799.70999999999</v>
      </c>
      <c r="BL8" s="61">
        <v>0</v>
      </c>
      <c r="BM8" s="61">
        <v>0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-33039917.069999997</v>
      </c>
      <c r="BT8" s="61">
        <v>-8553827.370000001</v>
      </c>
      <c r="BU8" s="61">
        <v>-3854933.2199999997</v>
      </c>
      <c r="BV8" s="61">
        <v>-769004.15999999992</v>
      </c>
      <c r="BW8" s="61">
        <v>0</v>
      </c>
      <c r="BX8" s="61">
        <v>0</v>
      </c>
      <c r="BY8" s="61">
        <v>0</v>
      </c>
      <c r="BZ8" s="61">
        <v>-18863745.099999998</v>
      </c>
      <c r="CA8" s="61">
        <v>-998407.22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7427073.9600001127</v>
      </c>
    </row>
    <row r="9" spans="1:90" ht="12.75" customHeight="1">
      <c r="A9" s="44" t="s">
        <v>4</v>
      </c>
      <c r="B9" s="59">
        <v>1004</v>
      </c>
      <c r="C9" s="60" t="s">
        <v>373</v>
      </c>
      <c r="D9" s="61">
        <v>12149.70999994874</v>
      </c>
      <c r="E9" s="61">
        <v>-7.0000022649765015E-2</v>
      </c>
      <c r="F9" s="61">
        <v>135721583.89999998</v>
      </c>
      <c r="G9" s="61">
        <v>-135721583.97</v>
      </c>
      <c r="H9" s="61">
        <v>0</v>
      </c>
      <c r="I9" s="61">
        <v>12149.77999997139</v>
      </c>
      <c r="J9" s="61">
        <v>-99617479.520000011</v>
      </c>
      <c r="K9" s="61">
        <v>-135218485.90000001</v>
      </c>
      <c r="L9" s="61">
        <v>35601006.379999995</v>
      </c>
      <c r="M9" s="61">
        <v>99629629.299999982</v>
      </c>
      <c r="N9" s="61">
        <v>135217233.57999998</v>
      </c>
      <c r="O9" s="61">
        <v>-35587604.279999994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0</v>
      </c>
      <c r="AA9" s="61">
        <v>0</v>
      </c>
      <c r="AB9" s="61">
        <v>0</v>
      </c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-15984.820000000524</v>
      </c>
      <c r="AT9" s="61">
        <v>-112922.85999999999</v>
      </c>
      <c r="AU9" s="61">
        <v>-110824.35999999999</v>
      </c>
      <c r="AV9" s="61">
        <v>-2098.5</v>
      </c>
      <c r="AW9" s="61">
        <v>112922.85999999946</v>
      </c>
      <c r="AX9" s="61">
        <v>110824.3599999994</v>
      </c>
      <c r="AY9" s="61">
        <v>-67132154.570000008</v>
      </c>
      <c r="AZ9" s="61">
        <v>-2775753.22</v>
      </c>
      <c r="BA9" s="61">
        <v>-64356401.350000001</v>
      </c>
      <c r="BB9" s="61">
        <v>0</v>
      </c>
      <c r="BC9" s="61">
        <v>0</v>
      </c>
      <c r="BD9" s="61">
        <v>67242978.930000007</v>
      </c>
      <c r="BE9" s="61">
        <v>2098.5000000000582</v>
      </c>
      <c r="BF9" s="61">
        <v>291155.02</v>
      </c>
      <c r="BG9" s="61">
        <v>101799.70000000001</v>
      </c>
      <c r="BH9" s="61">
        <v>189355.32</v>
      </c>
      <c r="BI9" s="61">
        <v>0</v>
      </c>
      <c r="BJ9" s="61">
        <v>0</v>
      </c>
      <c r="BK9" s="61">
        <v>-289056.51999999996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-3219.64</v>
      </c>
      <c r="BT9" s="61">
        <v>0</v>
      </c>
      <c r="BU9" s="61">
        <v>0</v>
      </c>
      <c r="BV9" s="61">
        <v>0</v>
      </c>
      <c r="BW9" s="61">
        <v>0</v>
      </c>
      <c r="BX9" s="61">
        <v>0</v>
      </c>
      <c r="BY9" s="61">
        <v>0</v>
      </c>
      <c r="BZ9" s="61">
        <v>-3219.64</v>
      </c>
      <c r="CA9" s="61">
        <v>0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-12765.18</v>
      </c>
      <c r="CJ9" s="61">
        <v>-12765.18</v>
      </c>
      <c r="CK9" s="61">
        <v>0</v>
      </c>
      <c r="CL9" s="61">
        <v>-3835.1100000517836</v>
      </c>
    </row>
    <row r="10" spans="1:90" ht="12.75" customHeight="1">
      <c r="A10" s="44" t="s">
        <v>6</v>
      </c>
      <c r="B10" s="59">
        <v>1005</v>
      </c>
      <c r="C10" s="60" t="s">
        <v>373</v>
      </c>
      <c r="D10" s="61">
        <v>680508961.54999983</v>
      </c>
      <c r="E10" s="61">
        <v>753506419.63999987</v>
      </c>
      <c r="F10" s="61">
        <v>2272649643.75</v>
      </c>
      <c r="G10" s="61">
        <v>-1519143224.1100001</v>
      </c>
      <c r="H10" s="61">
        <v>0</v>
      </c>
      <c r="I10" s="61">
        <v>-527367425.93999994</v>
      </c>
      <c r="J10" s="61">
        <v>-1403836688.3999999</v>
      </c>
      <c r="K10" s="61">
        <v>-2559483181.0699997</v>
      </c>
      <c r="L10" s="61">
        <v>1155646492.6699998</v>
      </c>
      <c r="M10" s="61">
        <v>876469262.45999992</v>
      </c>
      <c r="N10" s="61">
        <v>1700152510.3099999</v>
      </c>
      <c r="O10" s="61">
        <v>-823683247.85000002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454369967.8499999</v>
      </c>
      <c r="AA10" s="61">
        <v>140130309.01999998</v>
      </c>
      <c r="AB10" s="61">
        <v>45169318.669999994</v>
      </c>
      <c r="AC10" s="61">
        <v>201830779.75</v>
      </c>
      <c r="AD10" s="61">
        <v>23710616.320000004</v>
      </c>
      <c r="AE10" s="61">
        <v>41881696</v>
      </c>
      <c r="AF10" s="61">
        <v>0</v>
      </c>
      <c r="AG10" s="61">
        <v>0</v>
      </c>
      <c r="AH10" s="61">
        <v>1647248.0899999996</v>
      </c>
      <c r="AI10" s="61">
        <v>0</v>
      </c>
      <c r="AJ10" s="61">
        <v>0</v>
      </c>
      <c r="AK10" s="61">
        <v>0</v>
      </c>
      <c r="AL10" s="61">
        <v>0</v>
      </c>
      <c r="AM10" s="61">
        <v>0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-265873830.72</v>
      </c>
      <c r="AT10" s="61">
        <v>-100887217.72</v>
      </c>
      <c r="AU10" s="61">
        <v>-100968862</v>
      </c>
      <c r="AV10" s="61">
        <v>81644.28</v>
      </c>
      <c r="AW10" s="61">
        <v>-16263915.799999999</v>
      </c>
      <c r="AX10" s="61">
        <v>-16303249.43</v>
      </c>
      <c r="AY10" s="61">
        <v>-55336959.589999996</v>
      </c>
      <c r="AZ10" s="61">
        <v>-68596404.469999999</v>
      </c>
      <c r="BA10" s="61">
        <v>692986.95000000007</v>
      </c>
      <c r="BB10" s="61">
        <v>0</v>
      </c>
      <c r="BC10" s="61">
        <v>12566457.930000002</v>
      </c>
      <c r="BD10" s="61">
        <v>39033710.159999996</v>
      </c>
      <c r="BE10" s="61">
        <v>39333.630000000005</v>
      </c>
      <c r="BF10" s="61">
        <v>202892.09999999998</v>
      </c>
      <c r="BG10" s="61">
        <v>248966.83</v>
      </c>
      <c r="BH10" s="61">
        <v>0</v>
      </c>
      <c r="BI10" s="61">
        <v>0</v>
      </c>
      <c r="BJ10" s="61">
        <v>-46074.73</v>
      </c>
      <c r="BK10" s="61">
        <v>-163558.46999999997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-143654466.97000003</v>
      </c>
      <c r="BT10" s="61">
        <v>-48744153.450000003</v>
      </c>
      <c r="BU10" s="61">
        <v>-25653714.620000001</v>
      </c>
      <c r="BV10" s="61">
        <v>-7243587.5700000003</v>
      </c>
      <c r="BW10" s="61">
        <v>0</v>
      </c>
      <c r="BX10" s="61">
        <v>-913280.9</v>
      </c>
      <c r="BY10" s="61">
        <v>-850151.49999999988</v>
      </c>
      <c r="BZ10" s="61">
        <v>-60249578.930000007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-5068230.2300000004</v>
      </c>
      <c r="CJ10" s="61">
        <v>-5068230.2300000004</v>
      </c>
      <c r="CK10" s="61">
        <v>0</v>
      </c>
      <c r="CL10" s="61">
        <v>414635130.8299998</v>
      </c>
    </row>
    <row r="11" spans="1:90" ht="12.75" customHeight="1">
      <c r="A11" s="44" t="s">
        <v>8</v>
      </c>
      <c r="B11" s="59">
        <v>1006</v>
      </c>
      <c r="C11" s="60" t="s">
        <v>373</v>
      </c>
      <c r="D11" s="61">
        <v>135064960.84000018</v>
      </c>
      <c r="E11" s="61">
        <v>307286518.7300005</v>
      </c>
      <c r="F11" s="61">
        <v>1305650806.1000004</v>
      </c>
      <c r="G11" s="61">
        <v>-998364287.36999989</v>
      </c>
      <c r="H11" s="61">
        <v>0</v>
      </c>
      <c r="I11" s="61">
        <v>-188672165.43000031</v>
      </c>
      <c r="J11" s="61">
        <v>-794587626.16000032</v>
      </c>
      <c r="K11" s="61">
        <v>-1346645919.6600003</v>
      </c>
      <c r="L11" s="61">
        <v>552058293.5</v>
      </c>
      <c r="M11" s="61">
        <v>605915460.73000002</v>
      </c>
      <c r="N11" s="61">
        <v>987410132.08000004</v>
      </c>
      <c r="O11" s="61">
        <v>-381494671.35000002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16450607.540000001</v>
      </c>
      <c r="AA11" s="61">
        <v>6564645.1300000008</v>
      </c>
      <c r="AB11" s="61">
        <v>0</v>
      </c>
      <c r="AC11" s="61">
        <v>1644814.31</v>
      </c>
      <c r="AD11" s="61">
        <v>7065607.4100000001</v>
      </c>
      <c r="AE11" s="61">
        <v>0</v>
      </c>
      <c r="AF11" s="61">
        <v>0</v>
      </c>
      <c r="AG11" s="61">
        <v>21774.19</v>
      </c>
      <c r="AH11" s="61">
        <v>1153766.5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-86199661.920000017</v>
      </c>
      <c r="AT11" s="61">
        <v>-35928845</v>
      </c>
      <c r="AU11" s="61">
        <v>-35928845</v>
      </c>
      <c r="AV11" s="61">
        <v>0</v>
      </c>
      <c r="AW11" s="61">
        <v>-19681056.260000005</v>
      </c>
      <c r="AX11" s="61">
        <v>-19681056.260000005</v>
      </c>
      <c r="AY11" s="61">
        <v>-31130953.250000004</v>
      </c>
      <c r="AZ11" s="61">
        <v>-31130953.250000004</v>
      </c>
      <c r="BA11" s="61">
        <v>0</v>
      </c>
      <c r="BB11" s="61">
        <v>0</v>
      </c>
      <c r="BC11" s="61">
        <v>0</v>
      </c>
      <c r="BD11" s="61">
        <v>11449896.99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-30589760.660000019</v>
      </c>
      <c r="BT11" s="61">
        <v>-68643720.930000007</v>
      </c>
      <c r="BU11" s="61">
        <v>-3614768.6999999997</v>
      </c>
      <c r="BV11" s="61">
        <v>-1887772.2600000002</v>
      </c>
      <c r="BW11" s="61">
        <v>-17386.949999999997</v>
      </c>
      <c r="BX11" s="61">
        <v>-63532.760000000009</v>
      </c>
      <c r="BY11" s="61">
        <v>-388498.22</v>
      </c>
      <c r="BZ11" s="61">
        <v>44025919.160000004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48865298.920000166</v>
      </c>
    </row>
    <row r="12" spans="1:90" ht="12.75" customHeight="1">
      <c r="A12" s="44" t="s">
        <v>10</v>
      </c>
      <c r="B12" s="59">
        <v>1007</v>
      </c>
      <c r="C12" s="60" t="s">
        <v>373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</row>
    <row r="13" spans="1:90" ht="12.75" customHeight="1">
      <c r="A13" s="44" t="s">
        <v>12</v>
      </c>
      <c r="B13" s="59">
        <v>1008</v>
      </c>
      <c r="C13" s="60" t="s">
        <v>373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0</v>
      </c>
      <c r="AA13" s="61">
        <v>0</v>
      </c>
      <c r="AB13" s="61">
        <v>0</v>
      </c>
      <c r="AC13" s="61">
        <v>0</v>
      </c>
      <c r="AD13" s="61">
        <v>0</v>
      </c>
      <c r="AE13" s="61">
        <v>0</v>
      </c>
      <c r="AF13" s="61">
        <v>0</v>
      </c>
      <c r="AG13" s="61">
        <v>0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0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1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0</v>
      </c>
      <c r="BT13" s="61">
        <v>0</v>
      </c>
      <c r="BU13" s="61">
        <v>0</v>
      </c>
      <c r="BV13" s="61">
        <v>0</v>
      </c>
      <c r="BW13" s="61">
        <v>0</v>
      </c>
      <c r="BX13" s="61">
        <v>0</v>
      </c>
      <c r="BY13" s="61">
        <v>0</v>
      </c>
      <c r="BZ13" s="61">
        <v>0</v>
      </c>
      <c r="CA13" s="61">
        <v>0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0</v>
      </c>
      <c r="CJ13" s="61">
        <v>0</v>
      </c>
      <c r="CK13" s="61">
        <v>0</v>
      </c>
      <c r="CL13" s="61">
        <v>0</v>
      </c>
    </row>
    <row r="14" spans="1:90" ht="12.75" customHeight="1">
      <c r="A14" s="44" t="s">
        <v>14</v>
      </c>
      <c r="B14" s="59">
        <v>1009</v>
      </c>
      <c r="C14" s="60" t="s">
        <v>373</v>
      </c>
      <c r="D14" s="61">
        <v>200912457.96788248</v>
      </c>
      <c r="E14" s="61">
        <v>384384397.63000035</v>
      </c>
      <c r="F14" s="61">
        <v>1651873518.3300002</v>
      </c>
      <c r="G14" s="61">
        <v>-1267489120.6999998</v>
      </c>
      <c r="H14" s="61">
        <v>0</v>
      </c>
      <c r="I14" s="61">
        <v>-209185843.00999987</v>
      </c>
      <c r="J14" s="61">
        <v>-1014437159.7499998</v>
      </c>
      <c r="K14" s="61">
        <v>-2095836260.6899998</v>
      </c>
      <c r="L14" s="61">
        <v>1081399100.9400001</v>
      </c>
      <c r="M14" s="61">
        <v>805251316.73999989</v>
      </c>
      <c r="N14" s="61">
        <v>1601719478.3599999</v>
      </c>
      <c r="O14" s="61">
        <v>-796468161.62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25713872.217881996</v>
      </c>
      <c r="AA14" s="61">
        <v>22602474.406355996</v>
      </c>
      <c r="AB14" s="61">
        <v>-250999.10801100003</v>
      </c>
      <c r="AC14" s="61">
        <v>799085.70744300017</v>
      </c>
      <c r="AD14" s="61">
        <v>2482295.0859149997</v>
      </c>
      <c r="AE14" s="61">
        <v>6252.8544000000002</v>
      </c>
      <c r="AF14" s="61">
        <v>39297.511937999996</v>
      </c>
      <c r="AG14" s="61">
        <v>25526.896758000003</v>
      </c>
      <c r="AH14" s="61">
        <v>0</v>
      </c>
      <c r="AI14" s="61">
        <v>9938.8630830000002</v>
      </c>
      <c r="AJ14" s="61">
        <v>31.13</v>
      </c>
      <c r="AK14" s="61">
        <v>31.13</v>
      </c>
      <c r="AL14" s="61">
        <v>0</v>
      </c>
      <c r="AM14" s="61">
        <v>0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-190446225.21000001</v>
      </c>
      <c r="AT14" s="61">
        <v>-52032757.830000006</v>
      </c>
      <c r="AU14" s="61">
        <v>-52032757.830000006</v>
      </c>
      <c r="AV14" s="61">
        <v>0</v>
      </c>
      <c r="AW14" s="61">
        <v>-61907229.799999982</v>
      </c>
      <c r="AX14" s="61">
        <v>-61894239.609999985</v>
      </c>
      <c r="AY14" s="61">
        <v>-210718063.44999999</v>
      </c>
      <c r="AZ14" s="61">
        <v>-47960639.789999999</v>
      </c>
      <c r="BA14" s="61">
        <v>-162757423.66</v>
      </c>
      <c r="BB14" s="61">
        <v>0</v>
      </c>
      <c r="BC14" s="61">
        <v>0</v>
      </c>
      <c r="BD14" s="61">
        <v>148823823.84</v>
      </c>
      <c r="BE14" s="61">
        <v>-12990.190000000002</v>
      </c>
      <c r="BF14" s="61">
        <v>110091.65000000001</v>
      </c>
      <c r="BG14" s="61">
        <v>110091.65000000001</v>
      </c>
      <c r="BH14" s="61">
        <v>0</v>
      </c>
      <c r="BI14" s="61">
        <v>0</v>
      </c>
      <c r="BJ14" s="61">
        <v>0</v>
      </c>
      <c r="BK14" s="61">
        <v>-123081.84000000001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-76503506.020000011</v>
      </c>
      <c r="BT14" s="61">
        <v>-102573217.27</v>
      </c>
      <c r="BU14" s="61">
        <v>-13062261.289999999</v>
      </c>
      <c r="BV14" s="61">
        <v>-5213610.1499999994</v>
      </c>
      <c r="BW14" s="61">
        <v>0</v>
      </c>
      <c r="BX14" s="61">
        <v>-881227.61</v>
      </c>
      <c r="BY14" s="61">
        <v>-1585.1200000000001</v>
      </c>
      <c r="BZ14" s="61">
        <v>46134918.010000013</v>
      </c>
      <c r="CA14" s="61">
        <v>-906522.59000000008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-2731.56</v>
      </c>
      <c r="CJ14" s="61">
        <v>-2731.56</v>
      </c>
      <c r="CK14" s="61">
        <v>0</v>
      </c>
      <c r="CL14" s="61">
        <v>10466232.757882476</v>
      </c>
    </row>
    <row r="15" spans="1:90" ht="12.75" customHeight="1">
      <c r="A15" s="44" t="s">
        <v>16</v>
      </c>
      <c r="B15" s="59">
        <v>1010</v>
      </c>
      <c r="C15" s="60" t="s">
        <v>373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</row>
    <row r="16" spans="1:90" ht="12.75" customHeight="1">
      <c r="A16" s="44" t="s">
        <v>18</v>
      </c>
      <c r="B16" s="59">
        <v>1011</v>
      </c>
      <c r="C16" s="60" t="s">
        <v>373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</row>
    <row r="17" spans="1:90" ht="12.75" customHeight="1">
      <c r="A17" s="44" t="s">
        <v>20</v>
      </c>
      <c r="B17" s="59">
        <v>1012</v>
      </c>
      <c r="C17" s="60" t="s">
        <v>373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0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0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1">
        <v>0</v>
      </c>
      <c r="AZ17" s="61">
        <v>0</v>
      </c>
      <c r="BA17" s="61">
        <v>0</v>
      </c>
      <c r="BB17" s="61">
        <v>0</v>
      </c>
      <c r="BC17" s="61">
        <v>0</v>
      </c>
      <c r="BD17" s="61">
        <v>0</v>
      </c>
      <c r="BE17" s="61">
        <v>0</v>
      </c>
      <c r="BF17" s="61">
        <v>0</v>
      </c>
      <c r="BG17" s="61">
        <v>0</v>
      </c>
      <c r="BH17" s="61">
        <v>0</v>
      </c>
      <c r="BI17" s="61">
        <v>0</v>
      </c>
      <c r="BJ17" s="61">
        <v>0</v>
      </c>
      <c r="BK17" s="61">
        <v>0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0</v>
      </c>
      <c r="BT17" s="61">
        <v>0</v>
      </c>
      <c r="BU17" s="61">
        <v>0</v>
      </c>
      <c r="BV17" s="61">
        <v>0</v>
      </c>
      <c r="BW17" s="61">
        <v>0</v>
      </c>
      <c r="BX17" s="61">
        <v>0</v>
      </c>
      <c r="BY17" s="61">
        <v>0</v>
      </c>
      <c r="BZ17" s="61">
        <v>0</v>
      </c>
      <c r="CA17" s="61">
        <v>0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0</v>
      </c>
    </row>
    <row r="18" spans="1:90" ht="12.75" customHeight="1">
      <c r="A18" s="44" t="s">
        <v>22</v>
      </c>
      <c r="B18" s="59">
        <v>1013</v>
      </c>
      <c r="C18" s="60" t="s">
        <v>373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0</v>
      </c>
      <c r="BG18" s="61">
        <v>0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0</v>
      </c>
      <c r="BT18" s="61">
        <v>0</v>
      </c>
      <c r="BU18" s="61">
        <v>0</v>
      </c>
      <c r="BV18" s="61">
        <v>0</v>
      </c>
      <c r="BW18" s="61">
        <v>0</v>
      </c>
      <c r="BX18" s="61">
        <v>0</v>
      </c>
      <c r="BY18" s="61">
        <v>0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0</v>
      </c>
    </row>
    <row r="19" spans="1:90" ht="12.75" customHeight="1">
      <c r="A19" s="44" t="s">
        <v>24</v>
      </c>
      <c r="B19" s="59">
        <v>1016</v>
      </c>
      <c r="C19" s="60" t="s">
        <v>373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</row>
    <row r="20" spans="1:90" ht="12.75" customHeight="1">
      <c r="A20" s="44" t="s">
        <v>26</v>
      </c>
      <c r="B20" s="59">
        <v>1017</v>
      </c>
      <c r="C20" s="60" t="s">
        <v>373</v>
      </c>
      <c r="D20" s="61">
        <v>0</v>
      </c>
      <c r="E20" s="61">
        <v>0</v>
      </c>
      <c r="F20" s="61">
        <v>338601690.96999997</v>
      </c>
      <c r="G20" s="61">
        <v>-338601690.96999997</v>
      </c>
      <c r="H20" s="61">
        <v>0</v>
      </c>
      <c r="I20" s="61">
        <v>0</v>
      </c>
      <c r="J20" s="61">
        <v>-267984725.94999996</v>
      </c>
      <c r="K20" s="61">
        <v>-350140511.52999997</v>
      </c>
      <c r="L20" s="61">
        <v>82155785.580000013</v>
      </c>
      <c r="M20" s="61">
        <v>267984725.94999996</v>
      </c>
      <c r="N20" s="61">
        <v>350140511.52999997</v>
      </c>
      <c r="O20" s="61">
        <v>-82155785.580000013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13465692.140000001</v>
      </c>
      <c r="AT20" s="61">
        <v>0</v>
      </c>
      <c r="AU20" s="61">
        <v>0</v>
      </c>
      <c r="AV20" s="61">
        <v>0</v>
      </c>
      <c r="AW20" s="61">
        <v>0</v>
      </c>
      <c r="AX20" s="61">
        <v>0</v>
      </c>
      <c r="AY20" s="61">
        <v>0</v>
      </c>
      <c r="AZ20" s="61">
        <v>0</v>
      </c>
      <c r="BA20" s="61">
        <v>0</v>
      </c>
      <c r="BB20" s="61">
        <v>0</v>
      </c>
      <c r="BC20" s="61">
        <v>0</v>
      </c>
      <c r="BD20" s="61">
        <v>0</v>
      </c>
      <c r="BE20" s="61">
        <v>0</v>
      </c>
      <c r="BF20" s="61">
        <v>0</v>
      </c>
      <c r="BG20" s="61">
        <v>0</v>
      </c>
      <c r="BH20" s="61">
        <v>0</v>
      </c>
      <c r="BI20" s="61">
        <v>0</v>
      </c>
      <c r="BJ20" s="61">
        <v>0</v>
      </c>
      <c r="BK20" s="61">
        <v>0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20075981.210000001</v>
      </c>
      <c r="BT20" s="61">
        <v>-1185486.6199999999</v>
      </c>
      <c r="BU20" s="61">
        <v>-3397428.2800000007</v>
      </c>
      <c r="BV20" s="61">
        <v>-356824.31</v>
      </c>
      <c r="BW20" s="61">
        <v>-2117.0100000000002</v>
      </c>
      <c r="BX20" s="61">
        <v>-261519.26</v>
      </c>
      <c r="BY20" s="61">
        <v>-906427.41</v>
      </c>
      <c r="BZ20" s="61">
        <v>26187602.800000001</v>
      </c>
      <c r="CA20" s="61">
        <v>-1818.7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-6610289.0700000003</v>
      </c>
      <c r="CJ20" s="61">
        <v>-6610289.0700000003</v>
      </c>
      <c r="CK20" s="61">
        <v>0</v>
      </c>
      <c r="CL20" s="61">
        <v>13465692.140000001</v>
      </c>
    </row>
    <row r="21" spans="1:90" ht="12.75" customHeight="1">
      <c r="A21" s="44" t="s">
        <v>28</v>
      </c>
      <c r="B21" s="59">
        <v>1018</v>
      </c>
      <c r="C21" s="60" t="s">
        <v>373</v>
      </c>
      <c r="D21" s="61">
        <v>0</v>
      </c>
      <c r="E21" s="61">
        <v>0</v>
      </c>
      <c r="F21" s="61">
        <v>16563053.09</v>
      </c>
      <c r="G21" s="61">
        <v>-16563053.09</v>
      </c>
      <c r="H21" s="61">
        <v>0</v>
      </c>
      <c r="I21" s="61">
        <v>0</v>
      </c>
      <c r="J21" s="61">
        <v>-12584408.200000003</v>
      </c>
      <c r="K21" s="61">
        <v>-17260192.160000004</v>
      </c>
      <c r="L21" s="61">
        <v>4675783.96</v>
      </c>
      <c r="M21" s="61">
        <v>12584408.200000003</v>
      </c>
      <c r="N21" s="61">
        <v>17260192.160000004</v>
      </c>
      <c r="O21" s="61">
        <v>-4675783.96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-60121.459999999672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0</v>
      </c>
      <c r="BF21" s="61">
        <v>0</v>
      </c>
      <c r="BG21" s="61">
        <v>0</v>
      </c>
      <c r="BH21" s="61">
        <v>0</v>
      </c>
      <c r="BI21" s="61">
        <v>0</v>
      </c>
      <c r="BJ21" s="61">
        <v>0</v>
      </c>
      <c r="BK21" s="61">
        <v>0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-60121.459999999672</v>
      </c>
      <c r="BT21" s="61">
        <v>-440540.17</v>
      </c>
      <c r="BU21" s="61">
        <v>-97120.77</v>
      </c>
      <c r="BV21" s="61">
        <v>-32721.850000000002</v>
      </c>
      <c r="BW21" s="61">
        <v>0</v>
      </c>
      <c r="BX21" s="61">
        <v>-1499.2900000000002</v>
      </c>
      <c r="BY21" s="61">
        <v>938.04000000000008</v>
      </c>
      <c r="BZ21" s="61">
        <v>510822.58000000025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-60121.459999999672</v>
      </c>
    </row>
    <row r="22" spans="1:90" ht="12.75" customHeight="1">
      <c r="A22" s="44" t="s">
        <v>30</v>
      </c>
      <c r="B22" s="59">
        <v>1020</v>
      </c>
      <c r="C22" s="60" t="s">
        <v>373</v>
      </c>
      <c r="D22" s="61">
        <v>2981192734.0616827</v>
      </c>
      <c r="E22" s="61">
        <v>3843016397.4800034</v>
      </c>
      <c r="F22" s="61">
        <v>18088846758.430004</v>
      </c>
      <c r="G22" s="61">
        <v>-14245830360.950001</v>
      </c>
      <c r="H22" s="61">
        <v>0</v>
      </c>
      <c r="I22" s="61">
        <v>-2193202421.0999947</v>
      </c>
      <c r="J22" s="61">
        <v>-9242406199.9799919</v>
      </c>
      <c r="K22" s="61">
        <v>-27444506961.259995</v>
      </c>
      <c r="L22" s="61">
        <v>18202100761.280003</v>
      </c>
      <c r="M22" s="61">
        <v>7049203778.8799973</v>
      </c>
      <c r="N22" s="61">
        <v>22681022186.819996</v>
      </c>
      <c r="O22" s="61">
        <v>-15631818407.939999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1331378757.6816738</v>
      </c>
      <c r="AA22" s="61">
        <v>1378296651.0299044</v>
      </c>
      <c r="AB22" s="61">
        <v>0</v>
      </c>
      <c r="AC22" s="61">
        <v>-78247618.938731179</v>
      </c>
      <c r="AD22" s="61">
        <v>30789558.641429238</v>
      </c>
      <c r="AE22" s="61">
        <v>0</v>
      </c>
      <c r="AF22" s="61">
        <v>0</v>
      </c>
      <c r="AG22" s="61">
        <v>472963.72741259338</v>
      </c>
      <c r="AH22" s="61">
        <v>0</v>
      </c>
      <c r="AI22" s="61">
        <v>67203.221658825729</v>
      </c>
      <c r="AJ22" s="61">
        <v>0</v>
      </c>
      <c r="AK22" s="61">
        <v>0</v>
      </c>
      <c r="AL22" s="61">
        <v>0</v>
      </c>
      <c r="AM22" s="61">
        <v>0</v>
      </c>
      <c r="AN22" s="61">
        <v>0</v>
      </c>
      <c r="AO22" s="61">
        <v>0</v>
      </c>
      <c r="AP22" s="61">
        <v>0</v>
      </c>
      <c r="AQ22" s="61">
        <v>0</v>
      </c>
      <c r="AR22" s="61">
        <v>0</v>
      </c>
      <c r="AS22" s="61">
        <v>-876963174.12307191</v>
      </c>
      <c r="AT22" s="61">
        <v>-494664174.64999998</v>
      </c>
      <c r="AU22" s="61">
        <v>-494716786.79999995</v>
      </c>
      <c r="AV22" s="61">
        <v>52612.15</v>
      </c>
      <c r="AW22" s="61">
        <v>-211425549.19999996</v>
      </c>
      <c r="AX22" s="61">
        <v>-211321046.52999997</v>
      </c>
      <c r="AY22" s="61">
        <v>-364759021.69999999</v>
      </c>
      <c r="AZ22" s="61">
        <v>-447441831.19</v>
      </c>
      <c r="BA22" s="61">
        <v>0</v>
      </c>
      <c r="BB22" s="61">
        <v>0</v>
      </c>
      <c r="BC22" s="61">
        <v>82682809.489999995</v>
      </c>
      <c r="BD22" s="61">
        <v>153437975.17000002</v>
      </c>
      <c r="BE22" s="61">
        <v>-104502.67</v>
      </c>
      <c r="BF22" s="61">
        <v>0</v>
      </c>
      <c r="BG22" s="61">
        <v>0</v>
      </c>
      <c r="BH22" s="61">
        <v>0</v>
      </c>
      <c r="BI22" s="61">
        <v>0</v>
      </c>
      <c r="BJ22" s="61">
        <v>0</v>
      </c>
      <c r="BK22" s="61">
        <v>-104502.67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-170873450.27307203</v>
      </c>
      <c r="BT22" s="61">
        <v>-925166819.50999999</v>
      </c>
      <c r="BU22" s="61">
        <v>-81928795.831142128</v>
      </c>
      <c r="BV22" s="61">
        <v>-2953852.1737234006</v>
      </c>
      <c r="BW22" s="61">
        <v>0</v>
      </c>
      <c r="BX22" s="61">
        <v>-5541904.8905297164</v>
      </c>
      <c r="BY22" s="61">
        <v>-7036572.747676597</v>
      </c>
      <c r="BZ22" s="61">
        <v>862806728.03999996</v>
      </c>
      <c r="CA22" s="61">
        <v>-11052233.160000002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2104229559.9386108</v>
      </c>
    </row>
    <row r="23" spans="1:90" ht="12.75" customHeight="1">
      <c r="A23" s="44" t="s">
        <v>32</v>
      </c>
      <c r="B23" s="59">
        <v>1022</v>
      </c>
      <c r="C23" s="60" t="s">
        <v>373</v>
      </c>
      <c r="D23" s="61">
        <v>0</v>
      </c>
      <c r="E23" s="61">
        <v>0</v>
      </c>
      <c r="F23" s="61">
        <v>2257870552.8400002</v>
      </c>
      <c r="G23" s="61">
        <v>-2257870552.8400002</v>
      </c>
      <c r="H23" s="61">
        <v>0</v>
      </c>
      <c r="I23" s="61">
        <v>0</v>
      </c>
      <c r="J23" s="61">
        <v>-1761848315.3400002</v>
      </c>
      <c r="K23" s="61">
        <v>-2366726836.1800003</v>
      </c>
      <c r="L23" s="61">
        <v>604878520.84000003</v>
      </c>
      <c r="M23" s="61">
        <v>1761848315.3400002</v>
      </c>
      <c r="N23" s="61">
        <v>2366726836.1800003</v>
      </c>
      <c r="O23" s="61">
        <v>-604878520.84000003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-2536891.0099997427</v>
      </c>
      <c r="AT23" s="61">
        <v>0</v>
      </c>
      <c r="AU23" s="61">
        <v>1014.25</v>
      </c>
      <c r="AV23" s="61">
        <v>-1014.25</v>
      </c>
      <c r="AW23" s="61">
        <v>0</v>
      </c>
      <c r="AX23" s="61">
        <v>83994.239999999991</v>
      </c>
      <c r="AY23" s="61">
        <v>-102248.75</v>
      </c>
      <c r="AZ23" s="61">
        <v>-102248.75</v>
      </c>
      <c r="BA23" s="61">
        <v>0</v>
      </c>
      <c r="BB23" s="61">
        <v>0</v>
      </c>
      <c r="BC23" s="61">
        <v>0</v>
      </c>
      <c r="BD23" s="61">
        <v>186242.99</v>
      </c>
      <c r="BE23" s="61">
        <v>-83994.239999999991</v>
      </c>
      <c r="BF23" s="61">
        <v>102248.75</v>
      </c>
      <c r="BG23" s="61">
        <v>102248.75</v>
      </c>
      <c r="BH23" s="61">
        <v>0</v>
      </c>
      <c r="BI23" s="61">
        <v>0</v>
      </c>
      <c r="BJ23" s="61">
        <v>0</v>
      </c>
      <c r="BK23" s="61">
        <v>-186242.99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-2536891.0099997427</v>
      </c>
      <c r="BT23" s="61">
        <v>-38510408.149999723</v>
      </c>
      <c r="BU23" s="61">
        <v>-9925506.7100000009</v>
      </c>
      <c r="BV23" s="61">
        <v>-181427.6</v>
      </c>
      <c r="BW23" s="61">
        <v>0</v>
      </c>
      <c r="BX23" s="61">
        <v>-950546.11999999988</v>
      </c>
      <c r="BY23" s="61">
        <v>-2450800.3600000003</v>
      </c>
      <c r="BZ23" s="61">
        <v>49664319.099999979</v>
      </c>
      <c r="CA23" s="61">
        <v>-182521.17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0</v>
      </c>
      <c r="CJ23" s="61">
        <v>0</v>
      </c>
      <c r="CK23" s="61">
        <v>0</v>
      </c>
      <c r="CL23" s="61">
        <v>-2536891.0099997427</v>
      </c>
    </row>
    <row r="24" spans="1:90" ht="12.75" customHeight="1">
      <c r="A24" s="44" t="s">
        <v>34</v>
      </c>
      <c r="B24" s="59">
        <v>1025</v>
      </c>
      <c r="C24" s="60" t="s">
        <v>373</v>
      </c>
      <c r="D24" s="61">
        <v>870506398.09000111</v>
      </c>
      <c r="E24" s="61">
        <v>1229643545.1600008</v>
      </c>
      <c r="F24" s="61">
        <v>4875465814.8400002</v>
      </c>
      <c r="G24" s="61">
        <v>-3645822269.6799994</v>
      </c>
      <c r="H24" s="61">
        <v>0</v>
      </c>
      <c r="I24" s="61">
        <v>-711042050.06999969</v>
      </c>
      <c r="J24" s="61">
        <v>-2378031205.3899999</v>
      </c>
      <c r="K24" s="61">
        <v>-6514013980.3299999</v>
      </c>
      <c r="L24" s="61">
        <v>4135982774.9400001</v>
      </c>
      <c r="M24" s="61">
        <v>1666989155.3200002</v>
      </c>
      <c r="N24" s="61">
        <v>5004378113.5500002</v>
      </c>
      <c r="O24" s="61">
        <v>-3337388958.23</v>
      </c>
      <c r="P24" s="61">
        <v>0</v>
      </c>
      <c r="Q24" s="61">
        <v>0</v>
      </c>
      <c r="R24" s="61">
        <v>0</v>
      </c>
      <c r="S24" s="61">
        <v>73470631.140000001</v>
      </c>
      <c r="T24" s="61">
        <v>73470631.140000001</v>
      </c>
      <c r="U24" s="61">
        <v>0</v>
      </c>
      <c r="V24" s="61">
        <v>73470631.140000001</v>
      </c>
      <c r="W24" s="61">
        <v>0</v>
      </c>
      <c r="X24" s="61">
        <v>0</v>
      </c>
      <c r="Y24" s="61">
        <v>0</v>
      </c>
      <c r="Z24" s="61">
        <v>278434271.86000001</v>
      </c>
      <c r="AA24" s="61">
        <v>200073540</v>
      </c>
      <c r="AB24" s="61">
        <v>0</v>
      </c>
      <c r="AC24" s="61">
        <v>78360731.859999999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0</v>
      </c>
      <c r="AN24" s="61">
        <v>0</v>
      </c>
      <c r="AO24" s="61">
        <v>0</v>
      </c>
      <c r="AP24" s="61">
        <v>0</v>
      </c>
      <c r="AQ24" s="61">
        <v>0</v>
      </c>
      <c r="AR24" s="61">
        <v>0</v>
      </c>
      <c r="AS24" s="61">
        <v>-410095867.00999999</v>
      </c>
      <c r="AT24" s="61">
        <v>-155623511.02000001</v>
      </c>
      <c r="AU24" s="61">
        <v>-155623511.02000001</v>
      </c>
      <c r="AV24" s="61">
        <v>0</v>
      </c>
      <c r="AW24" s="61">
        <v>-82833093.929999992</v>
      </c>
      <c r="AX24" s="61">
        <v>-82833093.929999992</v>
      </c>
      <c r="AY24" s="61">
        <v>-139398728.59999999</v>
      </c>
      <c r="AZ24" s="61">
        <v>-139398728.59999999</v>
      </c>
      <c r="BA24" s="61">
        <v>0</v>
      </c>
      <c r="BB24" s="61">
        <v>0</v>
      </c>
      <c r="BC24" s="61">
        <v>0</v>
      </c>
      <c r="BD24" s="61">
        <v>56565634.670000002</v>
      </c>
      <c r="BE24" s="61">
        <v>0</v>
      </c>
      <c r="BF24" s="61">
        <v>0</v>
      </c>
      <c r="BG24" s="61">
        <v>0</v>
      </c>
      <c r="BH24" s="61">
        <v>0</v>
      </c>
      <c r="BI24" s="61">
        <v>0</v>
      </c>
      <c r="BJ24" s="61">
        <v>0</v>
      </c>
      <c r="BK24" s="61">
        <v>0</v>
      </c>
      <c r="BL24" s="61">
        <v>0</v>
      </c>
      <c r="BM24" s="61">
        <v>0</v>
      </c>
      <c r="BN24" s="61">
        <v>0</v>
      </c>
      <c r="BO24" s="61">
        <v>0</v>
      </c>
      <c r="BP24" s="61">
        <v>0</v>
      </c>
      <c r="BQ24" s="61">
        <v>0</v>
      </c>
      <c r="BR24" s="61">
        <v>0</v>
      </c>
      <c r="BS24" s="61">
        <v>-171639262.06</v>
      </c>
      <c r="BT24" s="61">
        <v>-328220592.59000003</v>
      </c>
      <c r="BU24" s="61">
        <v>-32389362.32</v>
      </c>
      <c r="BV24" s="61">
        <v>-7617918.9699999997</v>
      </c>
      <c r="BW24" s="61">
        <v>0</v>
      </c>
      <c r="BX24" s="61">
        <v>-4888074.66</v>
      </c>
      <c r="BY24" s="61">
        <v>-7565586.0899999989</v>
      </c>
      <c r="BZ24" s="61">
        <v>261011954.83000004</v>
      </c>
      <c r="CA24" s="61">
        <v>-51969682.259999998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460410531.08000112</v>
      </c>
    </row>
    <row r="25" spans="1:90" ht="12.75" customHeight="1">
      <c r="A25" s="44" t="s">
        <v>36</v>
      </c>
      <c r="B25" s="59">
        <v>1027</v>
      </c>
      <c r="C25" s="60" t="s">
        <v>373</v>
      </c>
      <c r="D25" s="61">
        <v>-20503.490000069141</v>
      </c>
      <c r="E25" s="61">
        <v>-20503.560000002384</v>
      </c>
      <c r="F25" s="61">
        <v>489390437.93000001</v>
      </c>
      <c r="G25" s="61">
        <v>-489410941.49000001</v>
      </c>
      <c r="H25" s="61">
        <v>0</v>
      </c>
      <c r="I25" s="61">
        <v>6.9999933242797852E-2</v>
      </c>
      <c r="J25" s="61">
        <v>-367271664.69</v>
      </c>
      <c r="K25" s="61">
        <v>-420828233.88999999</v>
      </c>
      <c r="L25" s="61">
        <v>53556569.200000003</v>
      </c>
      <c r="M25" s="61">
        <v>367271664.75999993</v>
      </c>
      <c r="N25" s="61">
        <v>420828233.93999994</v>
      </c>
      <c r="O25" s="61">
        <v>-53556569.179999992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0</v>
      </c>
      <c r="AA25" s="61">
        <v>0</v>
      </c>
      <c r="AB25" s="61">
        <v>0</v>
      </c>
      <c r="AC25" s="61">
        <v>0</v>
      </c>
      <c r="AD25" s="61">
        <v>0</v>
      </c>
      <c r="AE25" s="61">
        <v>0</v>
      </c>
      <c r="AF25" s="61">
        <v>0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0</v>
      </c>
      <c r="AN25" s="61">
        <v>0</v>
      </c>
      <c r="AO25" s="61">
        <v>0</v>
      </c>
      <c r="AP25" s="61">
        <v>0</v>
      </c>
      <c r="AQ25" s="61">
        <v>0</v>
      </c>
      <c r="AR25" s="61">
        <v>0</v>
      </c>
      <c r="AS25" s="61">
        <v>-9828614.6465554498</v>
      </c>
      <c r="AT25" s="61">
        <v>0</v>
      </c>
      <c r="AU25" s="61">
        <v>0</v>
      </c>
      <c r="AV25" s="61">
        <v>0</v>
      </c>
      <c r="AW25" s="61">
        <v>0</v>
      </c>
      <c r="AX25" s="61">
        <v>0</v>
      </c>
      <c r="AY25" s="61">
        <v>0</v>
      </c>
      <c r="AZ25" s="61">
        <v>0</v>
      </c>
      <c r="BA25" s="61">
        <v>0</v>
      </c>
      <c r="BB25" s="61">
        <v>0</v>
      </c>
      <c r="BC25" s="61">
        <v>0</v>
      </c>
      <c r="BD25" s="61">
        <v>0</v>
      </c>
      <c r="BE25" s="61">
        <v>0</v>
      </c>
      <c r="BF25" s="61">
        <v>0</v>
      </c>
      <c r="BG25" s="61">
        <v>0</v>
      </c>
      <c r="BH25" s="61">
        <v>0</v>
      </c>
      <c r="BI25" s="61">
        <v>0</v>
      </c>
      <c r="BJ25" s="61">
        <v>0</v>
      </c>
      <c r="BK25" s="61">
        <v>0</v>
      </c>
      <c r="BL25" s="61">
        <v>0</v>
      </c>
      <c r="BM25" s="61">
        <v>0</v>
      </c>
      <c r="BN25" s="61">
        <v>0</v>
      </c>
      <c r="BO25" s="61">
        <v>0</v>
      </c>
      <c r="BP25" s="61">
        <v>0</v>
      </c>
      <c r="BQ25" s="61">
        <v>0</v>
      </c>
      <c r="BR25" s="61">
        <v>0</v>
      </c>
      <c r="BS25" s="61">
        <v>-9828614.6465554498</v>
      </c>
      <c r="BT25" s="61">
        <v>-5367257.6000000006</v>
      </c>
      <c r="BU25" s="61">
        <v>-6913567.0816307887</v>
      </c>
      <c r="BV25" s="61">
        <v>-3051044.5408471562</v>
      </c>
      <c r="BW25" s="61">
        <v>0</v>
      </c>
      <c r="BX25" s="61">
        <v>-6883357.2093477463</v>
      </c>
      <c r="BY25" s="61">
        <v>-545700.64472975198</v>
      </c>
      <c r="BZ25" s="61">
        <v>12980271.949999996</v>
      </c>
      <c r="CA25" s="61">
        <v>-47959.519999999997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0</v>
      </c>
      <c r="CJ25" s="61">
        <v>0</v>
      </c>
      <c r="CK25" s="61">
        <v>0</v>
      </c>
      <c r="CL25" s="61">
        <v>-9849118.136555519</v>
      </c>
    </row>
    <row r="26" spans="1:90" ht="12.75" customHeight="1">
      <c r="A26" s="44" t="s">
        <v>38</v>
      </c>
      <c r="B26" s="59">
        <v>1028</v>
      </c>
      <c r="C26" s="60" t="s">
        <v>373</v>
      </c>
      <c r="D26" s="61">
        <v>-0.26999999582767487</v>
      </c>
      <c r="E26" s="61">
        <v>0</v>
      </c>
      <c r="F26" s="61">
        <v>29929162.439999998</v>
      </c>
      <c r="G26" s="61">
        <v>-29929162.439999998</v>
      </c>
      <c r="H26" s="61">
        <v>0</v>
      </c>
      <c r="I26" s="61">
        <v>-0.26999999582767487</v>
      </c>
      <c r="J26" s="61">
        <v>-20146562.149999999</v>
      </c>
      <c r="K26" s="61">
        <v>-29756217.48</v>
      </c>
      <c r="L26" s="61">
        <v>9609655.3300000001</v>
      </c>
      <c r="M26" s="61">
        <v>20146561.880000003</v>
      </c>
      <c r="N26" s="61">
        <v>29756217.260000002</v>
      </c>
      <c r="O26" s="61">
        <v>-9609655.379999999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0</v>
      </c>
      <c r="AA26" s="61">
        <v>0</v>
      </c>
      <c r="AB26" s="61">
        <v>0</v>
      </c>
      <c r="AC26" s="61">
        <v>0</v>
      </c>
      <c r="AD26" s="61">
        <v>0</v>
      </c>
      <c r="AE26" s="61">
        <v>0</v>
      </c>
      <c r="AF26" s="61">
        <v>0</v>
      </c>
      <c r="AG26" s="61">
        <v>0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0</v>
      </c>
      <c r="AN26" s="61">
        <v>0</v>
      </c>
      <c r="AO26" s="61">
        <v>0</v>
      </c>
      <c r="AP26" s="61">
        <v>0</v>
      </c>
      <c r="AQ26" s="61">
        <v>0</v>
      </c>
      <c r="AR26" s="61">
        <v>0</v>
      </c>
      <c r="AS26" s="61">
        <v>-186140.27000000005</v>
      </c>
      <c r="AT26" s="61">
        <v>-30.28</v>
      </c>
      <c r="AU26" s="61">
        <v>-30.28</v>
      </c>
      <c r="AV26" s="61">
        <v>0</v>
      </c>
      <c r="AW26" s="61">
        <v>773.17999999999938</v>
      </c>
      <c r="AX26" s="61">
        <v>773.17999999999938</v>
      </c>
      <c r="AY26" s="61">
        <v>-7895.61</v>
      </c>
      <c r="AZ26" s="61">
        <v>-7895.61</v>
      </c>
      <c r="BA26" s="61">
        <v>0</v>
      </c>
      <c r="BB26" s="61">
        <v>0</v>
      </c>
      <c r="BC26" s="61">
        <v>0</v>
      </c>
      <c r="BD26" s="61">
        <v>8668.7899999999991</v>
      </c>
      <c r="BE26" s="61">
        <v>0</v>
      </c>
      <c r="BF26" s="61">
        <v>0</v>
      </c>
      <c r="BG26" s="61">
        <v>0</v>
      </c>
      <c r="BH26" s="61">
        <v>0</v>
      </c>
      <c r="BI26" s="61">
        <v>0</v>
      </c>
      <c r="BJ26" s="61">
        <v>0</v>
      </c>
      <c r="BK26" s="61">
        <v>0</v>
      </c>
      <c r="BL26" s="61">
        <v>0</v>
      </c>
      <c r="BM26" s="61">
        <v>0</v>
      </c>
      <c r="BN26" s="61">
        <v>0</v>
      </c>
      <c r="BO26" s="61">
        <v>0</v>
      </c>
      <c r="BP26" s="61">
        <v>0</v>
      </c>
      <c r="BQ26" s="61">
        <v>0</v>
      </c>
      <c r="BR26" s="61">
        <v>0</v>
      </c>
      <c r="BS26" s="61">
        <v>-186883.17000000004</v>
      </c>
      <c r="BT26" s="61">
        <v>-556643.5900000002</v>
      </c>
      <c r="BU26" s="61">
        <v>-327122.84999999998</v>
      </c>
      <c r="BV26" s="61">
        <v>-59542.58</v>
      </c>
      <c r="BW26" s="61">
        <v>0</v>
      </c>
      <c r="BX26" s="61">
        <v>-26732.109999999997</v>
      </c>
      <c r="BY26" s="61">
        <v>-55857.98</v>
      </c>
      <c r="BZ26" s="61">
        <v>847597.06</v>
      </c>
      <c r="CA26" s="61">
        <v>-8581.1200000000008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0</v>
      </c>
      <c r="CJ26" s="61">
        <v>0</v>
      </c>
      <c r="CK26" s="61">
        <v>0</v>
      </c>
      <c r="CL26" s="61">
        <v>-186140.53999999588</v>
      </c>
    </row>
    <row r="27" spans="1:90" ht="12.75" customHeight="1">
      <c r="A27" s="44" t="s">
        <v>40</v>
      </c>
      <c r="B27" s="59">
        <v>1030</v>
      </c>
      <c r="C27" s="60" t="s">
        <v>373</v>
      </c>
      <c r="D27" s="61">
        <v>135145537.77000019</v>
      </c>
      <c r="E27" s="61">
        <v>281563021.59000003</v>
      </c>
      <c r="F27" s="61">
        <v>1218509684.21</v>
      </c>
      <c r="G27" s="61">
        <v>-936946662.62</v>
      </c>
      <c r="H27" s="61">
        <v>0</v>
      </c>
      <c r="I27" s="61">
        <v>-222372496.04999983</v>
      </c>
      <c r="J27" s="61">
        <v>-902071593.39999986</v>
      </c>
      <c r="K27" s="61">
        <v>-1126906184.0999999</v>
      </c>
      <c r="L27" s="61">
        <v>224834590.70000002</v>
      </c>
      <c r="M27" s="61">
        <v>679699097.35000002</v>
      </c>
      <c r="N27" s="61">
        <v>830388741.35000002</v>
      </c>
      <c r="O27" s="61">
        <v>-150689644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75955012.229999989</v>
      </c>
      <c r="AA27" s="61">
        <v>17053868.709999997</v>
      </c>
      <c r="AB27" s="61">
        <v>13393999.029999999</v>
      </c>
      <c r="AC27" s="61">
        <v>45507144.490000002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0</v>
      </c>
      <c r="AK27" s="61">
        <v>0</v>
      </c>
      <c r="AL27" s="61">
        <v>0</v>
      </c>
      <c r="AM27" s="61">
        <v>0</v>
      </c>
      <c r="AN27" s="61">
        <v>0</v>
      </c>
      <c r="AO27" s="61">
        <v>0</v>
      </c>
      <c r="AP27" s="61">
        <v>0</v>
      </c>
      <c r="AQ27" s="61">
        <v>0</v>
      </c>
      <c r="AR27" s="61">
        <v>0</v>
      </c>
      <c r="AS27" s="61">
        <v>-160163160.90000001</v>
      </c>
      <c r="AT27" s="61">
        <v>-169856782.08000001</v>
      </c>
      <c r="AU27" s="61">
        <v>-169856782.08000001</v>
      </c>
      <c r="AV27" s="61">
        <v>0</v>
      </c>
      <c r="AW27" s="61">
        <v>-6032040.2800000012</v>
      </c>
      <c r="AX27" s="61">
        <v>-6032040.2800000012</v>
      </c>
      <c r="AY27" s="61">
        <v>-16385455.939999999</v>
      </c>
      <c r="AZ27" s="61">
        <v>-16385455.939999999</v>
      </c>
      <c r="BA27" s="61">
        <v>0</v>
      </c>
      <c r="BB27" s="61">
        <v>0</v>
      </c>
      <c r="BC27" s="61">
        <v>0</v>
      </c>
      <c r="BD27" s="61">
        <v>10353415.659999998</v>
      </c>
      <c r="BE27" s="61">
        <v>0</v>
      </c>
      <c r="BF27" s="61">
        <v>0</v>
      </c>
      <c r="BG27" s="61">
        <v>0</v>
      </c>
      <c r="BH27" s="61">
        <v>0</v>
      </c>
      <c r="BI27" s="61">
        <v>0</v>
      </c>
      <c r="BJ27" s="61">
        <v>0</v>
      </c>
      <c r="BK27" s="61">
        <v>0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15806543.680000015</v>
      </c>
      <c r="BT27" s="61">
        <v>-3373739.3699999861</v>
      </c>
      <c r="BU27" s="61">
        <v>-4972381.8999999994</v>
      </c>
      <c r="BV27" s="61">
        <v>-950062.41999999993</v>
      </c>
      <c r="BW27" s="61">
        <v>0</v>
      </c>
      <c r="BX27" s="61">
        <v>-1011621.8</v>
      </c>
      <c r="BY27" s="61">
        <v>-552156.52</v>
      </c>
      <c r="BZ27" s="61">
        <v>26666505.690000001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-80882.22</v>
      </c>
      <c r="CJ27" s="61">
        <v>-80882.22</v>
      </c>
      <c r="CK27" s="61">
        <v>0</v>
      </c>
      <c r="CL27" s="61">
        <v>-25017623.129999816</v>
      </c>
    </row>
    <row r="28" spans="1:90" ht="12.75" customHeight="1">
      <c r="A28" s="44" t="s">
        <v>42</v>
      </c>
      <c r="B28" s="59">
        <v>1031</v>
      </c>
      <c r="C28" s="60" t="s">
        <v>373</v>
      </c>
      <c r="D28" s="61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0</v>
      </c>
      <c r="AA28" s="61">
        <v>0</v>
      </c>
      <c r="AB28" s="61">
        <v>0</v>
      </c>
      <c r="AC28" s="61">
        <v>0</v>
      </c>
      <c r="AD28" s="61">
        <v>0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0</v>
      </c>
      <c r="AN28" s="61">
        <v>0</v>
      </c>
      <c r="AO28" s="61">
        <v>0</v>
      </c>
      <c r="AP28" s="61">
        <v>0</v>
      </c>
      <c r="AQ28" s="61">
        <v>0</v>
      </c>
      <c r="AR28" s="61">
        <v>0</v>
      </c>
      <c r="AS28" s="61">
        <v>0</v>
      </c>
      <c r="AT28" s="61">
        <v>0</v>
      </c>
      <c r="AU28" s="61">
        <v>0</v>
      </c>
      <c r="AV28" s="61">
        <v>0</v>
      </c>
      <c r="AW28" s="61">
        <v>0</v>
      </c>
      <c r="AX28" s="61">
        <v>0</v>
      </c>
      <c r="AY28" s="61">
        <v>0</v>
      </c>
      <c r="AZ28" s="61">
        <v>0</v>
      </c>
      <c r="BA28" s="61">
        <v>0</v>
      </c>
      <c r="BB28" s="61">
        <v>0</v>
      </c>
      <c r="BC28" s="61">
        <v>0</v>
      </c>
      <c r="BD28" s="61">
        <v>0</v>
      </c>
      <c r="BE28" s="61">
        <v>0</v>
      </c>
      <c r="BF28" s="61">
        <v>0</v>
      </c>
      <c r="BG28" s="61">
        <v>0</v>
      </c>
      <c r="BH28" s="61">
        <v>0</v>
      </c>
      <c r="BI28" s="61">
        <v>0</v>
      </c>
      <c r="BJ28" s="61">
        <v>0</v>
      </c>
      <c r="BK28" s="61">
        <v>0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0</v>
      </c>
      <c r="BT28" s="61">
        <v>0</v>
      </c>
      <c r="BU28" s="61">
        <v>0</v>
      </c>
      <c r="BV28" s="61">
        <v>0</v>
      </c>
      <c r="BW28" s="61">
        <v>0</v>
      </c>
      <c r="BX28" s="61">
        <v>0</v>
      </c>
      <c r="BY28" s="61">
        <v>0</v>
      </c>
      <c r="BZ28" s="61">
        <v>0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0</v>
      </c>
      <c r="CJ28" s="61">
        <v>0</v>
      </c>
      <c r="CK28" s="61">
        <v>0</v>
      </c>
      <c r="CL28" s="61">
        <v>0</v>
      </c>
    </row>
    <row r="29" spans="1:90" ht="12.75" customHeight="1">
      <c r="A29" s="44" t="s">
        <v>44</v>
      </c>
      <c r="B29" s="59">
        <v>1032</v>
      </c>
      <c r="C29" s="60" t="s">
        <v>373</v>
      </c>
      <c r="D29" s="61">
        <v>392717759.83118117</v>
      </c>
      <c r="E29" s="61">
        <v>306257016.27999973</v>
      </c>
      <c r="F29" s="61">
        <v>2151035707.7099996</v>
      </c>
      <c r="G29" s="61">
        <v>-1844778691.4299998</v>
      </c>
      <c r="H29" s="61">
        <v>0</v>
      </c>
      <c r="I29" s="61">
        <v>-187542267.2699995</v>
      </c>
      <c r="J29" s="61">
        <v>-1453057059.2799997</v>
      </c>
      <c r="K29" s="61">
        <v>-2181017333</v>
      </c>
      <c r="L29" s="61">
        <v>727960273.72000015</v>
      </c>
      <c r="M29" s="61">
        <v>1265514792.0100002</v>
      </c>
      <c r="N29" s="61">
        <v>1823048885.2800002</v>
      </c>
      <c r="O29" s="61">
        <v>-557534093.2700001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274003010.82118094</v>
      </c>
      <c r="AA29" s="61">
        <v>274003010.82118094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0</v>
      </c>
      <c r="AK29" s="61">
        <v>0</v>
      </c>
      <c r="AL29" s="61">
        <v>0</v>
      </c>
      <c r="AM29" s="61">
        <v>0</v>
      </c>
      <c r="AN29" s="61">
        <v>0</v>
      </c>
      <c r="AO29" s="61">
        <v>0</v>
      </c>
      <c r="AP29" s="61">
        <v>0</v>
      </c>
      <c r="AQ29" s="61">
        <v>0</v>
      </c>
      <c r="AR29" s="61">
        <v>0</v>
      </c>
      <c r="AS29" s="61">
        <v>-87135331.904248655</v>
      </c>
      <c r="AT29" s="61">
        <v>-36122121.020000003</v>
      </c>
      <c r="AU29" s="61">
        <v>-36143165.880000003</v>
      </c>
      <c r="AV29" s="61">
        <v>21044.86</v>
      </c>
      <c r="AW29" s="61">
        <v>-14264081.179999996</v>
      </c>
      <c r="AX29" s="61">
        <v>-14259711.669999996</v>
      </c>
      <c r="AY29" s="61">
        <v>-24664911.729999997</v>
      </c>
      <c r="AZ29" s="61">
        <v>-32596379.869999997</v>
      </c>
      <c r="BA29" s="61">
        <v>0</v>
      </c>
      <c r="BB29" s="61">
        <v>0</v>
      </c>
      <c r="BC29" s="61">
        <v>7931468.1400000006</v>
      </c>
      <c r="BD29" s="61">
        <v>10405200.060000001</v>
      </c>
      <c r="BE29" s="61">
        <v>-4369.5099999999948</v>
      </c>
      <c r="BF29" s="61">
        <v>34612.350000000006</v>
      </c>
      <c r="BG29" s="61">
        <v>45742.600000000006</v>
      </c>
      <c r="BH29" s="61">
        <v>0</v>
      </c>
      <c r="BI29" s="61">
        <v>0</v>
      </c>
      <c r="BJ29" s="61">
        <v>-11130.25</v>
      </c>
      <c r="BK29" s="61">
        <v>-38981.86</v>
      </c>
      <c r="BL29" s="61">
        <v>0</v>
      </c>
      <c r="BM29" s="61">
        <v>0</v>
      </c>
      <c r="BN29" s="61">
        <v>0</v>
      </c>
      <c r="BO29" s="61">
        <v>0</v>
      </c>
      <c r="BP29" s="61">
        <v>0</v>
      </c>
      <c r="BQ29" s="61">
        <v>0</v>
      </c>
      <c r="BR29" s="61">
        <v>0</v>
      </c>
      <c r="BS29" s="61">
        <v>-36749129.704248644</v>
      </c>
      <c r="BT29" s="61">
        <v>-87799084.989999995</v>
      </c>
      <c r="BU29" s="61">
        <v>-5945085.7205906464</v>
      </c>
      <c r="BV29" s="61">
        <v>-745568.37910041562</v>
      </c>
      <c r="BW29" s="61">
        <v>0</v>
      </c>
      <c r="BX29" s="61">
        <v>-922778.14010465983</v>
      </c>
      <c r="BY29" s="61">
        <v>-1487383.983341225</v>
      </c>
      <c r="BZ29" s="61">
        <v>60105087.059999987</v>
      </c>
      <c r="CA29" s="61">
        <v>45684.448888326777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0</v>
      </c>
      <c r="CJ29" s="61">
        <v>0</v>
      </c>
      <c r="CK29" s="61">
        <v>0</v>
      </c>
      <c r="CL29" s="61">
        <v>305582427.92693251</v>
      </c>
    </row>
    <row r="30" spans="1:90" ht="12.75" customHeight="1">
      <c r="A30" s="44" t="s">
        <v>46</v>
      </c>
      <c r="B30" s="59">
        <v>1034</v>
      </c>
      <c r="C30" s="60" t="s">
        <v>373</v>
      </c>
      <c r="D30" s="61">
        <v>4355975.1907100081</v>
      </c>
      <c r="E30" s="61">
        <v>0</v>
      </c>
      <c r="F30" s="61">
        <v>72640678.079999998</v>
      </c>
      <c r="G30" s="61">
        <v>-72640678.079999998</v>
      </c>
      <c r="H30" s="61">
        <v>0</v>
      </c>
      <c r="I30" s="61">
        <v>0</v>
      </c>
      <c r="J30" s="61">
        <v>-18771646.350000001</v>
      </c>
      <c r="K30" s="61">
        <v>-39589696.82</v>
      </c>
      <c r="L30" s="61">
        <v>20818050.469999999</v>
      </c>
      <c r="M30" s="61">
        <v>18771646.350000001</v>
      </c>
      <c r="N30" s="61">
        <v>39589696.82</v>
      </c>
      <c r="O30" s="61">
        <v>-20818050.469999999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4355975.1907100081</v>
      </c>
      <c r="AA30" s="61">
        <v>2383258.6302303029</v>
      </c>
      <c r="AB30" s="61">
        <v>1972716.5604797057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564826.22407122143</v>
      </c>
      <c r="AT30" s="61">
        <v>0</v>
      </c>
      <c r="AU30" s="61">
        <v>0</v>
      </c>
      <c r="AV30" s="61">
        <v>0</v>
      </c>
      <c r="AW30" s="61">
        <v>0</v>
      </c>
      <c r="AX30" s="61">
        <v>0</v>
      </c>
      <c r="AY30" s="61">
        <v>0</v>
      </c>
      <c r="AZ30" s="61">
        <v>0</v>
      </c>
      <c r="BA30" s="61">
        <v>0</v>
      </c>
      <c r="BB30" s="61">
        <v>0</v>
      </c>
      <c r="BC30" s="61">
        <v>0</v>
      </c>
      <c r="BD30" s="61">
        <v>0</v>
      </c>
      <c r="BE30" s="61">
        <v>0</v>
      </c>
      <c r="BF30" s="61">
        <v>0</v>
      </c>
      <c r="BG30" s="61">
        <v>0</v>
      </c>
      <c r="BH30" s="61">
        <v>0</v>
      </c>
      <c r="BI30" s="61">
        <v>0</v>
      </c>
      <c r="BJ30" s="61">
        <v>0</v>
      </c>
      <c r="BK30" s="61">
        <v>0</v>
      </c>
      <c r="BL30" s="61">
        <v>0</v>
      </c>
      <c r="BM30" s="61">
        <v>0</v>
      </c>
      <c r="BN30" s="61">
        <v>0</v>
      </c>
      <c r="BO30" s="61">
        <v>0</v>
      </c>
      <c r="BP30" s="61">
        <v>0</v>
      </c>
      <c r="BQ30" s="61">
        <v>0</v>
      </c>
      <c r="BR30" s="61">
        <v>0</v>
      </c>
      <c r="BS30" s="61">
        <v>564826.22407122143</v>
      </c>
      <c r="BT30" s="61">
        <v>-1893294.7299999993</v>
      </c>
      <c r="BU30" s="61">
        <v>-811724.93306439335</v>
      </c>
      <c r="BV30" s="61">
        <v>-374406.68246107333</v>
      </c>
      <c r="BW30" s="61">
        <v>0</v>
      </c>
      <c r="BX30" s="61">
        <v>-72551.864360963897</v>
      </c>
      <c r="BY30" s="61">
        <v>-43393.166042348865</v>
      </c>
      <c r="BZ30" s="61">
        <v>3760197.6</v>
      </c>
      <c r="CA30" s="61">
        <v>0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4920801.4147812296</v>
      </c>
    </row>
    <row r="31" spans="1:90" ht="12.75" customHeight="1">
      <c r="A31" s="44" t="s">
        <v>48</v>
      </c>
      <c r="B31" s="59">
        <v>1035</v>
      </c>
      <c r="C31" s="60" t="s">
        <v>373</v>
      </c>
      <c r="D31" s="61">
        <v>948.4200000166893</v>
      </c>
      <c r="E31" s="61">
        <v>26.530000030994415</v>
      </c>
      <c r="F31" s="61">
        <v>438639599.02999997</v>
      </c>
      <c r="G31" s="61">
        <v>-438639572.49999994</v>
      </c>
      <c r="H31" s="61">
        <v>0</v>
      </c>
      <c r="I31" s="61">
        <v>921.88999998569489</v>
      </c>
      <c r="J31" s="61">
        <v>-339061614.84000003</v>
      </c>
      <c r="K31" s="61">
        <v>-471796128.98000002</v>
      </c>
      <c r="L31" s="61">
        <v>132734514.14</v>
      </c>
      <c r="M31" s="61">
        <v>339062536.73000002</v>
      </c>
      <c r="N31" s="61">
        <v>471795709.11000001</v>
      </c>
      <c r="O31" s="61">
        <v>-132733172.38000001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0</v>
      </c>
      <c r="AA31" s="61">
        <v>0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0</v>
      </c>
      <c r="AN31" s="61">
        <v>0</v>
      </c>
      <c r="AO31" s="61">
        <v>0</v>
      </c>
      <c r="AP31" s="61">
        <v>0</v>
      </c>
      <c r="AQ31" s="61">
        <v>0</v>
      </c>
      <c r="AR31" s="61">
        <v>0</v>
      </c>
      <c r="AS31" s="61">
        <v>3822347.8576690322</v>
      </c>
      <c r="AT31" s="61">
        <v>-59202.78</v>
      </c>
      <c r="AU31" s="61">
        <v>-80215.759999999995</v>
      </c>
      <c r="AV31" s="61">
        <v>21012.98</v>
      </c>
      <c r="AW31" s="61">
        <v>6564152.830000001</v>
      </c>
      <c r="AX31" s="61">
        <v>6553526.9400000013</v>
      </c>
      <c r="AY31" s="61">
        <v>-2737501.19</v>
      </c>
      <c r="AZ31" s="61">
        <v>-2737501.19</v>
      </c>
      <c r="BA31" s="61">
        <v>0</v>
      </c>
      <c r="BB31" s="61">
        <v>0</v>
      </c>
      <c r="BC31" s="61">
        <v>0</v>
      </c>
      <c r="BD31" s="61">
        <v>9291028.1300000008</v>
      </c>
      <c r="BE31" s="61">
        <v>10625.889999999992</v>
      </c>
      <c r="BF31" s="61">
        <v>61723.969999999994</v>
      </c>
      <c r="BG31" s="61">
        <v>61723.969999999994</v>
      </c>
      <c r="BH31" s="61">
        <v>0</v>
      </c>
      <c r="BI31" s="61">
        <v>0</v>
      </c>
      <c r="BJ31" s="61">
        <v>0</v>
      </c>
      <c r="BK31" s="61">
        <v>-51098.080000000002</v>
      </c>
      <c r="BL31" s="61">
        <v>0</v>
      </c>
      <c r="BM31" s="61">
        <v>0</v>
      </c>
      <c r="BN31" s="61">
        <v>0</v>
      </c>
      <c r="BO31" s="61">
        <v>0</v>
      </c>
      <c r="BP31" s="61">
        <v>0</v>
      </c>
      <c r="BQ31" s="61">
        <v>0</v>
      </c>
      <c r="BR31" s="61">
        <v>0</v>
      </c>
      <c r="BS31" s="61">
        <v>-1510362.6623309683</v>
      </c>
      <c r="BT31" s="61">
        <v>-9137515.6699999999</v>
      </c>
      <c r="BU31" s="61">
        <v>-2047904.1117997735</v>
      </c>
      <c r="BV31" s="61">
        <v>-964590.95763753785</v>
      </c>
      <c r="BW31" s="61">
        <v>0</v>
      </c>
      <c r="BX31" s="61">
        <v>-261900.60289365816</v>
      </c>
      <c r="BY31" s="61">
        <v>0</v>
      </c>
      <c r="BZ31" s="61">
        <v>10901548.68</v>
      </c>
      <c r="CA31" s="61">
        <v>0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-1172239.53</v>
      </c>
      <c r="CJ31" s="61">
        <v>-1172239.53</v>
      </c>
      <c r="CK31" s="61">
        <v>0</v>
      </c>
      <c r="CL31" s="61">
        <v>3823296.2776690489</v>
      </c>
    </row>
    <row r="32" spans="1:90" ht="12.75" customHeight="1">
      <c r="A32" s="44" t="s">
        <v>50</v>
      </c>
      <c r="B32" s="59">
        <v>1036</v>
      </c>
      <c r="C32" s="60" t="s">
        <v>373</v>
      </c>
      <c r="D32" s="61">
        <v>245652616.95655689</v>
      </c>
      <c r="E32" s="61">
        <v>307107173.23000002</v>
      </c>
      <c r="F32" s="61">
        <v>1197828320.2</v>
      </c>
      <c r="G32" s="61">
        <v>-890721146.97000003</v>
      </c>
      <c r="H32" s="61">
        <v>0</v>
      </c>
      <c r="I32" s="61">
        <v>-209273465.9000001</v>
      </c>
      <c r="J32" s="61">
        <v>-782285396.51999998</v>
      </c>
      <c r="K32" s="61">
        <v>-1183540777.45</v>
      </c>
      <c r="L32" s="61">
        <v>401255380.93000001</v>
      </c>
      <c r="M32" s="61">
        <v>573011930.61999989</v>
      </c>
      <c r="N32" s="61">
        <v>859901342.52999985</v>
      </c>
      <c r="O32" s="61">
        <v>-286889411.91000003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147818909.62655696</v>
      </c>
      <c r="AA32" s="61">
        <v>75455611.8440689</v>
      </c>
      <c r="AB32" s="61">
        <v>0</v>
      </c>
      <c r="AC32" s="61">
        <v>-5629471.7074419158</v>
      </c>
      <c r="AD32" s="61">
        <v>77281542.616846427</v>
      </c>
      <c r="AE32" s="61">
        <v>711226.8730835648</v>
      </c>
      <c r="AF32" s="61">
        <v>0</v>
      </c>
      <c r="AG32" s="61">
        <v>0</v>
      </c>
      <c r="AH32" s="61">
        <v>0</v>
      </c>
      <c r="AI32" s="61">
        <v>0</v>
      </c>
      <c r="AJ32" s="61">
        <v>0</v>
      </c>
      <c r="AK32" s="61">
        <v>0</v>
      </c>
      <c r="AL32" s="61">
        <v>0</v>
      </c>
      <c r="AM32" s="61">
        <v>0</v>
      </c>
      <c r="AN32" s="61">
        <v>0</v>
      </c>
      <c r="AO32" s="61">
        <v>0</v>
      </c>
      <c r="AP32" s="61">
        <v>0</v>
      </c>
      <c r="AQ32" s="61">
        <v>0</v>
      </c>
      <c r="AR32" s="61">
        <v>0</v>
      </c>
      <c r="AS32" s="61">
        <v>-71157241.525865883</v>
      </c>
      <c r="AT32" s="61">
        <v>-30732590.830000002</v>
      </c>
      <c r="AU32" s="61">
        <v>-30732590.830000002</v>
      </c>
      <c r="AV32" s="61">
        <v>0</v>
      </c>
      <c r="AW32" s="61">
        <v>-13283902.260000002</v>
      </c>
      <c r="AX32" s="61">
        <v>-13283902.260000002</v>
      </c>
      <c r="AY32" s="61">
        <v>-20814439.240000002</v>
      </c>
      <c r="AZ32" s="61">
        <v>-24480050.600000001</v>
      </c>
      <c r="BA32" s="61">
        <v>0</v>
      </c>
      <c r="BB32" s="61">
        <v>0</v>
      </c>
      <c r="BC32" s="61">
        <v>3665611.3600000003</v>
      </c>
      <c r="BD32" s="61">
        <v>7530536.9800000004</v>
      </c>
      <c r="BE32" s="61">
        <v>0</v>
      </c>
      <c r="BF32" s="61">
        <v>0</v>
      </c>
      <c r="BG32" s="61">
        <v>0</v>
      </c>
      <c r="BH32" s="61">
        <v>0</v>
      </c>
      <c r="BI32" s="61">
        <v>0</v>
      </c>
      <c r="BJ32" s="61">
        <v>0</v>
      </c>
      <c r="BK32" s="61">
        <v>0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-27140748.435865887</v>
      </c>
      <c r="BT32" s="61">
        <v>-58827305.869999997</v>
      </c>
      <c r="BU32" s="61">
        <v>-843876.89228133159</v>
      </c>
      <c r="BV32" s="61">
        <v>-719984.79822970845</v>
      </c>
      <c r="BW32" s="61">
        <v>0</v>
      </c>
      <c r="BX32" s="61">
        <v>-86260.516105502757</v>
      </c>
      <c r="BY32" s="61">
        <v>-126515.56924934531</v>
      </c>
      <c r="BZ32" s="61">
        <v>33918198.280000001</v>
      </c>
      <c r="CA32" s="61">
        <v>-455003.07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0</v>
      </c>
      <c r="CJ32" s="61">
        <v>0</v>
      </c>
      <c r="CK32" s="61">
        <v>0</v>
      </c>
      <c r="CL32" s="61">
        <v>174495375.430691</v>
      </c>
    </row>
    <row r="33" spans="1:90" ht="12.75" customHeight="1">
      <c r="A33" s="44" t="s">
        <v>52</v>
      </c>
      <c r="B33" s="59">
        <v>1037</v>
      </c>
      <c r="C33" s="60" t="s">
        <v>373</v>
      </c>
      <c r="D33" s="61">
        <v>0</v>
      </c>
      <c r="E33" s="61">
        <v>0</v>
      </c>
      <c r="F33" s="61">
        <v>244919045.41</v>
      </c>
      <c r="G33" s="61">
        <v>-244919045.41</v>
      </c>
      <c r="H33" s="61">
        <v>0</v>
      </c>
      <c r="I33" s="61">
        <v>0</v>
      </c>
      <c r="J33" s="61">
        <v>-182995569.46000001</v>
      </c>
      <c r="K33" s="61">
        <v>-197252665.78</v>
      </c>
      <c r="L33" s="61">
        <v>14257096.319999998</v>
      </c>
      <c r="M33" s="61">
        <v>182995569.46000001</v>
      </c>
      <c r="N33" s="61">
        <v>197252665.78</v>
      </c>
      <c r="O33" s="61">
        <v>-14257096.319999998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0</v>
      </c>
      <c r="AA33" s="61">
        <v>0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0</v>
      </c>
      <c r="AK33" s="61">
        <v>0</v>
      </c>
      <c r="AL33" s="61">
        <v>0</v>
      </c>
      <c r="AM33" s="61">
        <v>0</v>
      </c>
      <c r="AN33" s="61">
        <v>0</v>
      </c>
      <c r="AO33" s="61">
        <v>0</v>
      </c>
      <c r="AP33" s="61">
        <v>0</v>
      </c>
      <c r="AQ33" s="61">
        <v>0</v>
      </c>
      <c r="AR33" s="61">
        <v>0</v>
      </c>
      <c r="AS33" s="61">
        <v>-757137.77271344315</v>
      </c>
      <c r="AT33" s="61">
        <v>0</v>
      </c>
      <c r="AU33" s="61">
        <v>0</v>
      </c>
      <c r="AV33" s="61">
        <v>0</v>
      </c>
      <c r="AW33" s="61">
        <v>0</v>
      </c>
      <c r="AX33" s="61">
        <v>0</v>
      </c>
      <c r="AY33" s="61">
        <v>0</v>
      </c>
      <c r="AZ33" s="61">
        <v>0</v>
      </c>
      <c r="BA33" s="61">
        <v>0</v>
      </c>
      <c r="BB33" s="61">
        <v>0</v>
      </c>
      <c r="BC33" s="61">
        <v>0</v>
      </c>
      <c r="BD33" s="61">
        <v>0</v>
      </c>
      <c r="BE33" s="61">
        <v>0</v>
      </c>
      <c r="BF33" s="61">
        <v>0</v>
      </c>
      <c r="BG33" s="61">
        <v>0</v>
      </c>
      <c r="BH33" s="61">
        <v>0</v>
      </c>
      <c r="BI33" s="61">
        <v>0</v>
      </c>
      <c r="BJ33" s="61">
        <v>0</v>
      </c>
      <c r="BK33" s="61">
        <v>0</v>
      </c>
      <c r="BL33" s="61">
        <v>0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0</v>
      </c>
      <c r="BS33" s="61">
        <v>-742518.86271344312</v>
      </c>
      <c r="BT33" s="61">
        <v>-6496187.3999999994</v>
      </c>
      <c r="BU33" s="61">
        <v>-695444.65810808318</v>
      </c>
      <c r="BV33" s="61">
        <v>-253718.00935740027</v>
      </c>
      <c r="BW33" s="61">
        <v>0</v>
      </c>
      <c r="BX33" s="61">
        <v>-29040.932518878024</v>
      </c>
      <c r="BY33" s="61">
        <v>-49159.952729078926</v>
      </c>
      <c r="BZ33" s="61">
        <v>6781032.0899999971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-14618.91</v>
      </c>
      <c r="CJ33" s="61">
        <v>-14618.91</v>
      </c>
      <c r="CK33" s="61">
        <v>0</v>
      </c>
      <c r="CL33" s="61">
        <v>-757137.77271344315</v>
      </c>
    </row>
    <row r="34" spans="1:90" ht="12.75" customHeight="1">
      <c r="A34" s="44" t="s">
        <v>54</v>
      </c>
      <c r="B34" s="59">
        <v>1038</v>
      </c>
      <c r="C34" s="60" t="s">
        <v>373</v>
      </c>
      <c r="D34" s="61">
        <v>0</v>
      </c>
      <c r="E34" s="61">
        <v>0</v>
      </c>
      <c r="F34" s="61">
        <v>0</v>
      </c>
      <c r="G34" s="61">
        <v>0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  <c r="M34" s="61">
        <v>0</v>
      </c>
      <c r="N34" s="61">
        <v>0</v>
      </c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0</v>
      </c>
      <c r="AA34" s="61">
        <v>0</v>
      </c>
      <c r="AB34" s="61">
        <v>0</v>
      </c>
      <c r="AC34" s="61">
        <v>0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0</v>
      </c>
      <c r="AN34" s="61">
        <v>0</v>
      </c>
      <c r="AO34" s="61">
        <v>0</v>
      </c>
      <c r="AP34" s="61">
        <v>0</v>
      </c>
      <c r="AQ34" s="61">
        <v>0</v>
      </c>
      <c r="AR34" s="61">
        <v>0</v>
      </c>
      <c r="AS34" s="61">
        <v>0</v>
      </c>
      <c r="AT34" s="61">
        <v>0</v>
      </c>
      <c r="AU34" s="61">
        <v>0</v>
      </c>
      <c r="AV34" s="61">
        <v>0</v>
      </c>
      <c r="AW34" s="61">
        <v>0</v>
      </c>
      <c r="AX34" s="61">
        <v>0</v>
      </c>
      <c r="AY34" s="61">
        <v>0</v>
      </c>
      <c r="AZ34" s="61">
        <v>0</v>
      </c>
      <c r="BA34" s="61">
        <v>0</v>
      </c>
      <c r="BB34" s="61">
        <v>0</v>
      </c>
      <c r="BC34" s="61">
        <v>0</v>
      </c>
      <c r="BD34" s="61">
        <v>0</v>
      </c>
      <c r="BE34" s="61">
        <v>0</v>
      </c>
      <c r="BF34" s="61">
        <v>0</v>
      </c>
      <c r="BG34" s="61">
        <v>0</v>
      </c>
      <c r="BH34" s="61">
        <v>0</v>
      </c>
      <c r="BI34" s="61">
        <v>0</v>
      </c>
      <c r="BJ34" s="61">
        <v>0</v>
      </c>
      <c r="BK34" s="61">
        <v>0</v>
      </c>
      <c r="BL34" s="61">
        <v>0</v>
      </c>
      <c r="BM34" s="61">
        <v>0</v>
      </c>
      <c r="BN34" s="61">
        <v>0</v>
      </c>
      <c r="BO34" s="61">
        <v>0</v>
      </c>
      <c r="BP34" s="61">
        <v>0</v>
      </c>
      <c r="BQ34" s="61">
        <v>0</v>
      </c>
      <c r="BR34" s="61">
        <v>0</v>
      </c>
      <c r="BS34" s="61">
        <v>0</v>
      </c>
      <c r="BT34" s="61">
        <v>0</v>
      </c>
      <c r="BU34" s="61">
        <v>0</v>
      </c>
      <c r="BV34" s="61">
        <v>0</v>
      </c>
      <c r="BW34" s="61">
        <v>0</v>
      </c>
      <c r="BX34" s="61">
        <v>0</v>
      </c>
      <c r="BY34" s="61">
        <v>0</v>
      </c>
      <c r="BZ34" s="61">
        <v>0</v>
      </c>
      <c r="CA34" s="61">
        <v>0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0</v>
      </c>
      <c r="CJ34" s="61">
        <v>0</v>
      </c>
      <c r="CK34" s="61">
        <v>0</v>
      </c>
      <c r="CL34" s="61">
        <v>0</v>
      </c>
    </row>
    <row r="35" spans="1:90" ht="12.75" customHeight="1">
      <c r="A35" s="44" t="s">
        <v>56</v>
      </c>
      <c r="B35" s="59">
        <v>1039</v>
      </c>
      <c r="C35" s="60" t="s">
        <v>373</v>
      </c>
      <c r="D35" s="61">
        <v>0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0</v>
      </c>
      <c r="AT35" s="61">
        <v>0</v>
      </c>
      <c r="AU35" s="61">
        <v>0</v>
      </c>
      <c r="AV35" s="61">
        <v>0</v>
      </c>
      <c r="AW35" s="61">
        <v>0</v>
      </c>
      <c r="AX35" s="61">
        <v>0</v>
      </c>
      <c r="AY35" s="61">
        <v>0</v>
      </c>
      <c r="AZ35" s="61">
        <v>0</v>
      </c>
      <c r="BA35" s="61">
        <v>0</v>
      </c>
      <c r="BB35" s="61">
        <v>0</v>
      </c>
      <c r="BC35" s="61">
        <v>0</v>
      </c>
      <c r="BD35" s="61">
        <v>0</v>
      </c>
      <c r="BE35" s="61">
        <v>0</v>
      </c>
      <c r="BF35" s="61">
        <v>0</v>
      </c>
      <c r="BG35" s="61">
        <v>0</v>
      </c>
      <c r="BH35" s="61">
        <v>0</v>
      </c>
      <c r="BI35" s="61">
        <v>0</v>
      </c>
      <c r="BJ35" s="61">
        <v>0</v>
      </c>
      <c r="BK35" s="61">
        <v>0</v>
      </c>
      <c r="BL35" s="61">
        <v>0</v>
      </c>
      <c r="BM35" s="61">
        <v>0</v>
      </c>
      <c r="BN35" s="61">
        <v>0</v>
      </c>
      <c r="BO35" s="61">
        <v>0</v>
      </c>
      <c r="BP35" s="61">
        <v>0</v>
      </c>
      <c r="BQ35" s="61">
        <v>0</v>
      </c>
      <c r="BR35" s="61">
        <v>0</v>
      </c>
      <c r="BS35" s="61">
        <v>0</v>
      </c>
      <c r="BT35" s="61">
        <v>0</v>
      </c>
      <c r="BU35" s="61">
        <v>0</v>
      </c>
      <c r="BV35" s="61">
        <v>0</v>
      </c>
      <c r="BW35" s="61">
        <v>0</v>
      </c>
      <c r="BX35" s="61">
        <v>0</v>
      </c>
      <c r="BY35" s="61">
        <v>0</v>
      </c>
      <c r="BZ35" s="61">
        <v>0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0</v>
      </c>
      <c r="CJ35" s="61">
        <v>0</v>
      </c>
      <c r="CK35" s="61">
        <v>0</v>
      </c>
      <c r="CL35" s="61">
        <v>0</v>
      </c>
    </row>
    <row r="36" spans="1:90" ht="12.75" customHeight="1">
      <c r="A36" s="44" t="s">
        <v>58</v>
      </c>
      <c r="B36" s="59">
        <v>1040</v>
      </c>
      <c r="C36" s="60" t="s">
        <v>373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0</v>
      </c>
    </row>
    <row r="37" spans="1:90" ht="12.75" customHeight="1">
      <c r="A37" s="44" t="s">
        <v>60</v>
      </c>
      <c r="B37" s="59">
        <v>1043</v>
      </c>
      <c r="C37" s="60" t="s">
        <v>373</v>
      </c>
      <c r="D37" s="61">
        <v>0</v>
      </c>
      <c r="E37" s="61">
        <v>0</v>
      </c>
      <c r="F37" s="61">
        <v>87733448.859999999</v>
      </c>
      <c r="G37" s="61">
        <v>-87733448.859999999</v>
      </c>
      <c r="H37" s="61">
        <v>0</v>
      </c>
      <c r="I37" s="61">
        <v>0</v>
      </c>
      <c r="J37" s="61">
        <v>-62369198.499999993</v>
      </c>
      <c r="K37" s="61">
        <v>-69142790.879999995</v>
      </c>
      <c r="L37" s="61">
        <v>6773592.3799999999</v>
      </c>
      <c r="M37" s="61">
        <v>62369198.499999993</v>
      </c>
      <c r="N37" s="61">
        <v>69142790.879999995</v>
      </c>
      <c r="O37" s="61">
        <v>-6773592.3799999999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0</v>
      </c>
      <c r="AA37" s="61">
        <v>0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0</v>
      </c>
      <c r="AN37" s="61">
        <v>0</v>
      </c>
      <c r="AO37" s="61">
        <v>0</v>
      </c>
      <c r="AP37" s="61">
        <v>0</v>
      </c>
      <c r="AQ37" s="61">
        <v>0</v>
      </c>
      <c r="AR37" s="61">
        <v>0</v>
      </c>
      <c r="AS37" s="61">
        <v>1116052.9243059719</v>
      </c>
      <c r="AT37" s="61">
        <v>0</v>
      </c>
      <c r="AU37" s="61">
        <v>0</v>
      </c>
      <c r="AV37" s="61">
        <v>0</v>
      </c>
      <c r="AW37" s="61">
        <v>0</v>
      </c>
      <c r="AX37" s="61">
        <v>0</v>
      </c>
      <c r="AY37" s="61">
        <v>0</v>
      </c>
      <c r="AZ37" s="61">
        <v>0</v>
      </c>
      <c r="BA37" s="61">
        <v>0</v>
      </c>
      <c r="BB37" s="61">
        <v>0</v>
      </c>
      <c r="BC37" s="61">
        <v>0</v>
      </c>
      <c r="BD37" s="61">
        <v>0</v>
      </c>
      <c r="BE37" s="61">
        <v>0</v>
      </c>
      <c r="BF37" s="61">
        <v>0</v>
      </c>
      <c r="BG37" s="61">
        <v>0</v>
      </c>
      <c r="BH37" s="61">
        <v>0</v>
      </c>
      <c r="BI37" s="61">
        <v>0</v>
      </c>
      <c r="BJ37" s="61">
        <v>0</v>
      </c>
      <c r="BK37" s="61">
        <v>0</v>
      </c>
      <c r="BL37" s="61">
        <v>0</v>
      </c>
      <c r="BM37" s="61">
        <v>0</v>
      </c>
      <c r="BN37" s="61">
        <v>0</v>
      </c>
      <c r="BO37" s="61">
        <v>0</v>
      </c>
      <c r="BP37" s="61">
        <v>0</v>
      </c>
      <c r="BQ37" s="61">
        <v>0</v>
      </c>
      <c r="BR37" s="61">
        <v>0</v>
      </c>
      <c r="BS37" s="61">
        <v>1116052.9243059719</v>
      </c>
      <c r="BT37" s="61">
        <v>-1461834.7</v>
      </c>
      <c r="BU37" s="61">
        <v>-834645.51936127211</v>
      </c>
      <c r="BV37" s="61">
        <v>-33687.187324059531</v>
      </c>
      <c r="BW37" s="61">
        <v>0</v>
      </c>
      <c r="BX37" s="61">
        <v>-73027.263875972567</v>
      </c>
      <c r="BY37" s="61">
        <v>-199587.91129943996</v>
      </c>
      <c r="BZ37" s="61">
        <v>3739159.6700000004</v>
      </c>
      <c r="CA37" s="61">
        <v>-20324.163833283958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1116052.9243059719</v>
      </c>
    </row>
    <row r="38" spans="1:90" ht="12.75" customHeight="1">
      <c r="A38" s="44" t="s">
        <v>62</v>
      </c>
      <c r="B38" s="59">
        <v>1044</v>
      </c>
      <c r="C38" s="60" t="s">
        <v>373</v>
      </c>
      <c r="D38" s="61">
        <v>0</v>
      </c>
      <c r="E38" s="61">
        <v>0</v>
      </c>
      <c r="F38" s="61">
        <v>0</v>
      </c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0</v>
      </c>
      <c r="AA38" s="61">
        <v>0</v>
      </c>
      <c r="AB38" s="61">
        <v>0</v>
      </c>
      <c r="AC38" s="61">
        <v>0</v>
      </c>
      <c r="AD38" s="61">
        <v>0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0</v>
      </c>
      <c r="AN38" s="61">
        <v>0</v>
      </c>
      <c r="AO38" s="61">
        <v>0</v>
      </c>
      <c r="AP38" s="61">
        <v>0</v>
      </c>
      <c r="AQ38" s="61">
        <v>0</v>
      </c>
      <c r="AR38" s="61">
        <v>0</v>
      </c>
      <c r="AS38" s="61">
        <v>0</v>
      </c>
      <c r="AT38" s="61">
        <v>0</v>
      </c>
      <c r="AU38" s="61">
        <v>0</v>
      </c>
      <c r="AV38" s="61">
        <v>0</v>
      </c>
      <c r="AW38" s="61">
        <v>0</v>
      </c>
      <c r="AX38" s="61">
        <v>0</v>
      </c>
      <c r="AY38" s="61">
        <v>0</v>
      </c>
      <c r="AZ38" s="61">
        <v>0</v>
      </c>
      <c r="BA38" s="61">
        <v>0</v>
      </c>
      <c r="BB38" s="61">
        <v>0</v>
      </c>
      <c r="BC38" s="61">
        <v>0</v>
      </c>
      <c r="BD38" s="61">
        <v>0</v>
      </c>
      <c r="BE38" s="61">
        <v>0</v>
      </c>
      <c r="BF38" s="61">
        <v>0</v>
      </c>
      <c r="BG38" s="61">
        <v>0</v>
      </c>
      <c r="BH38" s="61">
        <v>0</v>
      </c>
      <c r="BI38" s="61">
        <v>0</v>
      </c>
      <c r="BJ38" s="61">
        <v>0</v>
      </c>
      <c r="BK38" s="61">
        <v>0</v>
      </c>
      <c r="BL38" s="61">
        <v>0</v>
      </c>
      <c r="BM38" s="61">
        <v>0</v>
      </c>
      <c r="BN38" s="61">
        <v>0</v>
      </c>
      <c r="BO38" s="61">
        <v>0</v>
      </c>
      <c r="BP38" s="61">
        <v>0</v>
      </c>
      <c r="BQ38" s="61">
        <v>0</v>
      </c>
      <c r="BR38" s="61">
        <v>0</v>
      </c>
      <c r="BS38" s="61">
        <v>0</v>
      </c>
      <c r="BT38" s="61">
        <v>0</v>
      </c>
      <c r="BU38" s="61">
        <v>0</v>
      </c>
      <c r="BV38" s="61">
        <v>0</v>
      </c>
      <c r="BW38" s="61">
        <v>0</v>
      </c>
      <c r="BX38" s="61">
        <v>0</v>
      </c>
      <c r="BY38" s="61">
        <v>0</v>
      </c>
      <c r="BZ38" s="61">
        <v>0</v>
      </c>
      <c r="CA38" s="61">
        <v>0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0</v>
      </c>
      <c r="CJ38" s="61">
        <v>0</v>
      </c>
      <c r="CK38" s="61">
        <v>0</v>
      </c>
      <c r="CL38" s="61">
        <v>0</v>
      </c>
    </row>
    <row r="39" spans="1:90" ht="12.75" customHeight="1">
      <c r="A39" s="44" t="s">
        <v>64</v>
      </c>
      <c r="B39" s="59">
        <v>1045</v>
      </c>
      <c r="C39" s="60" t="s">
        <v>373</v>
      </c>
      <c r="D39" s="61">
        <v>-41.200000002980232</v>
      </c>
      <c r="E39" s="61">
        <v>0</v>
      </c>
      <c r="F39" s="61">
        <v>31910314.359999999</v>
      </c>
      <c r="G39" s="61">
        <v>-31910314.359999999</v>
      </c>
      <c r="H39" s="61">
        <v>0</v>
      </c>
      <c r="I39" s="61">
        <v>-41.200000002980232</v>
      </c>
      <c r="J39" s="61">
        <v>-17676045.109999999</v>
      </c>
      <c r="K39" s="61">
        <v>-32312247.719999999</v>
      </c>
      <c r="L39" s="61">
        <v>14636202.609999999</v>
      </c>
      <c r="M39" s="61">
        <v>17676003.909999996</v>
      </c>
      <c r="N39" s="61">
        <v>32312247.419999998</v>
      </c>
      <c r="O39" s="61">
        <v>-14636243.51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0</v>
      </c>
      <c r="AA39" s="61">
        <v>0</v>
      </c>
      <c r="AB39" s="61">
        <v>0</v>
      </c>
      <c r="AC39" s="61">
        <v>0</v>
      </c>
      <c r="AD39" s="61">
        <v>0</v>
      </c>
      <c r="AE39" s="61">
        <v>0</v>
      </c>
      <c r="AF39" s="61">
        <v>0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0</v>
      </c>
      <c r="AN39" s="61">
        <v>0</v>
      </c>
      <c r="AO39" s="61">
        <v>0</v>
      </c>
      <c r="AP39" s="61">
        <v>0</v>
      </c>
      <c r="AQ39" s="61">
        <v>0</v>
      </c>
      <c r="AR39" s="61">
        <v>0</v>
      </c>
      <c r="AS39" s="61">
        <v>-100168.44000000121</v>
      </c>
      <c r="AT39" s="61">
        <v>0</v>
      </c>
      <c r="AU39" s="61">
        <v>0</v>
      </c>
      <c r="AV39" s="61">
        <v>0</v>
      </c>
      <c r="AW39" s="61">
        <v>0</v>
      </c>
      <c r="AX39" s="61">
        <v>0</v>
      </c>
      <c r="AY39" s="61">
        <v>0</v>
      </c>
      <c r="AZ39" s="61">
        <v>0</v>
      </c>
      <c r="BA39" s="61">
        <v>0</v>
      </c>
      <c r="BB39" s="61">
        <v>0</v>
      </c>
      <c r="BC39" s="61">
        <v>0</v>
      </c>
      <c r="BD39" s="61">
        <v>0</v>
      </c>
      <c r="BE39" s="61">
        <v>0</v>
      </c>
      <c r="BF39" s="61">
        <v>0</v>
      </c>
      <c r="BG39" s="61">
        <v>0</v>
      </c>
      <c r="BH39" s="61">
        <v>0</v>
      </c>
      <c r="BI39" s="61">
        <v>0</v>
      </c>
      <c r="BJ39" s="61">
        <v>0</v>
      </c>
      <c r="BK39" s="61">
        <v>0</v>
      </c>
      <c r="BL39" s="61">
        <v>0</v>
      </c>
      <c r="BM39" s="61">
        <v>0</v>
      </c>
      <c r="BN39" s="61">
        <v>0</v>
      </c>
      <c r="BO39" s="61">
        <v>0</v>
      </c>
      <c r="BP39" s="61">
        <v>0</v>
      </c>
      <c r="BQ39" s="61">
        <v>0</v>
      </c>
      <c r="BR39" s="61">
        <v>0</v>
      </c>
      <c r="BS39" s="61">
        <v>31901.249999998789</v>
      </c>
      <c r="BT39" s="61">
        <v>-1552035.9500000009</v>
      </c>
      <c r="BU39" s="61">
        <v>-108470.25</v>
      </c>
      <c r="BV39" s="61">
        <v>-162349.84</v>
      </c>
      <c r="BW39" s="61">
        <v>0</v>
      </c>
      <c r="BX39" s="61">
        <v>-18974.050000000003</v>
      </c>
      <c r="BY39" s="61">
        <v>-67495.48</v>
      </c>
      <c r="BZ39" s="61">
        <v>1941227.2699999998</v>
      </c>
      <c r="CA39" s="61">
        <v>-0.44999999999999996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-132069.69</v>
      </c>
      <c r="CJ39" s="61">
        <v>-132069.69</v>
      </c>
      <c r="CK39" s="61">
        <v>0</v>
      </c>
      <c r="CL39" s="61">
        <v>-100209.64000000419</v>
      </c>
    </row>
    <row r="40" spans="1:90" ht="12.75" customHeight="1">
      <c r="A40" s="44" t="s">
        <v>66</v>
      </c>
      <c r="B40" s="59">
        <v>1046</v>
      </c>
      <c r="C40" s="60" t="s">
        <v>373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0</v>
      </c>
      <c r="AN40" s="61">
        <v>0</v>
      </c>
      <c r="AO40" s="61">
        <v>0</v>
      </c>
      <c r="AP40" s="61">
        <v>0</v>
      </c>
      <c r="AQ40" s="61">
        <v>0</v>
      </c>
      <c r="AR40" s="61">
        <v>0</v>
      </c>
      <c r="AS40" s="61">
        <v>0</v>
      </c>
      <c r="AT40" s="61">
        <v>0</v>
      </c>
      <c r="AU40" s="61">
        <v>0</v>
      </c>
      <c r="AV40" s="61">
        <v>0</v>
      </c>
      <c r="AW40" s="61">
        <v>0</v>
      </c>
      <c r="AX40" s="61">
        <v>0</v>
      </c>
      <c r="AY40" s="61">
        <v>0</v>
      </c>
      <c r="AZ40" s="61">
        <v>0</v>
      </c>
      <c r="BA40" s="61">
        <v>0</v>
      </c>
      <c r="BB40" s="61">
        <v>0</v>
      </c>
      <c r="BC40" s="61">
        <v>0</v>
      </c>
      <c r="BD40" s="61">
        <v>0</v>
      </c>
      <c r="BE40" s="61">
        <v>0</v>
      </c>
      <c r="BF40" s="61">
        <v>0</v>
      </c>
      <c r="BG40" s="61">
        <v>0</v>
      </c>
      <c r="BH40" s="61">
        <v>0</v>
      </c>
      <c r="BI40" s="61">
        <v>0</v>
      </c>
      <c r="BJ40" s="61">
        <v>0</v>
      </c>
      <c r="BK40" s="61">
        <v>0</v>
      </c>
      <c r="BL40" s="61">
        <v>0</v>
      </c>
      <c r="BM40" s="61">
        <v>0</v>
      </c>
      <c r="BN40" s="61">
        <v>0</v>
      </c>
      <c r="BO40" s="61">
        <v>0</v>
      </c>
      <c r="BP40" s="61">
        <v>0</v>
      </c>
      <c r="BQ40" s="61">
        <v>0</v>
      </c>
      <c r="BR40" s="61">
        <v>0</v>
      </c>
      <c r="BS40" s="61">
        <v>0</v>
      </c>
      <c r="BT40" s="61">
        <v>0</v>
      </c>
      <c r="BU40" s="61">
        <v>0</v>
      </c>
      <c r="BV40" s="61">
        <v>0</v>
      </c>
      <c r="BW40" s="61">
        <v>0</v>
      </c>
      <c r="BX40" s="61">
        <v>0</v>
      </c>
      <c r="BY40" s="61">
        <v>0</v>
      </c>
      <c r="BZ40" s="61">
        <v>0</v>
      </c>
      <c r="CA40" s="61">
        <v>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0</v>
      </c>
      <c r="CJ40" s="61">
        <v>0</v>
      </c>
      <c r="CK40" s="61">
        <v>0</v>
      </c>
      <c r="CL40" s="61">
        <v>0</v>
      </c>
    </row>
    <row r="41" spans="1:90" ht="12.75" customHeight="1">
      <c r="A41" s="44" t="s">
        <v>68</v>
      </c>
      <c r="B41" s="59">
        <v>1048</v>
      </c>
      <c r="C41" s="60" t="s">
        <v>373</v>
      </c>
      <c r="D41" s="61">
        <v>257545384.69789553</v>
      </c>
      <c r="E41" s="61">
        <v>614214346.38000059</v>
      </c>
      <c r="F41" s="61">
        <v>1447484630.8400006</v>
      </c>
      <c r="G41" s="61">
        <v>-833270284.46000004</v>
      </c>
      <c r="H41" s="61">
        <v>0</v>
      </c>
      <c r="I41" s="61">
        <v>-418546931.75999963</v>
      </c>
      <c r="J41" s="61">
        <v>-997366905.81999981</v>
      </c>
      <c r="K41" s="61">
        <v>-1506789593.4499998</v>
      </c>
      <c r="L41" s="61">
        <v>509422687.63</v>
      </c>
      <c r="M41" s="61">
        <v>578819974.06000018</v>
      </c>
      <c r="N41" s="61">
        <v>859510723.62000012</v>
      </c>
      <c r="O41" s="61">
        <v>-280690749.56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61877970.077894561</v>
      </c>
      <c r="AA41" s="61">
        <v>61877970.077894561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0</v>
      </c>
      <c r="AN41" s="61">
        <v>0</v>
      </c>
      <c r="AO41" s="61">
        <v>0</v>
      </c>
      <c r="AP41" s="61">
        <v>0</v>
      </c>
      <c r="AQ41" s="61">
        <v>0</v>
      </c>
      <c r="AR41" s="61">
        <v>0</v>
      </c>
      <c r="AS41" s="61">
        <v>-124935513.71000001</v>
      </c>
      <c r="AT41" s="61">
        <v>-22177851.030000001</v>
      </c>
      <c r="AU41" s="61">
        <v>-22177851.030000001</v>
      </c>
      <c r="AV41" s="61">
        <v>0</v>
      </c>
      <c r="AW41" s="61">
        <v>-33250383.840000007</v>
      </c>
      <c r="AX41" s="61">
        <v>-33250383.840000007</v>
      </c>
      <c r="AY41" s="61">
        <v>-45413602.290000007</v>
      </c>
      <c r="AZ41" s="61">
        <v>-48960101.190000005</v>
      </c>
      <c r="BA41" s="61">
        <v>0</v>
      </c>
      <c r="BB41" s="61">
        <v>0</v>
      </c>
      <c r="BC41" s="61">
        <v>3546498.9</v>
      </c>
      <c r="BD41" s="61">
        <v>12163218.449999999</v>
      </c>
      <c r="BE41" s="61">
        <v>0</v>
      </c>
      <c r="BF41" s="61">
        <v>0</v>
      </c>
      <c r="BG41" s="61">
        <v>0</v>
      </c>
      <c r="BH41" s="61">
        <v>0</v>
      </c>
      <c r="BI41" s="61">
        <v>0</v>
      </c>
      <c r="BJ41" s="61">
        <v>0</v>
      </c>
      <c r="BK41" s="61">
        <v>0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-69507278.840000004</v>
      </c>
      <c r="BT41" s="61">
        <v>-78738293.919999987</v>
      </c>
      <c r="BU41" s="61">
        <v>-9957147.9400000013</v>
      </c>
      <c r="BV41" s="61">
        <v>-3398426.12</v>
      </c>
      <c r="BW41" s="61">
        <v>0</v>
      </c>
      <c r="BX41" s="61">
        <v>-4230029.79</v>
      </c>
      <c r="BY41" s="61">
        <v>-1314206.51</v>
      </c>
      <c r="BZ41" s="61">
        <v>28222007.439999994</v>
      </c>
      <c r="CA41" s="61">
        <v>-91182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132609870.98789552</v>
      </c>
    </row>
    <row r="42" spans="1:90" ht="12.75" customHeight="1">
      <c r="A42" s="44" t="s">
        <v>70</v>
      </c>
      <c r="B42" s="59">
        <v>1049</v>
      </c>
      <c r="C42" s="60" t="s">
        <v>373</v>
      </c>
      <c r="D42" s="61">
        <v>2.9802322387695313E-8</v>
      </c>
      <c r="E42" s="61">
        <v>2.9802322387695313E-8</v>
      </c>
      <c r="F42" s="61">
        <v>147175952.69000003</v>
      </c>
      <c r="G42" s="61">
        <v>-147175952.69</v>
      </c>
      <c r="H42" s="61">
        <v>0</v>
      </c>
      <c r="I42" s="61">
        <v>0</v>
      </c>
      <c r="J42" s="61">
        <v>-112951568.51999992</v>
      </c>
      <c r="K42" s="61">
        <v>-141377245.05999991</v>
      </c>
      <c r="L42" s="61">
        <v>28425676.539999999</v>
      </c>
      <c r="M42" s="61">
        <v>112951568.51999992</v>
      </c>
      <c r="N42" s="61">
        <v>141377245.05999991</v>
      </c>
      <c r="O42" s="61">
        <v>-28425676.539999999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0</v>
      </c>
      <c r="W42" s="61">
        <v>0</v>
      </c>
      <c r="X42" s="61">
        <v>0</v>
      </c>
      <c r="Y42" s="61">
        <v>0</v>
      </c>
      <c r="Z42" s="61">
        <v>0</v>
      </c>
      <c r="AA42" s="61">
        <v>0</v>
      </c>
      <c r="AB42" s="61">
        <v>0</v>
      </c>
      <c r="AC42" s="61">
        <v>0</v>
      </c>
      <c r="AD42" s="61">
        <v>0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0</v>
      </c>
      <c r="AN42" s="61">
        <v>0</v>
      </c>
      <c r="AO42" s="61">
        <v>0</v>
      </c>
      <c r="AP42" s="61">
        <v>0</v>
      </c>
      <c r="AQ42" s="61">
        <v>0</v>
      </c>
      <c r="AR42" s="61">
        <v>0</v>
      </c>
      <c r="AS42" s="61">
        <v>-1455858.3209404945</v>
      </c>
      <c r="AT42" s="61">
        <v>0</v>
      </c>
      <c r="AU42" s="61">
        <v>0</v>
      </c>
      <c r="AV42" s="61">
        <v>0</v>
      </c>
      <c r="AW42" s="61">
        <v>0</v>
      </c>
      <c r="AX42" s="61">
        <v>0</v>
      </c>
      <c r="AY42" s="61">
        <v>0</v>
      </c>
      <c r="AZ42" s="61">
        <v>0</v>
      </c>
      <c r="BA42" s="61">
        <v>0</v>
      </c>
      <c r="BB42" s="61">
        <v>0</v>
      </c>
      <c r="BC42" s="61">
        <v>0</v>
      </c>
      <c r="BD42" s="61">
        <v>0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-1331243.8009404945</v>
      </c>
      <c r="BT42" s="61">
        <v>-2867377.5300000063</v>
      </c>
      <c r="BU42" s="61">
        <v>-1068717.3466194924</v>
      </c>
      <c r="BV42" s="61">
        <v>-783480.43730209779</v>
      </c>
      <c r="BW42" s="61">
        <v>0</v>
      </c>
      <c r="BX42" s="61">
        <v>-87617.909285318354</v>
      </c>
      <c r="BY42" s="61">
        <v>-59990.22773357854</v>
      </c>
      <c r="BZ42" s="61">
        <v>3535939.649999999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-124614.52000000003</v>
      </c>
      <c r="CJ42" s="61">
        <v>-124614.52000000003</v>
      </c>
      <c r="CK42" s="61">
        <v>0</v>
      </c>
      <c r="CL42" s="61">
        <v>-1455858.3209404647</v>
      </c>
    </row>
    <row r="43" spans="1:90" ht="12.75" customHeight="1">
      <c r="A43" s="44" t="s">
        <v>72</v>
      </c>
      <c r="B43" s="59">
        <v>1051</v>
      </c>
      <c r="C43" s="60" t="s">
        <v>373</v>
      </c>
      <c r="D43" s="61">
        <v>0</v>
      </c>
      <c r="E43" s="61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0</v>
      </c>
      <c r="AN43" s="61">
        <v>0</v>
      </c>
      <c r="AO43" s="61">
        <v>0</v>
      </c>
      <c r="AP43" s="61">
        <v>0</v>
      </c>
      <c r="AQ43" s="61">
        <v>0</v>
      </c>
      <c r="AR43" s="61">
        <v>0</v>
      </c>
      <c r="AS43" s="61">
        <v>0</v>
      </c>
      <c r="AT43" s="61">
        <v>0</v>
      </c>
      <c r="AU43" s="61">
        <v>0</v>
      </c>
      <c r="AV43" s="61">
        <v>0</v>
      </c>
      <c r="AW43" s="61">
        <v>0</v>
      </c>
      <c r="AX43" s="61">
        <v>0</v>
      </c>
      <c r="AY43" s="61">
        <v>0</v>
      </c>
      <c r="AZ43" s="61">
        <v>0</v>
      </c>
      <c r="BA43" s="61">
        <v>0</v>
      </c>
      <c r="BB43" s="61">
        <v>0</v>
      </c>
      <c r="BC43" s="61">
        <v>0</v>
      </c>
      <c r="BD43" s="61">
        <v>0</v>
      </c>
      <c r="BE43" s="61">
        <v>0</v>
      </c>
      <c r="BF43" s="61">
        <v>0</v>
      </c>
      <c r="BG43" s="61">
        <v>0</v>
      </c>
      <c r="BH43" s="61">
        <v>0</v>
      </c>
      <c r="BI43" s="61">
        <v>0</v>
      </c>
      <c r="BJ43" s="61">
        <v>0</v>
      </c>
      <c r="BK43" s="61">
        <v>0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0</v>
      </c>
      <c r="BT43" s="61">
        <v>0</v>
      </c>
      <c r="BU43" s="61">
        <v>0</v>
      </c>
      <c r="BV43" s="61">
        <v>0</v>
      </c>
      <c r="BW43" s="61">
        <v>0</v>
      </c>
      <c r="BX43" s="61">
        <v>0</v>
      </c>
      <c r="BY43" s="61">
        <v>0</v>
      </c>
      <c r="BZ43" s="61">
        <v>0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0</v>
      </c>
      <c r="CJ43" s="61">
        <v>0</v>
      </c>
      <c r="CK43" s="61">
        <v>0</v>
      </c>
      <c r="CL43" s="61">
        <v>0</v>
      </c>
    </row>
    <row r="44" spans="1:90" ht="12.75" customHeight="1">
      <c r="A44" s="44" t="s">
        <v>74</v>
      </c>
      <c r="B44" s="59">
        <v>1052</v>
      </c>
      <c r="C44" s="60" t="s">
        <v>373</v>
      </c>
      <c r="D44" s="61">
        <v>0</v>
      </c>
      <c r="E44" s="61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1">
        <v>0</v>
      </c>
      <c r="AD44" s="61">
        <v>0</v>
      </c>
      <c r="AE44" s="61">
        <v>0</v>
      </c>
      <c r="AF44" s="61">
        <v>0</v>
      </c>
      <c r="AG44" s="61">
        <v>0</v>
      </c>
      <c r="AH44" s="61">
        <v>0</v>
      </c>
      <c r="AI44" s="61">
        <v>0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0</v>
      </c>
      <c r="AT44" s="61">
        <v>0</v>
      </c>
      <c r="AU44" s="61">
        <v>0</v>
      </c>
      <c r="AV44" s="61">
        <v>0</v>
      </c>
      <c r="AW44" s="61">
        <v>0</v>
      </c>
      <c r="AX44" s="61">
        <v>0</v>
      </c>
      <c r="AY44" s="61">
        <v>0</v>
      </c>
      <c r="AZ44" s="61">
        <v>0</v>
      </c>
      <c r="BA44" s="61">
        <v>0</v>
      </c>
      <c r="BB44" s="61">
        <v>0</v>
      </c>
      <c r="BC44" s="61">
        <v>0</v>
      </c>
      <c r="BD44" s="61">
        <v>0</v>
      </c>
      <c r="BE44" s="61">
        <v>0</v>
      </c>
      <c r="BF44" s="61">
        <v>0</v>
      </c>
      <c r="BG44" s="61">
        <v>0</v>
      </c>
      <c r="BH44" s="61">
        <v>0</v>
      </c>
      <c r="BI44" s="61">
        <v>0</v>
      </c>
      <c r="BJ44" s="61">
        <v>0</v>
      </c>
      <c r="BK44" s="61">
        <v>0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0</v>
      </c>
      <c r="BT44" s="61">
        <v>0</v>
      </c>
      <c r="BU44" s="61">
        <v>0</v>
      </c>
      <c r="BV44" s="61">
        <v>0</v>
      </c>
      <c r="BW44" s="61">
        <v>0</v>
      </c>
      <c r="BX44" s="61">
        <v>0</v>
      </c>
      <c r="BY44" s="61">
        <v>0</v>
      </c>
      <c r="BZ44" s="61">
        <v>0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0</v>
      </c>
      <c r="CJ44" s="61">
        <v>0</v>
      </c>
      <c r="CK44" s="61">
        <v>0</v>
      </c>
      <c r="CL44" s="61">
        <v>0</v>
      </c>
    </row>
    <row r="45" spans="1:90" ht="12.75" customHeight="1">
      <c r="A45" s="44" t="s">
        <v>76</v>
      </c>
      <c r="B45" s="59">
        <v>1053</v>
      </c>
      <c r="C45" s="60" t="s">
        <v>373</v>
      </c>
      <c r="D45" s="61">
        <v>0</v>
      </c>
      <c r="E45" s="61">
        <v>0</v>
      </c>
      <c r="F45" s="61">
        <v>0</v>
      </c>
      <c r="G45" s="61">
        <v>0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0</v>
      </c>
      <c r="AA45" s="61">
        <v>0</v>
      </c>
      <c r="AB45" s="61">
        <v>0</v>
      </c>
      <c r="AC45" s="61">
        <v>0</v>
      </c>
      <c r="AD45" s="61">
        <v>0</v>
      </c>
      <c r="AE45" s="61">
        <v>0</v>
      </c>
      <c r="AF45" s="61">
        <v>0</v>
      </c>
      <c r="AG45" s="61">
        <v>0</v>
      </c>
      <c r="AH45" s="61">
        <v>0</v>
      </c>
      <c r="AI45" s="61">
        <v>0</v>
      </c>
      <c r="AJ45" s="61">
        <v>0</v>
      </c>
      <c r="AK45" s="61">
        <v>0</v>
      </c>
      <c r="AL45" s="61">
        <v>0</v>
      </c>
      <c r="AM45" s="61">
        <v>0</v>
      </c>
      <c r="AN45" s="61">
        <v>0</v>
      </c>
      <c r="AO45" s="61">
        <v>0</v>
      </c>
      <c r="AP45" s="61">
        <v>0</v>
      </c>
      <c r="AQ45" s="61">
        <v>0</v>
      </c>
      <c r="AR45" s="61">
        <v>0</v>
      </c>
      <c r="AS45" s="61">
        <v>0</v>
      </c>
      <c r="AT45" s="61">
        <v>0</v>
      </c>
      <c r="AU45" s="61">
        <v>0</v>
      </c>
      <c r="AV45" s="61">
        <v>0</v>
      </c>
      <c r="AW45" s="61">
        <v>0</v>
      </c>
      <c r="AX45" s="61">
        <v>0</v>
      </c>
      <c r="AY45" s="61">
        <v>0</v>
      </c>
      <c r="AZ45" s="61">
        <v>0</v>
      </c>
      <c r="BA45" s="61">
        <v>0</v>
      </c>
      <c r="BB45" s="61">
        <v>0</v>
      </c>
      <c r="BC45" s="61">
        <v>0</v>
      </c>
      <c r="BD45" s="61">
        <v>0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0</v>
      </c>
      <c r="BT45" s="61">
        <v>0</v>
      </c>
      <c r="BU45" s="61">
        <v>0</v>
      </c>
      <c r="BV45" s="61">
        <v>0</v>
      </c>
      <c r="BW45" s="61">
        <v>0</v>
      </c>
      <c r="BX45" s="61">
        <v>0</v>
      </c>
      <c r="BY45" s="61">
        <v>0</v>
      </c>
      <c r="BZ45" s="61">
        <v>0</v>
      </c>
      <c r="CA45" s="61">
        <v>0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0</v>
      </c>
      <c r="CJ45" s="61">
        <v>0</v>
      </c>
      <c r="CK45" s="61">
        <v>0</v>
      </c>
      <c r="CL45" s="61">
        <v>0</v>
      </c>
    </row>
    <row r="46" spans="1:90" ht="12.75" customHeight="1">
      <c r="A46" s="44" t="s">
        <v>78</v>
      </c>
      <c r="B46" s="59">
        <v>1054</v>
      </c>
      <c r="C46" s="60" t="s">
        <v>373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</row>
    <row r="47" spans="1:90" ht="12.75" customHeight="1">
      <c r="A47" s="44" t="s">
        <v>80</v>
      </c>
      <c r="B47" s="59">
        <v>1055</v>
      </c>
      <c r="C47" s="60" t="s">
        <v>373</v>
      </c>
      <c r="D47" s="61">
        <v>0</v>
      </c>
      <c r="E47" s="61">
        <v>0</v>
      </c>
      <c r="F47" s="61">
        <v>-565.19000000000005</v>
      </c>
      <c r="G47" s="61">
        <v>565.19000000000005</v>
      </c>
      <c r="H47" s="61">
        <v>0</v>
      </c>
      <c r="I47" s="61">
        <v>0</v>
      </c>
      <c r="J47" s="61">
        <v>301249.81</v>
      </c>
      <c r="K47" s="61">
        <v>-12534.2</v>
      </c>
      <c r="L47" s="61">
        <v>313784.01</v>
      </c>
      <c r="M47" s="61">
        <v>-301249.81</v>
      </c>
      <c r="N47" s="61">
        <v>12534.2</v>
      </c>
      <c r="O47" s="61">
        <v>-313784.01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-314165.11000000004</v>
      </c>
      <c r="AT47" s="61">
        <v>0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61">
        <v>0</v>
      </c>
      <c r="BE47" s="61">
        <v>0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-314165.11000000004</v>
      </c>
      <c r="BT47" s="61">
        <v>-62417.919999999998</v>
      </c>
      <c r="BU47" s="61">
        <v>-189697.43000000002</v>
      </c>
      <c r="BV47" s="61">
        <v>-120623.53</v>
      </c>
      <c r="BW47" s="61">
        <v>0</v>
      </c>
      <c r="BX47" s="61">
        <v>2737.19</v>
      </c>
      <c r="BY47" s="61">
        <v>-29276.709999999995</v>
      </c>
      <c r="BZ47" s="61">
        <v>85113.29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-314165.11000000004</v>
      </c>
    </row>
    <row r="48" spans="1:90" ht="12.75" customHeight="1">
      <c r="A48" s="44" t="s">
        <v>82</v>
      </c>
      <c r="B48" s="59">
        <v>1056</v>
      </c>
      <c r="C48" s="60" t="s">
        <v>373</v>
      </c>
      <c r="D48" s="61">
        <v>0</v>
      </c>
      <c r="E48" s="61">
        <v>0</v>
      </c>
      <c r="F48" s="61">
        <v>0</v>
      </c>
      <c r="G48" s="61">
        <v>0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61">
        <v>0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0</v>
      </c>
      <c r="AN48" s="61">
        <v>0</v>
      </c>
      <c r="AO48" s="61">
        <v>0</v>
      </c>
      <c r="AP48" s="61">
        <v>0</v>
      </c>
      <c r="AQ48" s="61">
        <v>0</v>
      </c>
      <c r="AR48" s="61">
        <v>0</v>
      </c>
      <c r="AS48" s="61">
        <v>0</v>
      </c>
      <c r="AT48" s="61">
        <v>0</v>
      </c>
      <c r="AU48" s="61">
        <v>0</v>
      </c>
      <c r="AV48" s="61">
        <v>0</v>
      </c>
      <c r="AW48" s="61">
        <v>0</v>
      </c>
      <c r="AX48" s="61">
        <v>0</v>
      </c>
      <c r="AY48" s="61">
        <v>0</v>
      </c>
      <c r="AZ48" s="61">
        <v>0</v>
      </c>
      <c r="BA48" s="61">
        <v>0</v>
      </c>
      <c r="BB48" s="61">
        <v>0</v>
      </c>
      <c r="BC48" s="61">
        <v>0</v>
      </c>
      <c r="BD48" s="61">
        <v>0</v>
      </c>
      <c r="BE48" s="61">
        <v>0</v>
      </c>
      <c r="BF48" s="61">
        <v>0</v>
      </c>
      <c r="BG48" s="61">
        <v>0</v>
      </c>
      <c r="BH48" s="61">
        <v>0</v>
      </c>
      <c r="BI48" s="61">
        <v>0</v>
      </c>
      <c r="BJ48" s="61">
        <v>0</v>
      </c>
      <c r="BK48" s="61">
        <v>0</v>
      </c>
      <c r="BL48" s="61">
        <v>0</v>
      </c>
      <c r="BM48" s="61">
        <v>0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0</v>
      </c>
      <c r="BT48" s="61">
        <v>0</v>
      </c>
      <c r="BU48" s="61">
        <v>0</v>
      </c>
      <c r="BV48" s="61">
        <v>0</v>
      </c>
      <c r="BW48" s="61">
        <v>0</v>
      </c>
      <c r="BX48" s="61">
        <v>0</v>
      </c>
      <c r="BY48" s="61">
        <v>0</v>
      </c>
      <c r="BZ48" s="61">
        <v>0</v>
      </c>
      <c r="CA48" s="61">
        <v>0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0</v>
      </c>
    </row>
    <row r="49" spans="1:90" ht="12.75" customHeight="1">
      <c r="A49" s="44" t="s">
        <v>84</v>
      </c>
      <c r="B49" s="59">
        <v>1057</v>
      </c>
      <c r="C49" s="60" t="s">
        <v>373</v>
      </c>
      <c r="D49" s="61">
        <v>0</v>
      </c>
      <c r="E49" s="61">
        <v>0</v>
      </c>
      <c r="F49" s="61">
        <v>0</v>
      </c>
      <c r="G49" s="61">
        <v>0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0</v>
      </c>
      <c r="AA49" s="61">
        <v>0</v>
      </c>
      <c r="AB49" s="61">
        <v>0</v>
      </c>
      <c r="AC49" s="61">
        <v>0</v>
      </c>
      <c r="AD49" s="61">
        <v>0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0</v>
      </c>
      <c r="AT49" s="61">
        <v>0</v>
      </c>
      <c r="AU49" s="61">
        <v>0</v>
      </c>
      <c r="AV49" s="61">
        <v>0</v>
      </c>
      <c r="AW49" s="61">
        <v>0</v>
      </c>
      <c r="AX49" s="61">
        <v>0</v>
      </c>
      <c r="AY49" s="61">
        <v>0</v>
      </c>
      <c r="AZ49" s="61">
        <v>0</v>
      </c>
      <c r="BA49" s="61">
        <v>0</v>
      </c>
      <c r="BB49" s="61">
        <v>0</v>
      </c>
      <c r="BC49" s="61">
        <v>0</v>
      </c>
      <c r="BD49" s="61">
        <v>0</v>
      </c>
      <c r="BE49" s="61">
        <v>0</v>
      </c>
      <c r="BF49" s="61">
        <v>0</v>
      </c>
      <c r="BG49" s="61">
        <v>0</v>
      </c>
      <c r="BH49" s="61">
        <v>0</v>
      </c>
      <c r="BI49" s="61">
        <v>0</v>
      </c>
      <c r="BJ49" s="61">
        <v>0</v>
      </c>
      <c r="BK49" s="61">
        <v>0</v>
      </c>
      <c r="BL49" s="61">
        <v>0</v>
      </c>
      <c r="BM49" s="61">
        <v>0</v>
      </c>
      <c r="BN49" s="61">
        <v>0</v>
      </c>
      <c r="BO49" s="61">
        <v>0</v>
      </c>
      <c r="BP49" s="61">
        <v>0</v>
      </c>
      <c r="BQ49" s="61">
        <v>0</v>
      </c>
      <c r="BR49" s="61">
        <v>0</v>
      </c>
      <c r="BS49" s="61">
        <v>0</v>
      </c>
      <c r="BT49" s="61">
        <v>0</v>
      </c>
      <c r="BU49" s="61">
        <v>0</v>
      </c>
      <c r="BV49" s="61">
        <v>0</v>
      </c>
      <c r="BW49" s="61">
        <v>0</v>
      </c>
      <c r="BX49" s="61">
        <v>0</v>
      </c>
      <c r="BY49" s="61">
        <v>0</v>
      </c>
      <c r="BZ49" s="61">
        <v>0</v>
      </c>
      <c r="CA49" s="61">
        <v>0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0</v>
      </c>
      <c r="CJ49" s="61">
        <v>0</v>
      </c>
      <c r="CK49" s="61">
        <v>0</v>
      </c>
      <c r="CL49" s="61">
        <v>0</v>
      </c>
    </row>
    <row r="50" spans="1:90" ht="12.75" customHeight="1">
      <c r="A50" s="44" t="s">
        <v>86</v>
      </c>
      <c r="B50" s="59">
        <v>1058</v>
      </c>
      <c r="C50" s="60" t="s">
        <v>373</v>
      </c>
      <c r="D50" s="61">
        <v>0</v>
      </c>
      <c r="E50" s="61">
        <v>0</v>
      </c>
      <c r="F50" s="61">
        <v>0</v>
      </c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0</v>
      </c>
      <c r="AT50" s="61">
        <v>0</v>
      </c>
      <c r="AU50" s="61">
        <v>0</v>
      </c>
      <c r="AV50" s="61">
        <v>0</v>
      </c>
      <c r="AW50" s="61">
        <v>0</v>
      </c>
      <c r="AX50" s="61">
        <v>0</v>
      </c>
      <c r="AY50" s="61">
        <v>0</v>
      </c>
      <c r="AZ50" s="61">
        <v>0</v>
      </c>
      <c r="BA50" s="61">
        <v>0</v>
      </c>
      <c r="BB50" s="61">
        <v>0</v>
      </c>
      <c r="BC50" s="61">
        <v>0</v>
      </c>
      <c r="BD50" s="61">
        <v>0</v>
      </c>
      <c r="BE50" s="61">
        <v>0</v>
      </c>
      <c r="BF50" s="61">
        <v>0</v>
      </c>
      <c r="BG50" s="61">
        <v>0</v>
      </c>
      <c r="BH50" s="61">
        <v>0</v>
      </c>
      <c r="BI50" s="61">
        <v>0</v>
      </c>
      <c r="BJ50" s="61">
        <v>0</v>
      </c>
      <c r="BK50" s="61">
        <v>0</v>
      </c>
      <c r="BL50" s="61">
        <v>0</v>
      </c>
      <c r="BM50" s="61">
        <v>0</v>
      </c>
      <c r="BN50" s="61">
        <v>0</v>
      </c>
      <c r="BO50" s="61">
        <v>0</v>
      </c>
      <c r="BP50" s="61">
        <v>0</v>
      </c>
      <c r="BQ50" s="61">
        <v>0</v>
      </c>
      <c r="BR50" s="61">
        <v>0</v>
      </c>
      <c r="BS50" s="61">
        <v>0</v>
      </c>
      <c r="BT50" s="61">
        <v>0</v>
      </c>
      <c r="BU50" s="61">
        <v>0</v>
      </c>
      <c r="BV50" s="61">
        <v>0</v>
      </c>
      <c r="BW50" s="61">
        <v>0</v>
      </c>
      <c r="BX50" s="61">
        <v>0</v>
      </c>
      <c r="BY50" s="61">
        <v>0</v>
      </c>
      <c r="BZ50" s="61">
        <v>0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0</v>
      </c>
      <c r="CJ50" s="61">
        <v>0</v>
      </c>
      <c r="CK50" s="61">
        <v>0</v>
      </c>
      <c r="CL50" s="61">
        <v>0</v>
      </c>
    </row>
    <row r="51" spans="1:90" ht="12.75" customHeight="1">
      <c r="A51" s="44" t="s">
        <v>88</v>
      </c>
      <c r="B51" s="59">
        <v>1059</v>
      </c>
      <c r="C51" s="60" t="s">
        <v>373</v>
      </c>
      <c r="D51" s="61">
        <v>0</v>
      </c>
      <c r="E51" s="61">
        <v>0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0</v>
      </c>
      <c r="AT51" s="61">
        <v>0</v>
      </c>
      <c r="AU51" s="61">
        <v>0</v>
      </c>
      <c r="AV51" s="61">
        <v>0</v>
      </c>
      <c r="AW51" s="61">
        <v>0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61">
        <v>0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0</v>
      </c>
      <c r="BT51" s="61">
        <v>0</v>
      </c>
      <c r="BU51" s="61">
        <v>0</v>
      </c>
      <c r="BV51" s="61">
        <v>0</v>
      </c>
      <c r="BW51" s="61">
        <v>0</v>
      </c>
      <c r="BX51" s="61">
        <v>0</v>
      </c>
      <c r="BY51" s="61">
        <v>0</v>
      </c>
      <c r="BZ51" s="61">
        <v>0</v>
      </c>
      <c r="CA51" s="61">
        <v>0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0</v>
      </c>
    </row>
    <row r="52" spans="1:90" ht="12.75" customHeight="1">
      <c r="A52" s="44" t="s">
        <v>90</v>
      </c>
      <c r="B52" s="59">
        <v>1060</v>
      </c>
      <c r="C52" s="60" t="s">
        <v>373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</row>
    <row r="53" spans="1:90" ht="12.75" customHeight="1">
      <c r="A53" s="44" t="s">
        <v>92</v>
      </c>
      <c r="B53" s="59">
        <v>1061</v>
      </c>
      <c r="C53" s="60" t="s">
        <v>373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</row>
    <row r="54" spans="1:90" ht="12.75" customHeight="1">
      <c r="A54" s="44" t="s">
        <v>94</v>
      </c>
      <c r="B54" s="59">
        <v>2001</v>
      </c>
      <c r="C54" s="60" t="s">
        <v>373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</row>
    <row r="55" spans="1:90" ht="12.75" customHeight="1">
      <c r="A55" s="44" t="s">
        <v>96</v>
      </c>
      <c r="B55" s="59">
        <v>2002</v>
      </c>
      <c r="C55" s="60" t="s">
        <v>374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0</v>
      </c>
      <c r="BX55" s="61">
        <v>0</v>
      </c>
      <c r="BY55" s="61">
        <v>0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</row>
    <row r="56" spans="1:90" ht="12.75" customHeight="1">
      <c r="A56" s="44" t="s">
        <v>98</v>
      </c>
      <c r="B56" s="59">
        <v>2005</v>
      </c>
      <c r="C56" s="60" t="s">
        <v>374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0</v>
      </c>
      <c r="BP56" s="61">
        <v>0</v>
      </c>
      <c r="BQ56" s="61">
        <v>0</v>
      </c>
      <c r="BR56" s="61">
        <v>0</v>
      </c>
      <c r="BS56" s="61">
        <v>0</v>
      </c>
      <c r="BT56" s="61">
        <v>0</v>
      </c>
      <c r="BU56" s="61">
        <v>0</v>
      </c>
      <c r="BV56" s="61">
        <v>0</v>
      </c>
      <c r="BW56" s="61">
        <v>0</v>
      </c>
      <c r="BX56" s="61">
        <v>0</v>
      </c>
      <c r="BY56" s="61">
        <v>0</v>
      </c>
      <c r="BZ56" s="61">
        <v>0</v>
      </c>
      <c r="CA56" s="61">
        <v>0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0</v>
      </c>
      <c r="CJ56" s="61">
        <v>0</v>
      </c>
      <c r="CK56" s="61">
        <v>0</v>
      </c>
      <c r="CL56" s="61">
        <v>0</v>
      </c>
    </row>
    <row r="57" spans="1:90" ht="12.75" customHeight="1">
      <c r="A57" s="44" t="s">
        <v>100</v>
      </c>
      <c r="B57" s="59">
        <v>2006</v>
      </c>
      <c r="C57" s="60" t="s">
        <v>375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61">
        <v>0</v>
      </c>
      <c r="BJ57" s="61">
        <v>0</v>
      </c>
      <c r="BK57" s="61">
        <v>0</v>
      </c>
      <c r="BL57" s="61">
        <v>0</v>
      </c>
      <c r="BM57" s="61">
        <v>0</v>
      </c>
      <c r="BN57" s="61">
        <v>0</v>
      </c>
      <c r="BO57" s="61">
        <v>0</v>
      </c>
      <c r="BP57" s="61">
        <v>0</v>
      </c>
      <c r="BQ57" s="61">
        <v>0</v>
      </c>
      <c r="BR57" s="61">
        <v>0</v>
      </c>
      <c r="BS57" s="61">
        <v>0</v>
      </c>
      <c r="BT57" s="61">
        <v>0</v>
      </c>
      <c r="BU57" s="61">
        <v>0</v>
      </c>
      <c r="BV57" s="61">
        <v>0</v>
      </c>
      <c r="BW57" s="61">
        <v>0</v>
      </c>
      <c r="BX57" s="61">
        <v>0</v>
      </c>
      <c r="BY57" s="61">
        <v>0</v>
      </c>
      <c r="BZ57" s="61">
        <v>0</v>
      </c>
      <c r="CA57" s="61">
        <v>0</v>
      </c>
      <c r="CB57" s="61">
        <v>0</v>
      </c>
      <c r="CC57" s="61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</row>
    <row r="58" spans="1:90" ht="12.75" customHeight="1">
      <c r="A58" s="44" t="s">
        <v>102</v>
      </c>
      <c r="B58" s="59">
        <v>2007</v>
      </c>
      <c r="C58" s="60" t="s">
        <v>374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0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</row>
    <row r="59" spans="1:90" ht="12.75" customHeight="1">
      <c r="A59" s="44" t="s">
        <v>104</v>
      </c>
      <c r="B59" s="59">
        <v>2008</v>
      </c>
      <c r="C59" s="60" t="s">
        <v>374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</row>
    <row r="60" spans="1:90" ht="12.75" customHeight="1">
      <c r="A60" s="44" t="s">
        <v>106</v>
      </c>
      <c r="B60" s="59">
        <v>3001</v>
      </c>
      <c r="C60" s="60" t="s">
        <v>375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61">
        <v>0</v>
      </c>
      <c r="CA60" s="61">
        <v>0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0</v>
      </c>
    </row>
    <row r="61" spans="1:90" ht="12.75" customHeight="1">
      <c r="A61" s="44" t="s">
        <v>108</v>
      </c>
      <c r="B61" s="59">
        <v>3002</v>
      </c>
      <c r="C61" s="60" t="s">
        <v>375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0</v>
      </c>
      <c r="BH61" s="61">
        <v>0</v>
      </c>
      <c r="BI61" s="61">
        <v>0</v>
      </c>
      <c r="BJ61" s="61">
        <v>0</v>
      </c>
      <c r="BK61" s="61">
        <v>0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0</v>
      </c>
    </row>
    <row r="62" spans="1:90" ht="12.75" customHeight="1">
      <c r="A62" s="44" t="s">
        <v>110</v>
      </c>
      <c r="B62" s="59">
        <v>3003</v>
      </c>
      <c r="C62" s="60" t="s">
        <v>375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0</v>
      </c>
      <c r="BY62" s="61">
        <v>0</v>
      </c>
      <c r="BZ62" s="61">
        <v>0</v>
      </c>
      <c r="CA62" s="61">
        <v>0</v>
      </c>
      <c r="CB62" s="61">
        <v>0</v>
      </c>
      <c r="CC62" s="61">
        <v>0</v>
      </c>
      <c r="CD62" s="61">
        <v>0</v>
      </c>
      <c r="CE62" s="61">
        <v>0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0</v>
      </c>
    </row>
    <row r="63" spans="1:90" ht="12.75" customHeight="1">
      <c r="A63" s="44" t="s">
        <v>112</v>
      </c>
      <c r="B63" s="59">
        <v>3004</v>
      </c>
      <c r="C63" s="60" t="s">
        <v>375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0</v>
      </c>
      <c r="BF63" s="61">
        <v>0</v>
      </c>
      <c r="BG63" s="61">
        <v>0</v>
      </c>
      <c r="BH63" s="61">
        <v>0</v>
      </c>
      <c r="BI63" s="61">
        <v>0</v>
      </c>
      <c r="BJ63" s="61">
        <v>0</v>
      </c>
      <c r="BK63" s="61">
        <v>0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0</v>
      </c>
      <c r="BY63" s="61">
        <v>0</v>
      </c>
      <c r="BZ63" s="61">
        <v>0</v>
      </c>
      <c r="CA63" s="61">
        <v>0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</row>
    <row r="64" spans="1:90" ht="12.75" customHeight="1">
      <c r="A64" s="44" t="s">
        <v>114</v>
      </c>
      <c r="B64" s="59">
        <v>3005</v>
      </c>
      <c r="C64" s="60" t="s">
        <v>375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</row>
    <row r="65" spans="1:90" ht="12.75" customHeight="1">
      <c r="A65" s="44" t="s">
        <v>115</v>
      </c>
      <c r="B65" s="59">
        <v>3006</v>
      </c>
      <c r="C65" s="60" t="s">
        <v>375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61">
        <v>0</v>
      </c>
      <c r="BE65" s="61">
        <v>0</v>
      </c>
      <c r="BF65" s="61">
        <v>0</v>
      </c>
      <c r="BG65" s="61">
        <v>0</v>
      </c>
      <c r="BH65" s="61">
        <v>0</v>
      </c>
      <c r="BI65" s="61">
        <v>0</v>
      </c>
      <c r="BJ65" s="61">
        <v>0</v>
      </c>
      <c r="BK65" s="61">
        <v>0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0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61">
        <v>0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0</v>
      </c>
      <c r="CJ65" s="61">
        <v>0</v>
      </c>
      <c r="CK65" s="61">
        <v>0</v>
      </c>
      <c r="CL65" s="61">
        <v>0</v>
      </c>
    </row>
    <row r="66" spans="1:90" ht="12.75" customHeight="1">
      <c r="A66" s="44" t="s">
        <v>116</v>
      </c>
      <c r="B66" s="59">
        <v>3007</v>
      </c>
      <c r="C66" s="60" t="s">
        <v>375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0</v>
      </c>
    </row>
    <row r="67" spans="1:90" ht="12.75" customHeight="1">
      <c r="A67" s="44" t="s">
        <v>117</v>
      </c>
      <c r="B67" s="59">
        <v>3008</v>
      </c>
      <c r="C67" s="60" t="s">
        <v>375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0</v>
      </c>
      <c r="BH67" s="61">
        <v>0</v>
      </c>
      <c r="BI67" s="61">
        <v>0</v>
      </c>
      <c r="BJ67" s="61">
        <v>0</v>
      </c>
      <c r="BK67" s="61">
        <v>0</v>
      </c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0</v>
      </c>
      <c r="BW67" s="61">
        <v>0</v>
      </c>
      <c r="BX67" s="61">
        <v>0</v>
      </c>
      <c r="BY67" s="61">
        <v>0</v>
      </c>
      <c r="BZ67" s="61">
        <v>0</v>
      </c>
      <c r="CA67" s="61">
        <v>0</v>
      </c>
      <c r="CB67" s="61">
        <v>0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0</v>
      </c>
    </row>
    <row r="68" spans="1:90" ht="12.75" customHeight="1">
      <c r="A68" s="44" t="s">
        <v>118</v>
      </c>
      <c r="B68" s="59">
        <v>3009</v>
      </c>
      <c r="C68" s="60" t="s">
        <v>375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61">
        <v>0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0</v>
      </c>
      <c r="BR68" s="61">
        <v>0</v>
      </c>
      <c r="BS68" s="61">
        <v>0</v>
      </c>
      <c r="BT68" s="61">
        <v>0</v>
      </c>
      <c r="BU68" s="61">
        <v>0</v>
      </c>
      <c r="BV68" s="61">
        <v>0</v>
      </c>
      <c r="BW68" s="61">
        <v>0</v>
      </c>
      <c r="BX68" s="61">
        <v>0</v>
      </c>
      <c r="BY68" s="61">
        <v>0</v>
      </c>
      <c r="BZ68" s="61">
        <v>0</v>
      </c>
      <c r="CA68" s="61">
        <v>0</v>
      </c>
      <c r="CB68" s="61">
        <v>0</v>
      </c>
      <c r="CC68" s="61">
        <v>0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</row>
    <row r="69" spans="1:90" ht="12.75" customHeight="1">
      <c r="A69" s="44" t="s">
        <v>119</v>
      </c>
      <c r="B69" s="59">
        <v>3011</v>
      </c>
      <c r="C69" s="60" t="s">
        <v>375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61">
        <v>0</v>
      </c>
      <c r="BE69" s="61">
        <v>0</v>
      </c>
      <c r="BF69" s="61">
        <v>0</v>
      </c>
      <c r="BG69" s="61">
        <v>0</v>
      </c>
      <c r="BH69" s="61">
        <v>0</v>
      </c>
      <c r="BI69" s="61">
        <v>0</v>
      </c>
      <c r="BJ69" s="61">
        <v>0</v>
      </c>
      <c r="BK69" s="61">
        <v>0</v>
      </c>
      <c r="BL69" s="61">
        <v>0</v>
      </c>
      <c r="BM69" s="61">
        <v>0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0</v>
      </c>
      <c r="BT69" s="61">
        <v>0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0</v>
      </c>
      <c r="CA69" s="61">
        <v>0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</row>
    <row r="70" spans="1:90" ht="12.75" customHeight="1">
      <c r="A70" s="44" t="s">
        <v>120</v>
      </c>
      <c r="B70" s="59">
        <v>3012</v>
      </c>
      <c r="C70" s="60" t="s">
        <v>375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0</v>
      </c>
      <c r="AT70" s="61">
        <v>0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61">
        <v>0</v>
      </c>
      <c r="BE70" s="61">
        <v>0</v>
      </c>
      <c r="BF70" s="61">
        <v>0</v>
      </c>
      <c r="BG70" s="61">
        <v>0</v>
      </c>
      <c r="BH70" s="61">
        <v>0</v>
      </c>
      <c r="BI70" s="61">
        <v>0</v>
      </c>
      <c r="BJ70" s="61">
        <v>0</v>
      </c>
      <c r="BK70" s="61">
        <v>0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0</v>
      </c>
      <c r="BT70" s="61">
        <v>0</v>
      </c>
      <c r="BU70" s="61">
        <v>0</v>
      </c>
      <c r="BV70" s="61">
        <v>0</v>
      </c>
      <c r="BW70" s="61">
        <v>0</v>
      </c>
      <c r="BX70" s="61">
        <v>0</v>
      </c>
      <c r="BY70" s="61">
        <v>0</v>
      </c>
      <c r="BZ70" s="61">
        <v>0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</row>
    <row r="71" spans="1:90" ht="12.75" customHeight="1">
      <c r="A71" s="44" t="s">
        <v>121</v>
      </c>
      <c r="B71" s="59">
        <v>3016</v>
      </c>
      <c r="C71" s="60" t="s">
        <v>375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61">
        <v>0</v>
      </c>
      <c r="AV71" s="61">
        <v>0</v>
      </c>
      <c r="AW71" s="61">
        <v>0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61">
        <v>0</v>
      </c>
      <c r="BE71" s="61">
        <v>0</v>
      </c>
      <c r="BF71" s="61">
        <v>0</v>
      </c>
      <c r="BG71" s="61">
        <v>0</v>
      </c>
      <c r="BH71" s="61">
        <v>0</v>
      </c>
      <c r="BI71" s="61">
        <v>0</v>
      </c>
      <c r="BJ71" s="61">
        <v>0</v>
      </c>
      <c r="BK71" s="61">
        <v>0</v>
      </c>
      <c r="BL71" s="61">
        <v>0</v>
      </c>
      <c r="BM71" s="61">
        <v>0</v>
      </c>
      <c r="BN71" s="61">
        <v>0</v>
      </c>
      <c r="BO71" s="61">
        <v>0</v>
      </c>
      <c r="BP71" s="61">
        <v>0</v>
      </c>
      <c r="BQ71" s="61">
        <v>0</v>
      </c>
      <c r="BR71" s="61">
        <v>0</v>
      </c>
      <c r="BS71" s="61">
        <v>0</v>
      </c>
      <c r="BT71" s="61">
        <v>0</v>
      </c>
      <c r="BU71" s="61">
        <v>0</v>
      </c>
      <c r="BV71" s="61">
        <v>0</v>
      </c>
      <c r="BW71" s="61">
        <v>0</v>
      </c>
      <c r="BX71" s="61">
        <v>0</v>
      </c>
      <c r="BY71" s="61">
        <v>0</v>
      </c>
      <c r="BZ71" s="61">
        <v>0</v>
      </c>
      <c r="CA71" s="61">
        <v>0</v>
      </c>
      <c r="CB71" s="61">
        <v>0</v>
      </c>
      <c r="CC71" s="61">
        <v>0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</row>
    <row r="72" spans="1:90" ht="12.75" customHeight="1">
      <c r="A72" s="44" t="s">
        <v>122</v>
      </c>
      <c r="B72" s="59">
        <v>3017</v>
      </c>
      <c r="C72" s="60" t="s">
        <v>375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0</v>
      </c>
      <c r="BY72" s="61">
        <v>0</v>
      </c>
      <c r="BZ72" s="61">
        <v>0</v>
      </c>
      <c r="CA72" s="61">
        <v>0</v>
      </c>
      <c r="CB72" s="61">
        <v>0</v>
      </c>
      <c r="CC72" s="61">
        <v>0</v>
      </c>
      <c r="CD72" s="61">
        <v>0</v>
      </c>
      <c r="CE72" s="61">
        <v>0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</row>
    <row r="73" spans="1:90" ht="12.75" customHeight="1">
      <c r="A73" s="44" t="s">
        <v>123</v>
      </c>
      <c r="B73" s="59">
        <v>3018</v>
      </c>
      <c r="C73" s="60" t="s">
        <v>375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61">
        <v>0</v>
      </c>
      <c r="BE73" s="61">
        <v>0</v>
      </c>
      <c r="BF73" s="61">
        <v>0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0</v>
      </c>
      <c r="BY73" s="61">
        <v>0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0</v>
      </c>
    </row>
    <row r="74" spans="1:90" ht="13.5" customHeight="1">
      <c r="A74" s="44" t="s">
        <v>124</v>
      </c>
      <c r="B74" s="59">
        <v>4002</v>
      </c>
      <c r="C74" s="60" t="s">
        <v>376</v>
      </c>
      <c r="D74" s="61">
        <v>221444200.27000001</v>
      </c>
      <c r="E74" s="61">
        <v>564874855.68999994</v>
      </c>
      <c r="F74" s="61">
        <v>564874855.68999994</v>
      </c>
      <c r="G74" s="61">
        <v>0</v>
      </c>
      <c r="H74" s="61">
        <v>0</v>
      </c>
      <c r="I74" s="61">
        <v>-382202217.45999992</v>
      </c>
      <c r="J74" s="61">
        <v>-382202217.45999992</v>
      </c>
      <c r="K74" s="61">
        <v>-692461695.15999997</v>
      </c>
      <c r="L74" s="61">
        <v>310259477.70000005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38389259.039999992</v>
      </c>
      <c r="AA74" s="61">
        <v>22012046.489999998</v>
      </c>
      <c r="AB74" s="61">
        <v>5549420.3400000008</v>
      </c>
      <c r="AC74" s="61">
        <v>6153615.0099999998</v>
      </c>
      <c r="AD74" s="61">
        <v>2950098.87</v>
      </c>
      <c r="AE74" s="61">
        <v>0</v>
      </c>
      <c r="AF74" s="61">
        <v>0</v>
      </c>
      <c r="AG74" s="61">
        <v>0</v>
      </c>
      <c r="AH74" s="61">
        <v>1724078.3299999998</v>
      </c>
      <c r="AI74" s="61">
        <v>0</v>
      </c>
      <c r="AJ74" s="61">
        <v>382303</v>
      </c>
      <c r="AK74" s="61">
        <v>382303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-145717083.39999998</v>
      </c>
      <c r="AT74" s="61">
        <v>-571136699.87</v>
      </c>
      <c r="AU74" s="61">
        <v>-571136699.87</v>
      </c>
      <c r="AV74" s="61">
        <v>0</v>
      </c>
      <c r="AW74" s="61">
        <v>485873030.66000003</v>
      </c>
      <c r="AX74" s="61">
        <v>485873030.66000003</v>
      </c>
      <c r="AY74" s="61">
        <v>7385908.8900000006</v>
      </c>
      <c r="AZ74" s="61">
        <v>-52675848.240000002</v>
      </c>
      <c r="BA74" s="61">
        <v>60061757.130000003</v>
      </c>
      <c r="BB74" s="61">
        <v>0</v>
      </c>
      <c r="BC74" s="61">
        <v>0</v>
      </c>
      <c r="BD74" s="61">
        <v>478487121.77000004</v>
      </c>
      <c r="BE74" s="61">
        <v>0</v>
      </c>
      <c r="BF74" s="61">
        <v>0</v>
      </c>
      <c r="BG74" s="61">
        <v>0</v>
      </c>
      <c r="BH74" s="61">
        <v>0</v>
      </c>
      <c r="BI74" s="61">
        <v>0</v>
      </c>
      <c r="BJ74" s="61">
        <v>0</v>
      </c>
      <c r="BK74" s="61">
        <v>0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-60453414.18999999</v>
      </c>
      <c r="BT74" s="61">
        <v>-42119563.859999999</v>
      </c>
      <c r="BU74" s="61">
        <v>-13316657.459999997</v>
      </c>
      <c r="BV74" s="61">
        <v>-3512406.4</v>
      </c>
      <c r="BW74" s="61">
        <v>0</v>
      </c>
      <c r="BX74" s="61">
        <v>0</v>
      </c>
      <c r="BY74" s="61">
        <v>-913315.99</v>
      </c>
      <c r="BZ74" s="61">
        <v>0</v>
      </c>
      <c r="CA74" s="61">
        <v>-591470.48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75727116.870000035</v>
      </c>
    </row>
    <row r="75" spans="1:90" ht="13.5" customHeight="1">
      <c r="A75" s="46" t="s">
        <v>125</v>
      </c>
      <c r="B75" s="62">
        <v>4003</v>
      </c>
      <c r="C75" s="60" t="s">
        <v>376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</row>
    <row r="76" spans="1:90" ht="12.75" customHeight="1">
      <c r="A76" s="46" t="s">
        <v>126</v>
      </c>
      <c r="B76" s="62">
        <v>4004</v>
      </c>
      <c r="C76" s="60" t="s">
        <v>376</v>
      </c>
      <c r="D76" s="61">
        <v>4140335979.4300013</v>
      </c>
      <c r="E76" s="61">
        <v>6621069663.5100021</v>
      </c>
      <c r="F76" s="61">
        <v>6768488313.5500021</v>
      </c>
      <c r="G76" s="61">
        <v>-147418650.03999999</v>
      </c>
      <c r="H76" s="61">
        <v>0</v>
      </c>
      <c r="I76" s="61">
        <v>-3445620813.8200006</v>
      </c>
      <c r="J76" s="61">
        <v>-3445620813.8200006</v>
      </c>
      <c r="K76" s="61">
        <v>-9065789019.4200001</v>
      </c>
      <c r="L76" s="61">
        <v>5620168205.5999994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964887129.73999989</v>
      </c>
      <c r="AA76" s="61">
        <v>728493795.43999994</v>
      </c>
      <c r="AB76" s="61">
        <v>86217915.420000002</v>
      </c>
      <c r="AC76" s="61">
        <v>137601321.04999998</v>
      </c>
      <c r="AD76" s="61">
        <v>12574097.83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-3299502081.21</v>
      </c>
      <c r="AT76" s="61">
        <v>-1506722643.1300001</v>
      </c>
      <c r="AU76" s="61">
        <v>-577581378.88</v>
      </c>
      <c r="AV76" s="61">
        <v>-929141264.25</v>
      </c>
      <c r="AW76" s="61">
        <v>-420152192.99999994</v>
      </c>
      <c r="AX76" s="61">
        <v>-404198165.06999993</v>
      </c>
      <c r="AY76" s="61">
        <v>-766681624.19000006</v>
      </c>
      <c r="AZ76" s="61">
        <v>-936364963.99000013</v>
      </c>
      <c r="BA76" s="61">
        <v>-5131630.4099999992</v>
      </c>
      <c r="BB76" s="61">
        <v>0</v>
      </c>
      <c r="BC76" s="61">
        <v>174814970.21000001</v>
      </c>
      <c r="BD76" s="61">
        <v>362483459.12000012</v>
      </c>
      <c r="BE76" s="61">
        <v>-15954027.93</v>
      </c>
      <c r="BF76" s="61">
        <v>49600783.219999999</v>
      </c>
      <c r="BG76" s="61">
        <v>60910509.670000002</v>
      </c>
      <c r="BH76" s="61">
        <v>0</v>
      </c>
      <c r="BI76" s="61">
        <v>0</v>
      </c>
      <c r="BJ76" s="61">
        <v>-11309726.449999999</v>
      </c>
      <c r="BK76" s="61">
        <v>-65554811.149999999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-1174922968.5699999</v>
      </c>
      <c r="BT76" s="61">
        <v>-971415491.42000008</v>
      </c>
      <c r="BU76" s="61">
        <v>-119704593.84999999</v>
      </c>
      <c r="BV76" s="61">
        <v>-27457179.710000001</v>
      </c>
      <c r="BW76" s="61">
        <v>0</v>
      </c>
      <c r="BX76" s="61">
        <v>0</v>
      </c>
      <c r="BY76" s="61">
        <v>-56345703.589999996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-197704276.50999999</v>
      </c>
      <c r="CJ76" s="61">
        <v>-197704276.50999999</v>
      </c>
      <c r="CK76" s="61">
        <v>0</v>
      </c>
      <c r="CL76" s="61">
        <v>840833898.22000122</v>
      </c>
    </row>
    <row r="77" spans="1:90" ht="12.75" customHeight="1">
      <c r="A77" s="46" t="s">
        <v>127</v>
      </c>
      <c r="B77" s="62">
        <v>4005</v>
      </c>
      <c r="C77" s="60" t="s">
        <v>376</v>
      </c>
      <c r="D77" s="61">
        <v>795742034.99999964</v>
      </c>
      <c r="E77" s="61">
        <v>1346300020.5399997</v>
      </c>
      <c r="F77" s="61">
        <v>1384255907.1899998</v>
      </c>
      <c r="G77" s="61">
        <v>-37955886.650000006</v>
      </c>
      <c r="H77" s="61">
        <v>0</v>
      </c>
      <c r="I77" s="61">
        <v>-692748158.42000008</v>
      </c>
      <c r="J77" s="61">
        <v>-692748158.42000008</v>
      </c>
      <c r="K77" s="61">
        <v>-1885226975.6700001</v>
      </c>
      <c r="L77" s="61">
        <v>1192478817.25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142190172.88</v>
      </c>
      <c r="AA77" s="61">
        <v>91881088.579999998</v>
      </c>
      <c r="AB77" s="61">
        <v>0</v>
      </c>
      <c r="AC77" s="61">
        <v>26453702.050000001</v>
      </c>
      <c r="AD77" s="61">
        <v>23855382.249999996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-669798631.76999998</v>
      </c>
      <c r="AT77" s="61">
        <v>-317921857.39999998</v>
      </c>
      <c r="AU77" s="61">
        <v>-118779862.13</v>
      </c>
      <c r="AV77" s="61">
        <v>-199141995.27000001</v>
      </c>
      <c r="AW77" s="61">
        <v>-91398472.429999992</v>
      </c>
      <c r="AX77" s="61">
        <v>-87979060.239999995</v>
      </c>
      <c r="AY77" s="61">
        <v>-151020794.34999999</v>
      </c>
      <c r="AZ77" s="61">
        <v>-184356177.44</v>
      </c>
      <c r="BA77" s="61">
        <v>-1099635.0899999999</v>
      </c>
      <c r="BB77" s="61">
        <v>0</v>
      </c>
      <c r="BC77" s="61">
        <v>34435018.18</v>
      </c>
      <c r="BD77" s="61">
        <v>63041734.109999999</v>
      </c>
      <c r="BE77" s="61">
        <v>-3419412.1899999995</v>
      </c>
      <c r="BF77" s="61">
        <v>10630890.370000001</v>
      </c>
      <c r="BG77" s="61">
        <v>13054893.66</v>
      </c>
      <c r="BH77" s="61">
        <v>0</v>
      </c>
      <c r="BI77" s="61">
        <v>0</v>
      </c>
      <c r="BJ77" s="61">
        <v>-2424003.29</v>
      </c>
      <c r="BK77" s="61">
        <v>-14050302.560000001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-218987836.77000004</v>
      </c>
      <c r="BT77" s="61">
        <v>-200451622.14000002</v>
      </c>
      <c r="BU77" s="61">
        <v>-9406586.5</v>
      </c>
      <c r="BV77" s="61">
        <v>-2014379.8000000003</v>
      </c>
      <c r="BW77" s="61">
        <v>0</v>
      </c>
      <c r="BX77" s="61">
        <v>0</v>
      </c>
      <c r="BY77" s="61">
        <v>-7115248.330000001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-41490465.169999994</v>
      </c>
      <c r="CJ77" s="61">
        <v>-41490465.169999994</v>
      </c>
      <c r="CK77" s="61">
        <v>0</v>
      </c>
      <c r="CL77" s="61">
        <v>125943403.22999966</v>
      </c>
    </row>
    <row r="78" spans="1:90" ht="12.75" customHeight="1">
      <c r="A78" s="47" t="s">
        <v>128</v>
      </c>
      <c r="B78" s="63">
        <v>9000</v>
      </c>
      <c r="C78" s="60" t="s">
        <v>377</v>
      </c>
      <c r="D78" s="64">
        <v>5967956966.2959118</v>
      </c>
      <c r="E78" s="64">
        <v>8027600480.9500046</v>
      </c>
      <c r="F78" s="64">
        <v>38693589277.100014</v>
      </c>
      <c r="G78" s="64">
        <v>-30665988796.150005</v>
      </c>
      <c r="H78" s="64">
        <v>0</v>
      </c>
      <c r="I78" s="64">
        <v>-4803472532.0199928</v>
      </c>
      <c r="J78" s="64">
        <v>-22300929957.349991</v>
      </c>
      <c r="K78" s="64">
        <v>-50503964229.859985</v>
      </c>
      <c r="L78" s="64">
        <v>28203034272.51001</v>
      </c>
      <c r="M78" s="64">
        <v>17497457425.329994</v>
      </c>
      <c r="N78" s="64">
        <v>40784925030.799988</v>
      </c>
      <c r="O78" s="64">
        <v>-23287467605.470001</v>
      </c>
      <c r="P78" s="64">
        <v>0</v>
      </c>
      <c r="Q78" s="64">
        <v>0</v>
      </c>
      <c r="R78" s="64">
        <v>0</v>
      </c>
      <c r="S78" s="64">
        <v>73470631.140000001</v>
      </c>
      <c r="T78" s="64">
        <v>73470631.140000001</v>
      </c>
      <c r="U78" s="64">
        <v>0</v>
      </c>
      <c r="V78" s="64">
        <v>73470631.140000001</v>
      </c>
      <c r="W78" s="64">
        <v>0</v>
      </c>
      <c r="X78" s="64">
        <v>0</v>
      </c>
      <c r="Y78" s="64">
        <v>0</v>
      </c>
      <c r="Z78" s="64">
        <v>2670358355.0958982</v>
      </c>
      <c r="AA78" s="64">
        <v>2178441339.6696348</v>
      </c>
      <c r="AB78" s="64">
        <v>60285035.152468704</v>
      </c>
      <c r="AC78" s="64">
        <v>244265465.47126991</v>
      </c>
      <c r="AD78" s="64">
        <v>141329620.07419068</v>
      </c>
      <c r="AE78" s="64">
        <v>42599175.727483563</v>
      </c>
      <c r="AF78" s="64">
        <v>39297.511937999996</v>
      </c>
      <c r="AG78" s="64">
        <v>520264.8141705934</v>
      </c>
      <c r="AH78" s="64">
        <v>2801014.59</v>
      </c>
      <c r="AI78" s="64">
        <v>77142.084741825733</v>
      </c>
      <c r="AJ78" s="64">
        <v>31.13</v>
      </c>
      <c r="AK78" s="64">
        <v>31.13</v>
      </c>
      <c r="AL78" s="64">
        <v>0</v>
      </c>
      <c r="AM78" s="64">
        <v>0</v>
      </c>
      <c r="AN78" s="64">
        <v>0</v>
      </c>
      <c r="AO78" s="64">
        <v>0</v>
      </c>
      <c r="AP78" s="64">
        <v>0</v>
      </c>
      <c r="AQ78" s="64">
        <v>0</v>
      </c>
      <c r="AR78" s="64">
        <v>0</v>
      </c>
      <c r="AS78" s="64">
        <v>-2326190721.9373498</v>
      </c>
      <c r="AT78" s="64">
        <v>-1114917701.0699999</v>
      </c>
      <c r="AU78" s="64">
        <v>-1115132992.3099999</v>
      </c>
      <c r="AV78" s="64">
        <v>215291.24000000002</v>
      </c>
      <c r="AW78" s="64">
        <v>-459438344.85000002</v>
      </c>
      <c r="AX78" s="64">
        <v>-459274231.72000003</v>
      </c>
      <c r="AY78" s="64">
        <v>-999340216.60000014</v>
      </c>
      <c r="AZ78" s="64">
        <v>-883312224.36000025</v>
      </c>
      <c r="BA78" s="64">
        <v>-226420838.06</v>
      </c>
      <c r="BB78" s="64">
        <v>0</v>
      </c>
      <c r="BC78" s="64">
        <v>110392845.82000001</v>
      </c>
      <c r="BD78" s="64">
        <v>540065984.88000011</v>
      </c>
      <c r="BE78" s="64">
        <v>-164113.12999999992</v>
      </c>
      <c r="BF78" s="64">
        <v>894209.01</v>
      </c>
      <c r="BG78" s="64">
        <v>762058.66999999993</v>
      </c>
      <c r="BH78" s="64">
        <v>189355.32</v>
      </c>
      <c r="BI78" s="64">
        <v>0</v>
      </c>
      <c r="BJ78" s="64">
        <v>-57204.98</v>
      </c>
      <c r="BK78" s="64">
        <v>-1058322.1399999999</v>
      </c>
      <c r="BL78" s="64">
        <v>0</v>
      </c>
      <c r="BM78" s="64">
        <v>0</v>
      </c>
      <c r="BN78" s="64">
        <v>0</v>
      </c>
      <c r="BO78" s="64">
        <v>0</v>
      </c>
      <c r="BP78" s="64">
        <v>0</v>
      </c>
      <c r="BQ78" s="64">
        <v>0</v>
      </c>
      <c r="BR78" s="64">
        <v>0</v>
      </c>
      <c r="BS78" s="64">
        <v>-738616235.10734951</v>
      </c>
      <c r="BT78" s="64">
        <v>-1780171755.2999995</v>
      </c>
      <c r="BU78" s="64">
        <v>-208639678.37459791</v>
      </c>
      <c r="BV78" s="64">
        <v>-37874204.525982849</v>
      </c>
      <c r="BW78" s="64">
        <v>-19503.96</v>
      </c>
      <c r="BX78" s="64">
        <v>-27202740.489022411</v>
      </c>
      <c r="BY78" s="64">
        <v>-23729408.062801372</v>
      </c>
      <c r="BZ78" s="64">
        <v>1404709606.5799999</v>
      </c>
      <c r="CA78" s="64">
        <v>-65688550.974944964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-13218440.909999998</v>
      </c>
      <c r="CJ78" s="64">
        <v>-13218440.909999998</v>
      </c>
      <c r="CK78" s="64">
        <v>0</v>
      </c>
      <c r="CL78" s="64">
        <v>3641766244.3585596</v>
      </c>
    </row>
    <row r="79" spans="1:90" ht="12.75" customHeight="1">
      <c r="A79" s="47" t="s">
        <v>129</v>
      </c>
      <c r="B79" s="63">
        <v>9001</v>
      </c>
      <c r="C79" s="60" t="s">
        <v>378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</v>
      </c>
      <c r="BI79" s="64">
        <v>0</v>
      </c>
      <c r="BJ79" s="64">
        <v>0</v>
      </c>
      <c r="BK79" s="64">
        <v>0</v>
      </c>
      <c r="BL79" s="64">
        <v>0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0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</row>
    <row r="80" spans="1:90" ht="12.75" customHeight="1">
      <c r="A80" s="47" t="s">
        <v>131</v>
      </c>
      <c r="B80" s="63">
        <v>9002</v>
      </c>
      <c r="C80" s="60" t="s">
        <v>379</v>
      </c>
      <c r="D80" s="64">
        <v>5157522214.7000017</v>
      </c>
      <c r="E80" s="64">
        <v>8532244539.7400017</v>
      </c>
      <c r="F80" s="64">
        <v>8717619076.4300022</v>
      </c>
      <c r="G80" s="64">
        <v>-185374536.69</v>
      </c>
      <c r="H80" s="64">
        <v>0</v>
      </c>
      <c r="I80" s="64">
        <v>-4520571189.7000008</v>
      </c>
      <c r="J80" s="64">
        <v>-4520571189.7000008</v>
      </c>
      <c r="K80" s="64">
        <v>-11643477690.25</v>
      </c>
      <c r="L80" s="64">
        <v>7122906500.5499992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1145466561.6599998</v>
      </c>
      <c r="AA80" s="64">
        <v>842386930.50999999</v>
      </c>
      <c r="AB80" s="64">
        <v>91767335.760000005</v>
      </c>
      <c r="AC80" s="64">
        <v>170208638.10999998</v>
      </c>
      <c r="AD80" s="64">
        <v>39379578.949999996</v>
      </c>
      <c r="AE80" s="64">
        <v>0</v>
      </c>
      <c r="AF80" s="64">
        <v>0</v>
      </c>
      <c r="AG80" s="64">
        <v>0</v>
      </c>
      <c r="AH80" s="64">
        <v>1724078.3299999998</v>
      </c>
      <c r="AI80" s="64">
        <v>0</v>
      </c>
      <c r="AJ80" s="64">
        <v>382303</v>
      </c>
      <c r="AK80" s="64">
        <v>382303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-4115017796.3800001</v>
      </c>
      <c r="AT80" s="64">
        <v>-2395781200.4000001</v>
      </c>
      <c r="AU80" s="64">
        <v>-1267497940.8800001</v>
      </c>
      <c r="AV80" s="64">
        <v>-1128283259.52</v>
      </c>
      <c r="AW80" s="64">
        <v>-25677634.769999906</v>
      </c>
      <c r="AX80" s="64">
        <v>-6304194.6499999017</v>
      </c>
      <c r="AY80" s="64">
        <v>-910316509.6500001</v>
      </c>
      <c r="AZ80" s="64">
        <v>-1173396989.6700001</v>
      </c>
      <c r="BA80" s="64">
        <v>53830491.63000001</v>
      </c>
      <c r="BB80" s="64">
        <v>0</v>
      </c>
      <c r="BC80" s="64">
        <v>209249988.39000002</v>
      </c>
      <c r="BD80" s="64">
        <v>904012315.00000012</v>
      </c>
      <c r="BE80" s="64">
        <v>-19373440.119999997</v>
      </c>
      <c r="BF80" s="64">
        <v>60231673.590000004</v>
      </c>
      <c r="BG80" s="64">
        <v>73965403.329999998</v>
      </c>
      <c r="BH80" s="64">
        <v>0</v>
      </c>
      <c r="BI80" s="64">
        <v>0</v>
      </c>
      <c r="BJ80" s="64">
        <v>-13733729.739999998</v>
      </c>
      <c r="BK80" s="64">
        <v>-79605113.709999993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-1454364219.53</v>
      </c>
      <c r="BT80" s="64">
        <v>-1213986677.4200001</v>
      </c>
      <c r="BU80" s="64">
        <v>-142427837.81</v>
      </c>
      <c r="BV80" s="64">
        <v>-32983965.91</v>
      </c>
      <c r="BW80" s="64">
        <v>0</v>
      </c>
      <c r="BX80" s="64">
        <v>0</v>
      </c>
      <c r="BY80" s="64">
        <v>-64374267.909999996</v>
      </c>
      <c r="BZ80" s="64">
        <v>0</v>
      </c>
      <c r="CA80" s="64">
        <v>-591470.48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-239194741.67999998</v>
      </c>
      <c r="CJ80" s="64">
        <v>-239194741.67999998</v>
      </c>
      <c r="CK80" s="64">
        <v>0</v>
      </c>
      <c r="CL80" s="64">
        <v>1042504418.3200009</v>
      </c>
    </row>
    <row r="81" spans="1:90">
      <c r="A81" s="47" t="s">
        <v>133</v>
      </c>
      <c r="B81" s="63">
        <v>9003</v>
      </c>
      <c r="C81" s="60" t="s">
        <v>380</v>
      </c>
      <c r="D81" s="64">
        <v>5967956966.2959118</v>
      </c>
      <c r="E81" s="64">
        <v>8027600480.9500046</v>
      </c>
      <c r="F81" s="64">
        <v>38693589277.100014</v>
      </c>
      <c r="G81" s="64">
        <v>-30665988796.150005</v>
      </c>
      <c r="H81" s="64">
        <v>0</v>
      </c>
      <c r="I81" s="64">
        <v>-4803472532.0199928</v>
      </c>
      <c r="J81" s="64">
        <v>-22300929957.349991</v>
      </c>
      <c r="K81" s="64">
        <v>-50503964229.859985</v>
      </c>
      <c r="L81" s="64">
        <v>28203034272.51001</v>
      </c>
      <c r="M81" s="64">
        <v>17497457425.329994</v>
      </c>
      <c r="N81" s="64">
        <v>40784925030.799988</v>
      </c>
      <c r="O81" s="64">
        <v>-23287467605.470001</v>
      </c>
      <c r="P81" s="64">
        <v>0</v>
      </c>
      <c r="Q81" s="64">
        <v>0</v>
      </c>
      <c r="R81" s="64">
        <v>0</v>
      </c>
      <c r="S81" s="64">
        <v>73470631.140000001</v>
      </c>
      <c r="T81" s="64">
        <v>73470631.140000001</v>
      </c>
      <c r="U81" s="64">
        <v>0</v>
      </c>
      <c r="V81" s="64">
        <v>73470631.140000001</v>
      </c>
      <c r="W81" s="64">
        <v>0</v>
      </c>
      <c r="X81" s="64">
        <v>0</v>
      </c>
      <c r="Y81" s="64">
        <v>0</v>
      </c>
      <c r="Z81" s="64">
        <v>2670358355.0958982</v>
      </c>
      <c r="AA81" s="64">
        <v>2178441339.6696348</v>
      </c>
      <c r="AB81" s="64">
        <v>60285035.152468704</v>
      </c>
      <c r="AC81" s="64">
        <v>244265465.47126991</v>
      </c>
      <c r="AD81" s="64">
        <v>141329620.07419068</v>
      </c>
      <c r="AE81" s="64">
        <v>42599175.727483563</v>
      </c>
      <c r="AF81" s="64">
        <v>39297.511937999996</v>
      </c>
      <c r="AG81" s="64">
        <v>520264.8141705934</v>
      </c>
      <c r="AH81" s="64">
        <v>2801014.59</v>
      </c>
      <c r="AI81" s="64">
        <v>77142.084741825733</v>
      </c>
      <c r="AJ81" s="64">
        <v>31.13</v>
      </c>
      <c r="AK81" s="64">
        <v>31.13</v>
      </c>
      <c r="AL81" s="64">
        <v>0</v>
      </c>
      <c r="AM81" s="64">
        <v>0</v>
      </c>
      <c r="AN81" s="64">
        <v>0</v>
      </c>
      <c r="AO81" s="64">
        <v>0</v>
      </c>
      <c r="AP81" s="64">
        <v>0</v>
      </c>
      <c r="AQ81" s="64">
        <v>0</v>
      </c>
      <c r="AR81" s="64">
        <v>0</v>
      </c>
      <c r="AS81" s="64">
        <v>-2326190721.9373498</v>
      </c>
      <c r="AT81" s="64">
        <v>-1114917701.0699999</v>
      </c>
      <c r="AU81" s="64">
        <v>-1115132992.3099999</v>
      </c>
      <c r="AV81" s="64">
        <v>215291.24000000002</v>
      </c>
      <c r="AW81" s="64">
        <v>-459438344.85000002</v>
      </c>
      <c r="AX81" s="64">
        <v>-459274231.72000003</v>
      </c>
      <c r="AY81" s="64">
        <v>-999340216.60000014</v>
      </c>
      <c r="AZ81" s="64">
        <v>-883312224.36000025</v>
      </c>
      <c r="BA81" s="64">
        <v>-226420838.06</v>
      </c>
      <c r="BB81" s="64">
        <v>0</v>
      </c>
      <c r="BC81" s="64">
        <v>110392845.82000001</v>
      </c>
      <c r="BD81" s="64">
        <v>540065984.88000011</v>
      </c>
      <c r="BE81" s="64">
        <v>-164113.12999999992</v>
      </c>
      <c r="BF81" s="64">
        <v>894209.01</v>
      </c>
      <c r="BG81" s="64">
        <v>762058.66999999993</v>
      </c>
      <c r="BH81" s="64">
        <v>189355.32</v>
      </c>
      <c r="BI81" s="64">
        <v>0</v>
      </c>
      <c r="BJ81" s="64">
        <v>-57204.98</v>
      </c>
      <c r="BK81" s="64">
        <v>-1058322.1399999999</v>
      </c>
      <c r="BL81" s="64">
        <v>0</v>
      </c>
      <c r="BM81" s="64">
        <v>0</v>
      </c>
      <c r="BN81" s="64">
        <v>0</v>
      </c>
      <c r="BO81" s="64">
        <v>0</v>
      </c>
      <c r="BP81" s="64">
        <v>0</v>
      </c>
      <c r="BQ81" s="64">
        <v>0</v>
      </c>
      <c r="BR81" s="64">
        <v>0</v>
      </c>
      <c r="BS81" s="64">
        <v>-738616235.10734951</v>
      </c>
      <c r="BT81" s="64">
        <v>-1780171755.2999995</v>
      </c>
      <c r="BU81" s="64">
        <v>-208639678.37459791</v>
      </c>
      <c r="BV81" s="64">
        <v>-37874204.525982849</v>
      </c>
      <c r="BW81" s="64">
        <v>-19503.96</v>
      </c>
      <c r="BX81" s="64">
        <v>-27202740.489022411</v>
      </c>
      <c r="BY81" s="64">
        <v>-23729408.062801372</v>
      </c>
      <c r="BZ81" s="64">
        <v>1404709606.5799999</v>
      </c>
      <c r="CA81" s="64">
        <v>-65688550.974944964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-13218440.909999998</v>
      </c>
      <c r="CJ81" s="64">
        <v>-13218440.909999998</v>
      </c>
      <c r="CK81" s="64">
        <v>0</v>
      </c>
      <c r="CL81" s="64">
        <v>3641766244.3585596</v>
      </c>
    </row>
    <row r="82" spans="1:90" ht="12.75" customHeight="1">
      <c r="A82" s="48" t="s">
        <v>135</v>
      </c>
      <c r="B82" s="65"/>
      <c r="C82" s="60" t="s">
        <v>381</v>
      </c>
      <c r="D82" s="64">
        <v>11125479180.995914</v>
      </c>
      <c r="E82" s="64">
        <v>16559845020.690006</v>
      </c>
      <c r="F82" s="64">
        <v>47411208353.530014</v>
      </c>
      <c r="G82" s="64">
        <v>-30851363332.840004</v>
      </c>
      <c r="H82" s="64">
        <v>0</v>
      </c>
      <c r="I82" s="64">
        <v>-9324043721.7199936</v>
      </c>
      <c r="J82" s="64">
        <v>-26821501147.049992</v>
      </c>
      <c r="K82" s="64">
        <v>-62147441920.109985</v>
      </c>
      <c r="L82" s="64">
        <v>35325940773.060013</v>
      </c>
      <c r="M82" s="64">
        <v>17497457425.329994</v>
      </c>
      <c r="N82" s="64">
        <v>40784925030.799988</v>
      </c>
      <c r="O82" s="64">
        <v>-23287467605.470001</v>
      </c>
      <c r="P82" s="64">
        <v>0</v>
      </c>
      <c r="Q82" s="64">
        <v>0</v>
      </c>
      <c r="R82" s="64">
        <v>0</v>
      </c>
      <c r="S82" s="64">
        <v>73470631.140000001</v>
      </c>
      <c r="T82" s="64">
        <v>73470631.140000001</v>
      </c>
      <c r="U82" s="64">
        <v>0</v>
      </c>
      <c r="V82" s="64">
        <v>73470631.140000001</v>
      </c>
      <c r="W82" s="64">
        <v>0</v>
      </c>
      <c r="X82" s="64">
        <v>0</v>
      </c>
      <c r="Y82" s="64">
        <v>0</v>
      </c>
      <c r="Z82" s="64">
        <v>3815824916.755898</v>
      </c>
      <c r="AA82" s="64">
        <v>3020828270.179635</v>
      </c>
      <c r="AB82" s="64">
        <v>152052370.9124687</v>
      </c>
      <c r="AC82" s="64">
        <v>414474103.58126986</v>
      </c>
      <c r="AD82" s="64">
        <v>180709199.02419066</v>
      </c>
      <c r="AE82" s="64">
        <v>42599175.727483563</v>
      </c>
      <c r="AF82" s="64">
        <v>39297.511937999996</v>
      </c>
      <c r="AG82" s="64">
        <v>520264.8141705934</v>
      </c>
      <c r="AH82" s="64">
        <v>4525092.92</v>
      </c>
      <c r="AI82" s="64">
        <v>77142.084741825733</v>
      </c>
      <c r="AJ82" s="64">
        <v>382334.13</v>
      </c>
      <c r="AK82" s="64">
        <v>382334.13</v>
      </c>
      <c r="AL82" s="64">
        <v>0</v>
      </c>
      <c r="AM82" s="64">
        <v>0</v>
      </c>
      <c r="AN82" s="64">
        <v>0</v>
      </c>
      <c r="AO82" s="64">
        <v>0</v>
      </c>
      <c r="AP82" s="64">
        <v>0</v>
      </c>
      <c r="AQ82" s="64">
        <v>0</v>
      </c>
      <c r="AR82" s="64">
        <v>0</v>
      </c>
      <c r="AS82" s="64">
        <v>-6441208518.3173504</v>
      </c>
      <c r="AT82" s="64">
        <v>-3510698901.4700003</v>
      </c>
      <c r="AU82" s="64">
        <v>-2382630933.1900001</v>
      </c>
      <c r="AV82" s="64">
        <v>-1128067968.28</v>
      </c>
      <c r="AW82" s="64">
        <v>-485115979.61999995</v>
      </c>
      <c r="AX82" s="64">
        <v>-465578426.36999995</v>
      </c>
      <c r="AY82" s="64">
        <v>-1909656726.2500002</v>
      </c>
      <c r="AZ82" s="64">
        <v>-2056709214.0300002</v>
      </c>
      <c r="BA82" s="64">
        <v>-172590346.43000001</v>
      </c>
      <c r="BB82" s="64">
        <v>0</v>
      </c>
      <c r="BC82" s="64">
        <v>319642834.21000004</v>
      </c>
      <c r="BD82" s="64">
        <v>1444078299.8800001</v>
      </c>
      <c r="BE82" s="64">
        <v>-19537553.249999996</v>
      </c>
      <c r="BF82" s="64">
        <v>61125882.600000001</v>
      </c>
      <c r="BG82" s="64">
        <v>74727462</v>
      </c>
      <c r="BH82" s="64">
        <v>189355.32</v>
      </c>
      <c r="BI82" s="64">
        <v>0</v>
      </c>
      <c r="BJ82" s="64">
        <v>-13790934.719999999</v>
      </c>
      <c r="BK82" s="64">
        <v>-80663435.849999994</v>
      </c>
      <c r="BL82" s="64">
        <v>0</v>
      </c>
      <c r="BM82" s="64">
        <v>0</v>
      </c>
      <c r="BN82" s="64">
        <v>0</v>
      </c>
      <c r="BO82" s="64">
        <v>0</v>
      </c>
      <c r="BP82" s="64">
        <v>0</v>
      </c>
      <c r="BQ82" s="64">
        <v>0</v>
      </c>
      <c r="BR82" s="64">
        <v>0</v>
      </c>
      <c r="BS82" s="64">
        <v>-2192980454.6373496</v>
      </c>
      <c r="BT82" s="64">
        <v>-2994158432.7199993</v>
      </c>
      <c r="BU82" s="64">
        <v>-351067516.18459791</v>
      </c>
      <c r="BV82" s="64">
        <v>-70858170.435982853</v>
      </c>
      <c r="BW82" s="64">
        <v>-19503.96</v>
      </c>
      <c r="BX82" s="64">
        <v>-27202740.489022411</v>
      </c>
      <c r="BY82" s="64">
        <v>-88103675.972801372</v>
      </c>
      <c r="BZ82" s="64">
        <v>1404709606.5799999</v>
      </c>
      <c r="CA82" s="64">
        <v>-66280021.454944961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-252413182.58999997</v>
      </c>
      <c r="CJ82" s="64">
        <v>-252413182.58999997</v>
      </c>
      <c r="CK82" s="64">
        <v>0</v>
      </c>
      <c r="CL82" s="64">
        <v>4684270662.6785603</v>
      </c>
    </row>
    <row r="83" spans="1:90" ht="12.75" customHeight="1"/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3B192-3122-4C24-9404-740B0CBEEB27}">
  <sheetPr>
    <tabColor theme="2" tint="-0.499984740745262"/>
  </sheetPr>
  <dimension ref="A1:HT82"/>
  <sheetViews>
    <sheetView showGridLines="0" zoomScale="80" zoomScaleNormal="80" workbookViewId="0">
      <pane xSplit="3" ySplit="6" topLeftCell="D7" activePane="bottomRight" state="frozen"/>
      <selection activeCell="B3" sqref="B3:C3"/>
      <selection pane="topRight" activeCell="B3" sqref="B3:C3"/>
      <selection pane="bottomLeft" activeCell="B3" sqref="B3:C3"/>
      <selection pane="bottomRight" activeCell="A2" sqref="A2"/>
    </sheetView>
  </sheetViews>
  <sheetFormatPr defaultColWidth="9.140625" defaultRowHeight="12.75"/>
  <cols>
    <col min="1" max="1" width="64.85546875" style="5" customWidth="1"/>
    <col min="2" max="3" width="15.7109375" style="5" customWidth="1"/>
    <col min="4" max="6" width="15.85546875" style="5" bestFit="1" customWidth="1"/>
    <col min="7" max="7" width="16.42578125" style="5" bestFit="1" customWidth="1"/>
    <col min="8" max="8" width="15.28515625" style="5" bestFit="1" customWidth="1"/>
    <col min="9" max="11" width="16.42578125" style="5" bestFit="1" customWidth="1"/>
    <col min="12" max="12" width="15.85546875" style="5" bestFit="1" customWidth="1"/>
    <col min="13" max="13" width="15.42578125" style="5" bestFit="1" customWidth="1"/>
    <col min="14" max="14" width="15.7109375" style="5" customWidth="1"/>
    <col min="15" max="16" width="16.42578125" style="5" bestFit="1" customWidth="1"/>
    <col min="17" max="17" width="14.85546875" style="5" bestFit="1" customWidth="1"/>
    <col min="18" max="18" width="15.28515625" style="5" bestFit="1" customWidth="1"/>
    <col min="19" max="20" width="15.5703125" style="5" bestFit="1" customWidth="1"/>
    <col min="21" max="21" width="15.28515625" style="5" bestFit="1" customWidth="1"/>
    <col min="22" max="22" width="15.7109375" style="5" customWidth="1"/>
    <col min="23" max="23" width="15.5703125" style="5" bestFit="1" customWidth="1"/>
    <col min="24" max="24" width="15.42578125" style="5" bestFit="1" customWidth="1"/>
    <col min="25" max="25" width="15.7109375" style="5" customWidth="1"/>
    <col min="26" max="26" width="15.28515625" style="5" bestFit="1" customWidth="1"/>
    <col min="27" max="27" width="15.42578125" style="5" bestFit="1" customWidth="1"/>
    <col min="28" max="28" width="15.7109375" style="5" customWidth="1"/>
    <col min="29" max="30" width="14.85546875" style="5" bestFit="1" customWidth="1"/>
    <col min="31" max="31" width="12" style="5" bestFit="1" customWidth="1"/>
    <col min="32" max="32" width="15.5703125" style="5" bestFit="1" customWidth="1"/>
    <col min="33" max="33" width="13.85546875" style="5" bestFit="1" customWidth="1"/>
    <col min="34" max="34" width="15" style="5" bestFit="1" customWidth="1"/>
    <col min="35" max="35" width="14.42578125" style="5" bestFit="1" customWidth="1"/>
    <col min="36" max="36" width="15" style="5" bestFit="1" customWidth="1"/>
    <col min="37" max="38" width="15.5703125" style="5" bestFit="1" customWidth="1"/>
    <col min="39" max="39" width="13.5703125" style="5" bestFit="1" customWidth="1"/>
    <col min="40" max="40" width="15.7109375" style="5" customWidth="1"/>
    <col min="41" max="41" width="14.5703125" style="5" bestFit="1" customWidth="1"/>
    <col min="42" max="42" width="15.5703125" style="5" bestFit="1" customWidth="1"/>
    <col min="43" max="43" width="14.5703125" style="5" bestFit="1" customWidth="1"/>
    <col min="44" max="44" width="15.7109375" style="5" customWidth="1"/>
    <col min="45" max="47" width="16.42578125" style="5" bestFit="1" customWidth="1"/>
    <col min="48" max="49" width="15.7109375" style="5" customWidth="1"/>
    <col min="50" max="53" width="16.42578125" style="5" bestFit="1" customWidth="1"/>
    <col min="54" max="54" width="15.7109375" style="5" customWidth="1"/>
    <col min="55" max="56" width="15.85546875" style="5" bestFit="1" customWidth="1"/>
    <col min="57" max="57" width="15.7109375" style="5" customWidth="1"/>
    <col min="58" max="59" width="15.85546875" style="5" bestFit="1" customWidth="1"/>
    <col min="60" max="60" width="14.85546875" style="5" bestFit="1" customWidth="1"/>
    <col min="61" max="61" width="15.7109375" style="5" customWidth="1"/>
    <col min="62" max="62" width="15.28515625" style="5" bestFit="1" customWidth="1"/>
    <col min="63" max="63" width="16.42578125" style="5" bestFit="1" customWidth="1"/>
    <col min="64" max="67" width="15.28515625" style="5" bestFit="1" customWidth="1"/>
    <col min="68" max="68" width="15.7109375" style="5" customWidth="1"/>
    <col min="69" max="70" width="15.28515625" style="5" bestFit="1" customWidth="1"/>
    <col min="71" max="71" width="15.7109375" style="5" customWidth="1"/>
    <col min="72" max="72" width="15.5703125" style="5" bestFit="1" customWidth="1"/>
    <col min="73" max="73" width="15.28515625" style="5" bestFit="1" customWidth="1"/>
    <col min="74" max="74" width="15.140625" style="5" bestFit="1" customWidth="1"/>
    <col min="75" max="75" width="11.5703125" style="5" bestFit="1" customWidth="1"/>
    <col min="76" max="76" width="15.5703125" style="5" bestFit="1" customWidth="1"/>
    <col min="77" max="77" width="15.42578125" style="5" bestFit="1" customWidth="1"/>
    <col min="78" max="78" width="15.5703125" style="5" bestFit="1" customWidth="1"/>
    <col min="79" max="79" width="14.28515625" style="5" bestFit="1" customWidth="1"/>
    <col min="80" max="80" width="15.7109375" style="5" customWidth="1"/>
    <col min="81" max="81" width="15" style="5" bestFit="1" customWidth="1"/>
    <col min="82" max="82" width="12.42578125" style="5" bestFit="1" customWidth="1"/>
    <col min="83" max="83" width="15.5703125" style="5" bestFit="1" customWidth="1"/>
    <col min="84" max="84" width="15.7109375" style="5" customWidth="1"/>
    <col min="85" max="85" width="15.28515625" style="5" bestFit="1" customWidth="1"/>
    <col min="86" max="86" width="15" style="5" bestFit="1" customWidth="1"/>
    <col min="87" max="87" width="14.28515625" style="5" bestFit="1" customWidth="1"/>
    <col min="88" max="88" width="15.5703125" style="5" bestFit="1" customWidth="1"/>
    <col min="89" max="89" width="15.28515625" style="5" customWidth="1"/>
    <col min="90" max="90" width="14.85546875" style="5" bestFit="1" customWidth="1"/>
    <col min="91" max="219" width="9.140625" style="5"/>
    <col min="220" max="220" width="28.42578125" style="43" customWidth="1"/>
    <col min="221" max="221" width="9.140625" style="43"/>
    <col min="222" max="16384" width="9.140625" style="5"/>
  </cols>
  <sheetData>
    <row r="1" spans="1:228" ht="15" customHeight="1">
      <c r="A1" s="49" t="s">
        <v>284</v>
      </c>
      <c r="B1" s="50" t="s">
        <v>285</v>
      </c>
      <c r="C1" s="50"/>
      <c r="D1" s="50"/>
      <c r="E1" s="50"/>
      <c r="F1" s="50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HL1" s="43" t="s">
        <v>212</v>
      </c>
      <c r="HM1" s="43" t="s">
        <v>213</v>
      </c>
    </row>
    <row r="2" spans="1:228" ht="15" customHeight="1">
      <c r="A2" s="49" t="s">
        <v>212</v>
      </c>
      <c r="B2" s="50"/>
      <c r="C2" s="52" t="s">
        <v>286</v>
      </c>
      <c r="D2" s="50"/>
      <c r="E2" s="50"/>
      <c r="F2" s="50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 t="s">
        <v>218</v>
      </c>
      <c r="HM2" s="6" t="s">
        <v>219</v>
      </c>
      <c r="HN2" s="6"/>
      <c r="HO2" s="6"/>
      <c r="HP2" s="6"/>
      <c r="HQ2" s="6"/>
      <c r="HR2" s="6"/>
      <c r="HS2" s="6"/>
      <c r="HT2" s="6"/>
    </row>
    <row r="3" spans="1:228" ht="15" customHeight="1">
      <c r="A3" s="49" t="s">
        <v>528</v>
      </c>
      <c r="B3" s="50"/>
      <c r="C3" s="50"/>
      <c r="D3" s="50"/>
      <c r="E3" s="50"/>
      <c r="F3" s="50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 t="s">
        <v>221</v>
      </c>
      <c r="HM3" s="6" t="s">
        <v>222</v>
      </c>
      <c r="HN3" s="6"/>
      <c r="HO3" s="6"/>
      <c r="HP3" s="6"/>
      <c r="HQ3" s="6"/>
      <c r="HR3" s="6"/>
      <c r="HS3" s="6"/>
      <c r="HT3" s="6"/>
    </row>
    <row r="4" spans="1:228" ht="15" customHeight="1"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 t="s">
        <v>224</v>
      </c>
      <c r="HM4" s="6" t="s">
        <v>225</v>
      </c>
      <c r="HN4" s="6"/>
      <c r="HO4" s="6"/>
      <c r="HP4" s="6"/>
      <c r="HQ4" s="6"/>
      <c r="HR4" s="6"/>
      <c r="HS4" s="6"/>
      <c r="HT4" s="6"/>
    </row>
    <row r="5" spans="1:228" ht="22.5" customHeight="1">
      <c r="D5" s="1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1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55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54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 t="s">
        <v>227</v>
      </c>
      <c r="HM5" s="6" t="s">
        <v>228</v>
      </c>
      <c r="HN5" s="6"/>
      <c r="HO5" s="6"/>
      <c r="HP5" s="6"/>
      <c r="HQ5" s="6"/>
      <c r="HR5" s="6"/>
      <c r="HS5" s="6"/>
      <c r="HT5" s="6"/>
    </row>
    <row r="6" spans="1:228" ht="80.099999999999994" customHeight="1">
      <c r="A6" s="57" t="s">
        <v>287</v>
      </c>
      <c r="B6" s="57" t="s">
        <v>288</v>
      </c>
      <c r="C6" s="57" t="s">
        <v>289</v>
      </c>
      <c r="D6" s="1" t="s">
        <v>290</v>
      </c>
      <c r="E6" s="53" t="s">
        <v>291</v>
      </c>
      <c r="F6" s="54" t="s">
        <v>292</v>
      </c>
      <c r="G6" s="54" t="s">
        <v>293</v>
      </c>
      <c r="H6" s="54" t="s">
        <v>294</v>
      </c>
      <c r="I6" s="53" t="s">
        <v>295</v>
      </c>
      <c r="J6" s="54" t="s">
        <v>296</v>
      </c>
      <c r="K6" s="55" t="s">
        <v>297</v>
      </c>
      <c r="L6" s="55" t="s">
        <v>298</v>
      </c>
      <c r="M6" s="54" t="s">
        <v>299</v>
      </c>
      <c r="N6" s="55" t="s">
        <v>300</v>
      </c>
      <c r="O6" s="55" t="s">
        <v>301</v>
      </c>
      <c r="P6" s="54" t="s">
        <v>302</v>
      </c>
      <c r="Q6" s="55" t="s">
        <v>303</v>
      </c>
      <c r="R6" s="55" t="s">
        <v>304</v>
      </c>
      <c r="S6" s="53" t="s">
        <v>305</v>
      </c>
      <c r="T6" s="54" t="s">
        <v>306</v>
      </c>
      <c r="U6" s="55" t="s">
        <v>307</v>
      </c>
      <c r="V6" s="55" t="s">
        <v>308</v>
      </c>
      <c r="W6" s="54" t="s">
        <v>309</v>
      </c>
      <c r="X6" s="55" t="s">
        <v>310</v>
      </c>
      <c r="Y6" s="55" t="s">
        <v>311</v>
      </c>
      <c r="Z6" s="53" t="s">
        <v>312</v>
      </c>
      <c r="AA6" s="54" t="s">
        <v>313</v>
      </c>
      <c r="AB6" s="54" t="s">
        <v>314</v>
      </c>
      <c r="AC6" s="54" t="s">
        <v>315</v>
      </c>
      <c r="AD6" s="54" t="s">
        <v>316</v>
      </c>
      <c r="AE6" s="54" t="s">
        <v>317</v>
      </c>
      <c r="AF6" s="54" t="s">
        <v>318</v>
      </c>
      <c r="AG6" s="54" t="s">
        <v>319</v>
      </c>
      <c r="AH6" s="54" t="s">
        <v>320</v>
      </c>
      <c r="AI6" s="54" t="s">
        <v>321</v>
      </c>
      <c r="AJ6" s="53" t="s">
        <v>322</v>
      </c>
      <c r="AK6" s="54" t="s">
        <v>323</v>
      </c>
      <c r="AL6" s="54" t="s">
        <v>324</v>
      </c>
      <c r="AM6" s="53" t="s">
        <v>325</v>
      </c>
      <c r="AN6" s="54" t="s">
        <v>326</v>
      </c>
      <c r="AO6" s="54" t="s">
        <v>327</v>
      </c>
      <c r="AP6" s="54" t="s">
        <v>328</v>
      </c>
      <c r="AQ6" s="54" t="s">
        <v>329</v>
      </c>
      <c r="AR6" s="54" t="s">
        <v>330</v>
      </c>
      <c r="AS6" s="1" t="s">
        <v>331</v>
      </c>
      <c r="AT6" s="53" t="s">
        <v>332</v>
      </c>
      <c r="AU6" s="54" t="s">
        <v>333</v>
      </c>
      <c r="AV6" s="54" t="s">
        <v>334</v>
      </c>
      <c r="AW6" s="53" t="s">
        <v>335</v>
      </c>
      <c r="AX6" s="54" t="s">
        <v>336</v>
      </c>
      <c r="AY6" s="55" t="s">
        <v>337</v>
      </c>
      <c r="AZ6" s="56" t="s">
        <v>338</v>
      </c>
      <c r="BA6" s="56" t="s">
        <v>339</v>
      </c>
      <c r="BB6" s="56" t="s">
        <v>340</v>
      </c>
      <c r="BC6" s="56" t="s">
        <v>341</v>
      </c>
      <c r="BD6" s="55" t="s">
        <v>342</v>
      </c>
      <c r="BE6" s="54" t="s">
        <v>343</v>
      </c>
      <c r="BF6" s="55" t="s">
        <v>344</v>
      </c>
      <c r="BG6" s="56" t="s">
        <v>338</v>
      </c>
      <c r="BH6" s="56" t="s">
        <v>339</v>
      </c>
      <c r="BI6" s="56" t="s">
        <v>340</v>
      </c>
      <c r="BJ6" s="56" t="s">
        <v>345</v>
      </c>
      <c r="BK6" s="55" t="s">
        <v>346</v>
      </c>
      <c r="BL6" s="53" t="s">
        <v>347</v>
      </c>
      <c r="BM6" s="54" t="s">
        <v>348</v>
      </c>
      <c r="BN6" s="54" t="s">
        <v>349</v>
      </c>
      <c r="BO6" s="53" t="s">
        <v>350</v>
      </c>
      <c r="BP6" s="54" t="s">
        <v>351</v>
      </c>
      <c r="BQ6" s="54" t="s">
        <v>352</v>
      </c>
      <c r="BR6" s="54" t="s">
        <v>353</v>
      </c>
      <c r="BS6" s="53" t="s">
        <v>354</v>
      </c>
      <c r="BT6" s="54" t="s">
        <v>355</v>
      </c>
      <c r="BU6" s="54" t="s">
        <v>356</v>
      </c>
      <c r="BV6" s="54" t="s">
        <v>357</v>
      </c>
      <c r="BW6" s="54" t="s">
        <v>358</v>
      </c>
      <c r="BX6" s="54" t="s">
        <v>359</v>
      </c>
      <c r="BY6" s="54" t="s">
        <v>360</v>
      </c>
      <c r="BZ6" s="54" t="s">
        <v>361</v>
      </c>
      <c r="CA6" s="54" t="s">
        <v>362</v>
      </c>
      <c r="CB6" s="53" t="s">
        <v>363</v>
      </c>
      <c r="CC6" s="54" t="s">
        <v>364</v>
      </c>
      <c r="CD6" s="55" t="s">
        <v>365</v>
      </c>
      <c r="CE6" s="55" t="s">
        <v>366</v>
      </c>
      <c r="CF6" s="54" t="s">
        <v>367</v>
      </c>
      <c r="CG6" s="55" t="s">
        <v>368</v>
      </c>
      <c r="CH6" s="55" t="s">
        <v>369</v>
      </c>
      <c r="CI6" s="53" t="s">
        <v>370</v>
      </c>
      <c r="CJ6" s="54" t="s">
        <v>371</v>
      </c>
      <c r="CK6" s="54" t="s">
        <v>372</v>
      </c>
      <c r="CL6" s="58" t="s">
        <v>250</v>
      </c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 t="s">
        <v>230</v>
      </c>
      <c r="HM6" s="6" t="s">
        <v>231</v>
      </c>
      <c r="HN6" s="6"/>
      <c r="HO6" s="6"/>
      <c r="HP6" s="6"/>
      <c r="HQ6" s="6"/>
      <c r="HR6" s="6"/>
      <c r="HS6" s="6"/>
      <c r="HT6" s="6"/>
    </row>
    <row r="7" spans="1:228" ht="13.5" customHeight="1">
      <c r="A7" s="44" t="s">
        <v>2</v>
      </c>
      <c r="B7" s="59">
        <v>1001</v>
      </c>
      <c r="C7" s="60" t="s">
        <v>373</v>
      </c>
      <c r="D7" s="61">
        <f t="shared" ref="D7:S22" ca="1" si="0">INDIRECT("'"&amp;VLOOKUP($A$2,$HL$1:$HM$80,2,0)&amp;"'!"&amp;ADDRESS(IFERROR(MATCH($B7,INDIRECT("'"&amp;VLOOKUP($A$2,$HL$1:$HM$80,2,0)&amp;"'!B:B"),0),MATCH($A$82,INDIRECT("'"&amp;VLOOKUP($A$2,$HL$1:$HM$80,2,0)&amp;"'!A:A"),0)),MATCH(D$5,INDIRECT("'"&amp;VLOOKUP($A$2,$HL$1:$HM$80,2,0)&amp;"'!5:5"),0)))</f>
        <v>272633755.70230871</v>
      </c>
      <c r="E7" s="61">
        <f t="shared" ca="1" si="0"/>
        <v>396837874.07000005</v>
      </c>
      <c r="F7" s="61">
        <f t="shared" ca="1" si="0"/>
        <v>770451775.69000006</v>
      </c>
      <c r="G7" s="61">
        <f t="shared" ca="1" si="0"/>
        <v>-373613901.62</v>
      </c>
      <c r="H7" s="61">
        <f t="shared" ca="1" si="0"/>
        <v>0</v>
      </c>
      <c r="I7" s="61">
        <f t="shared" ca="1" si="0"/>
        <v>-149081745.99999994</v>
      </c>
      <c r="J7" s="61">
        <f t="shared" ca="1" si="0"/>
        <v>-233676298.91999996</v>
      </c>
      <c r="K7" s="61">
        <f t="shared" ca="1" si="0"/>
        <v>-1148405778.5099998</v>
      </c>
      <c r="L7" s="61">
        <f t="shared" ca="1" si="0"/>
        <v>914729479.58999979</v>
      </c>
      <c r="M7" s="61">
        <f t="shared" ca="1" si="0"/>
        <v>84594552.920000017</v>
      </c>
      <c r="N7" s="61">
        <f t="shared" ca="1" si="0"/>
        <v>455674036.30000001</v>
      </c>
      <c r="O7" s="61">
        <f t="shared" ca="1" si="0"/>
        <v>-371079483.38</v>
      </c>
      <c r="P7" s="61">
        <f t="shared" ca="1" si="0"/>
        <v>0</v>
      </c>
      <c r="Q7" s="61">
        <f t="shared" ca="1" si="0"/>
        <v>0</v>
      </c>
      <c r="R7" s="61">
        <f t="shared" ca="1" si="0"/>
        <v>0</v>
      </c>
      <c r="S7" s="61">
        <f t="shared" ca="1" si="0"/>
        <v>-8018777.0299999993</v>
      </c>
      <c r="T7" s="61">
        <f t="shared" ref="T7:AI22" ca="1" si="1">INDIRECT("'"&amp;VLOOKUP($A$2,$HL$1:$HM$80,2,0)&amp;"'!"&amp;ADDRESS(IFERROR(MATCH($B7,INDIRECT("'"&amp;VLOOKUP($A$2,$HL$1:$HM$80,2,0)&amp;"'!B:B"),0),MATCH($A$82,INDIRECT("'"&amp;VLOOKUP($A$2,$HL$1:$HM$80,2,0)&amp;"'!A:A"),0)),MATCH(T$5,INDIRECT("'"&amp;VLOOKUP($A$2,$HL$1:$HM$80,2,0)&amp;"'!5:5"),0)))</f>
        <v>-11097684.359999999</v>
      </c>
      <c r="U7" s="61">
        <f t="shared" ca="1" si="1"/>
        <v>-14034336.07</v>
      </c>
      <c r="V7" s="61">
        <f t="shared" ca="1" si="1"/>
        <v>2936651.71</v>
      </c>
      <c r="W7" s="61">
        <f t="shared" ca="1" si="1"/>
        <v>3078907.3299999996</v>
      </c>
      <c r="X7" s="61">
        <f t="shared" ca="1" si="1"/>
        <v>4308780.47</v>
      </c>
      <c r="Y7" s="61">
        <f t="shared" ca="1" si="1"/>
        <v>-1229873.1400000001</v>
      </c>
      <c r="Z7" s="61">
        <f t="shared" ca="1" si="1"/>
        <v>32896404.662308589</v>
      </c>
      <c r="AA7" s="61">
        <f t="shared" ca="1" si="1"/>
        <v>0</v>
      </c>
      <c r="AB7" s="61">
        <f t="shared" ca="1" si="1"/>
        <v>0</v>
      </c>
      <c r="AC7" s="61">
        <f t="shared" ca="1" si="1"/>
        <v>0</v>
      </c>
      <c r="AD7" s="61">
        <f t="shared" ca="1" si="1"/>
        <v>37395896.754572026</v>
      </c>
      <c r="AE7" s="61">
        <f t="shared" ca="1" si="1"/>
        <v>0</v>
      </c>
      <c r="AF7" s="61">
        <f t="shared" ca="1" si="1"/>
        <v>0</v>
      </c>
      <c r="AG7" s="61">
        <f t="shared" ca="1" si="1"/>
        <v>0</v>
      </c>
      <c r="AH7" s="61">
        <f t="shared" ca="1" si="1"/>
        <v>0</v>
      </c>
      <c r="AI7" s="61">
        <f t="shared" ca="1" si="1"/>
        <v>-4499492.0922634397</v>
      </c>
      <c r="AJ7" s="61">
        <f t="shared" ref="AJ7:AY22" ca="1" si="2">INDIRECT("'"&amp;VLOOKUP($A$2,$HL$1:$HM$80,2,0)&amp;"'!"&amp;ADDRESS(IFERROR(MATCH($B7,INDIRECT("'"&amp;VLOOKUP($A$2,$HL$1:$HM$80,2,0)&amp;"'!B:B"),0),MATCH($A$82,INDIRECT("'"&amp;VLOOKUP($A$2,$HL$1:$HM$80,2,0)&amp;"'!A:A"),0)),MATCH(AJ$5,INDIRECT("'"&amp;VLOOKUP($A$2,$HL$1:$HM$80,2,0)&amp;"'!5:5"),0)))</f>
        <v>0</v>
      </c>
      <c r="AK7" s="61">
        <f t="shared" ca="1" si="2"/>
        <v>0</v>
      </c>
      <c r="AL7" s="61">
        <f t="shared" ca="1" si="2"/>
        <v>0</v>
      </c>
      <c r="AM7" s="61">
        <f t="shared" ca="1" si="2"/>
        <v>0</v>
      </c>
      <c r="AN7" s="61">
        <f t="shared" ca="1" si="2"/>
        <v>207354042.74000001</v>
      </c>
      <c r="AO7" s="61">
        <f t="shared" ca="1" si="2"/>
        <v>-76576784.439999998</v>
      </c>
      <c r="AP7" s="61">
        <f t="shared" ca="1" si="2"/>
        <v>0</v>
      </c>
      <c r="AQ7" s="61">
        <f t="shared" ca="1" si="2"/>
        <v>0</v>
      </c>
      <c r="AR7" s="61">
        <f t="shared" ca="1" si="2"/>
        <v>-130777258.3</v>
      </c>
      <c r="AS7" s="61">
        <f t="shared" ca="1" si="2"/>
        <v>-298848979.58000106</v>
      </c>
      <c r="AT7" s="61">
        <f t="shared" ca="1" si="2"/>
        <v>-18532630.209999979</v>
      </c>
      <c r="AU7" s="61">
        <f t="shared" ca="1" si="2"/>
        <v>-346256201.06</v>
      </c>
      <c r="AV7" s="61">
        <f t="shared" ca="1" si="2"/>
        <v>327723570.85000002</v>
      </c>
      <c r="AW7" s="61">
        <f t="shared" ca="1" si="2"/>
        <v>-113026476.8500011</v>
      </c>
      <c r="AX7" s="61">
        <f t="shared" ca="1" si="2"/>
        <v>12437342.619999409</v>
      </c>
      <c r="AY7" s="61">
        <f t="shared" ca="1" si="2"/>
        <v>-2889328370.5300007</v>
      </c>
      <c r="AZ7" s="61">
        <f t="shared" ref="AZ7:BO22" ca="1" si="3">INDIRECT("'"&amp;VLOOKUP($A$2,$HL$1:$HM$80,2,0)&amp;"'!"&amp;ADDRESS(IFERROR(MATCH($B7,INDIRECT("'"&amp;VLOOKUP($A$2,$HL$1:$HM$80,2,0)&amp;"'!B:B"),0),MATCH($A$82,INDIRECT("'"&amp;VLOOKUP($A$2,$HL$1:$HM$80,2,0)&amp;"'!A:A"),0)),MATCH(AZ$5,INDIRECT("'"&amp;VLOOKUP($A$2,$HL$1:$HM$80,2,0)&amp;"'!5:5"),0)))</f>
        <v>-2155183833.5100002</v>
      </c>
      <c r="BA7" s="61">
        <f t="shared" ca="1" si="3"/>
        <v>-1173754067.3500001</v>
      </c>
      <c r="BB7" s="61">
        <f t="shared" ca="1" si="3"/>
        <v>0</v>
      </c>
      <c r="BC7" s="61">
        <f t="shared" ca="1" si="3"/>
        <v>439609530.33000004</v>
      </c>
      <c r="BD7" s="61">
        <f t="shared" ca="1" si="3"/>
        <v>2901765713.1500001</v>
      </c>
      <c r="BE7" s="61">
        <f t="shared" ca="1" si="3"/>
        <v>-125463819.47000051</v>
      </c>
      <c r="BF7" s="61">
        <f t="shared" ca="1" si="3"/>
        <v>2012337202.5999999</v>
      </c>
      <c r="BG7" s="61">
        <f t="shared" ca="1" si="3"/>
        <v>1599166624.9200001</v>
      </c>
      <c r="BH7" s="61">
        <f t="shared" ca="1" si="3"/>
        <v>609126031.03999996</v>
      </c>
      <c r="BI7" s="61">
        <f t="shared" ca="1" si="3"/>
        <v>0</v>
      </c>
      <c r="BJ7" s="61">
        <f t="shared" ca="1" si="3"/>
        <v>-195955453.36000001</v>
      </c>
      <c r="BK7" s="61">
        <f t="shared" ca="1" si="3"/>
        <v>-2137801022.0700004</v>
      </c>
      <c r="BL7" s="61">
        <f t="shared" ca="1" si="3"/>
        <v>0</v>
      </c>
      <c r="BM7" s="61">
        <f t="shared" ca="1" si="3"/>
        <v>0</v>
      </c>
      <c r="BN7" s="61">
        <f t="shared" ca="1" si="3"/>
        <v>0</v>
      </c>
      <c r="BO7" s="61">
        <f t="shared" ca="1" si="3"/>
        <v>-1508340.5099999998</v>
      </c>
      <c r="BP7" s="61">
        <f t="shared" ref="BP7:CE22" ca="1" si="4">INDIRECT("'"&amp;VLOOKUP($A$2,$HL$1:$HM$80,2,0)&amp;"'!"&amp;ADDRESS(IFERROR(MATCH($B7,INDIRECT("'"&amp;VLOOKUP($A$2,$HL$1:$HM$80,2,0)&amp;"'!B:B"),0),MATCH($A$82,INDIRECT("'"&amp;VLOOKUP($A$2,$HL$1:$HM$80,2,0)&amp;"'!A:A"),0)),MATCH(BP$5,INDIRECT("'"&amp;VLOOKUP($A$2,$HL$1:$HM$80,2,0)&amp;"'!5:5"),0)))</f>
        <v>-1508340.5099999998</v>
      </c>
      <c r="BQ7" s="61">
        <f t="shared" ca="1" si="4"/>
        <v>0</v>
      </c>
      <c r="BR7" s="61">
        <f t="shared" ca="1" si="4"/>
        <v>0</v>
      </c>
      <c r="BS7" s="61">
        <f t="shared" ca="1" si="4"/>
        <v>-165705032.00999999</v>
      </c>
      <c r="BT7" s="61">
        <f t="shared" ca="1" si="4"/>
        <v>-79522099.260000005</v>
      </c>
      <c r="BU7" s="61">
        <f t="shared" ca="1" si="4"/>
        <v>-63150043.93999999</v>
      </c>
      <c r="BV7" s="61">
        <f t="shared" ca="1" si="4"/>
        <v>-13137322.840000004</v>
      </c>
      <c r="BW7" s="61">
        <f t="shared" ca="1" si="4"/>
        <v>0</v>
      </c>
      <c r="BX7" s="61">
        <f t="shared" ca="1" si="4"/>
        <v>-847769.1599999998</v>
      </c>
      <c r="BY7" s="61">
        <f t="shared" ca="1" si="4"/>
        <v>-31653773.210000005</v>
      </c>
      <c r="BZ7" s="61">
        <f t="shared" ca="1" si="4"/>
        <v>22605976.400000002</v>
      </c>
      <c r="CA7" s="61">
        <f t="shared" ca="1" si="4"/>
        <v>0</v>
      </c>
      <c r="CB7" s="61">
        <f t="shared" ca="1" si="4"/>
        <v>0</v>
      </c>
      <c r="CC7" s="61">
        <f t="shared" ca="1" si="4"/>
        <v>0</v>
      </c>
      <c r="CD7" s="61">
        <f t="shared" ca="1" si="4"/>
        <v>0</v>
      </c>
      <c r="CE7" s="61">
        <f t="shared" ca="1" si="4"/>
        <v>0</v>
      </c>
      <c r="CF7" s="61">
        <f t="shared" ref="CF7:CK22" ca="1" si="5">INDIRECT("'"&amp;VLOOKUP($A$2,$HL$1:$HM$80,2,0)&amp;"'!"&amp;ADDRESS(IFERROR(MATCH($B7,INDIRECT("'"&amp;VLOOKUP($A$2,$HL$1:$HM$80,2,0)&amp;"'!B:B"),0),MATCH($A$82,INDIRECT("'"&amp;VLOOKUP($A$2,$HL$1:$HM$80,2,0)&amp;"'!A:A"),0)),MATCH(CF$5,INDIRECT("'"&amp;VLOOKUP($A$2,$HL$1:$HM$80,2,0)&amp;"'!5:5"),0)))</f>
        <v>0</v>
      </c>
      <c r="CG7" s="61">
        <f t="shared" ca="1" si="5"/>
        <v>0</v>
      </c>
      <c r="CH7" s="61">
        <f t="shared" ca="1" si="5"/>
        <v>0</v>
      </c>
      <c r="CI7" s="61">
        <f t="shared" ca="1" si="5"/>
        <v>-76500</v>
      </c>
      <c r="CJ7" s="61">
        <f t="shared" ca="1" si="5"/>
        <v>-76500</v>
      </c>
      <c r="CK7" s="61">
        <f t="shared" ca="1" si="5"/>
        <v>0</v>
      </c>
      <c r="CL7" s="61">
        <f t="shared" ref="CL7:CL70" ca="1" si="6">INDIRECT("'"&amp;VLOOKUP($A$2,$HL$1:$HM$80,2,0)&amp;"'!"&amp;ADDRESS(IFERROR(MATCH($B7,INDIRECT("'"&amp;VLOOKUP($A$2,$HL$1:$HM$80,2,0)&amp;"'!B:B"),0),MATCH($A$82,INDIRECT("'"&amp;VLOOKUP($A$2,$HL$1:$HM$80,2,0)&amp;"'!A:A"),0)),MATCH(CL$6,INDIRECT("'"&amp;VLOOKUP($A$2,$HL$1:$HM$80,2,0)&amp;"'!6:6"),0)))</f>
        <v>-26215223.877692342</v>
      </c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 t="s">
        <v>233</v>
      </c>
      <c r="HM7" s="6" t="s">
        <v>234</v>
      </c>
      <c r="HN7" s="6"/>
      <c r="HO7" s="6"/>
      <c r="HP7" s="6"/>
      <c r="HQ7" s="6"/>
      <c r="HR7" s="6"/>
      <c r="HS7" s="6"/>
      <c r="HT7" s="6"/>
    </row>
    <row r="8" spans="1:228" ht="13.5" customHeight="1">
      <c r="A8" s="44" t="s">
        <v>3</v>
      </c>
      <c r="B8" s="59">
        <v>1003</v>
      </c>
      <c r="C8" s="60" t="s">
        <v>373</v>
      </c>
      <c r="D8" s="61">
        <f t="shared" ca="1" si="0"/>
        <v>5076755643.5200119</v>
      </c>
      <c r="E8" s="61">
        <f t="shared" ca="1" si="0"/>
        <v>4891292948.0600033</v>
      </c>
      <c r="F8" s="61">
        <f t="shared" ca="1" si="0"/>
        <v>11693047117.180002</v>
      </c>
      <c r="G8" s="61">
        <f t="shared" ca="1" si="0"/>
        <v>-6641791773.7399988</v>
      </c>
      <c r="H8" s="61">
        <f t="shared" ca="1" si="0"/>
        <v>-159962395.38</v>
      </c>
      <c r="I8" s="61">
        <f t="shared" ca="1" si="0"/>
        <v>-1031805312.8099905</v>
      </c>
      <c r="J8" s="61">
        <f t="shared" ca="1" si="0"/>
        <v>-3209134911.2499924</v>
      </c>
      <c r="K8" s="61">
        <f t="shared" ca="1" si="0"/>
        <v>-22079291174.369995</v>
      </c>
      <c r="L8" s="61">
        <f t="shared" ca="1" si="0"/>
        <v>18870156263.120003</v>
      </c>
      <c r="M8" s="61">
        <f t="shared" ca="1" si="0"/>
        <v>1683153774.5800018</v>
      </c>
      <c r="N8" s="61">
        <f t="shared" ca="1" si="0"/>
        <v>11898277221.82</v>
      </c>
      <c r="O8" s="61">
        <f t="shared" ca="1" si="0"/>
        <v>-10215123447.239998</v>
      </c>
      <c r="P8" s="61">
        <f t="shared" ca="1" si="0"/>
        <v>494175823.86000001</v>
      </c>
      <c r="Q8" s="61">
        <f t="shared" ca="1" si="0"/>
        <v>265775757.63</v>
      </c>
      <c r="R8" s="61">
        <f t="shared" ca="1" si="0"/>
        <v>228400066.22999999</v>
      </c>
      <c r="S8" s="61">
        <f t="shared" ca="1" si="0"/>
        <v>-118086328.04000002</v>
      </c>
      <c r="T8" s="61">
        <f t="shared" ca="1" si="1"/>
        <v>-3012046.4700000286</v>
      </c>
      <c r="U8" s="61">
        <f t="shared" ca="1" si="1"/>
        <v>-1165912670.03</v>
      </c>
      <c r="V8" s="61">
        <f t="shared" ca="1" si="1"/>
        <v>1162900623.5599999</v>
      </c>
      <c r="W8" s="61">
        <f t="shared" ca="1" si="1"/>
        <v>-115074281.56999999</v>
      </c>
      <c r="X8" s="61">
        <f t="shared" ca="1" si="1"/>
        <v>72882348.900000006</v>
      </c>
      <c r="Y8" s="61">
        <f t="shared" ca="1" si="1"/>
        <v>-187956630.47</v>
      </c>
      <c r="Z8" s="61">
        <f t="shared" ca="1" si="1"/>
        <v>1298448570.0799999</v>
      </c>
      <c r="AA8" s="61">
        <f t="shared" ca="1" si="1"/>
        <v>618992626.94999993</v>
      </c>
      <c r="AB8" s="61">
        <f t="shared" ca="1" si="1"/>
        <v>22816865.309999995</v>
      </c>
      <c r="AC8" s="61">
        <f t="shared" ca="1" si="1"/>
        <v>569539746.55000007</v>
      </c>
      <c r="AD8" s="61">
        <f t="shared" ca="1" si="1"/>
        <v>87099331.269999981</v>
      </c>
      <c r="AE8" s="61">
        <f t="shared" ca="1" si="1"/>
        <v>0</v>
      </c>
      <c r="AF8" s="61">
        <f t="shared" ca="1" si="1"/>
        <v>0</v>
      </c>
      <c r="AG8" s="61">
        <f t="shared" ca="1" si="1"/>
        <v>0</v>
      </c>
      <c r="AH8" s="61">
        <f t="shared" ca="1" si="1"/>
        <v>0</v>
      </c>
      <c r="AI8" s="61">
        <f t="shared" ca="1" si="1"/>
        <v>0</v>
      </c>
      <c r="AJ8" s="61">
        <f t="shared" ca="1" si="2"/>
        <v>5012774.03</v>
      </c>
      <c r="AK8" s="61">
        <f t="shared" ca="1" si="2"/>
        <v>5012774.03</v>
      </c>
      <c r="AL8" s="61">
        <f t="shared" ca="1" si="2"/>
        <v>0</v>
      </c>
      <c r="AM8" s="61">
        <f t="shared" ca="1" si="2"/>
        <v>31892992.199999943</v>
      </c>
      <c r="AN8" s="61">
        <f t="shared" ca="1" si="2"/>
        <v>228474160.25999999</v>
      </c>
      <c r="AO8" s="61">
        <f t="shared" ca="1" si="2"/>
        <v>-169016713.60000002</v>
      </c>
      <c r="AP8" s="61">
        <f t="shared" ca="1" si="2"/>
        <v>0</v>
      </c>
      <c r="AQ8" s="61">
        <f t="shared" ca="1" si="2"/>
        <v>0</v>
      </c>
      <c r="AR8" s="61">
        <f t="shared" ca="1" si="2"/>
        <v>-27564454.460000023</v>
      </c>
      <c r="AS8" s="61">
        <f t="shared" ca="1" si="2"/>
        <v>-4786615650.0999947</v>
      </c>
      <c r="AT8" s="61">
        <f t="shared" ca="1" si="2"/>
        <v>-1714810352.3999996</v>
      </c>
      <c r="AU8" s="61">
        <f t="shared" ca="1" si="2"/>
        <v>-4262032898.6499996</v>
      </c>
      <c r="AV8" s="61">
        <f t="shared" ca="1" si="2"/>
        <v>2547222546.25</v>
      </c>
      <c r="AW8" s="61">
        <f t="shared" ca="1" si="2"/>
        <v>-999425219.47999191</v>
      </c>
      <c r="AX8" s="61">
        <f t="shared" ca="1" si="2"/>
        <v>-2341559648.7099953</v>
      </c>
      <c r="AY8" s="61">
        <f t="shared" ca="1" si="2"/>
        <v>-20266518112.25</v>
      </c>
      <c r="AZ8" s="61">
        <f t="shared" ca="1" si="3"/>
        <v>-17969810498.799999</v>
      </c>
      <c r="BA8" s="61">
        <f t="shared" ca="1" si="3"/>
        <v>-18843293465.419998</v>
      </c>
      <c r="BB8" s="61">
        <f t="shared" ca="1" si="3"/>
        <v>0</v>
      </c>
      <c r="BC8" s="61">
        <f t="shared" ca="1" si="3"/>
        <v>16546585851.970001</v>
      </c>
      <c r="BD8" s="61">
        <f t="shared" ca="1" si="3"/>
        <v>17924958463.540005</v>
      </c>
      <c r="BE8" s="61">
        <f t="shared" ca="1" si="3"/>
        <v>1342134429.2300034</v>
      </c>
      <c r="BF8" s="61">
        <f t="shared" ca="1" si="3"/>
        <v>12253156429.200005</v>
      </c>
      <c r="BG8" s="61">
        <f t="shared" ca="1" si="3"/>
        <v>13553848467.840004</v>
      </c>
      <c r="BH8" s="61">
        <f t="shared" ca="1" si="3"/>
        <v>8990110473.5499992</v>
      </c>
      <c r="BI8" s="61">
        <f t="shared" ca="1" si="3"/>
        <v>0</v>
      </c>
      <c r="BJ8" s="61">
        <f t="shared" ca="1" si="3"/>
        <v>-10290802512.189999</v>
      </c>
      <c r="BK8" s="61">
        <f t="shared" ca="1" si="3"/>
        <v>-10911021999.970001</v>
      </c>
      <c r="BL8" s="61">
        <f t="shared" ca="1" si="3"/>
        <v>-0.27000000000291041</v>
      </c>
      <c r="BM8" s="61">
        <f t="shared" ca="1" si="3"/>
        <v>-7.0000000002910387E-2</v>
      </c>
      <c r="BN8" s="61">
        <f t="shared" ca="1" si="3"/>
        <v>-0.2</v>
      </c>
      <c r="BO8" s="61">
        <f t="shared" ca="1" si="3"/>
        <v>-57394109.849999912</v>
      </c>
      <c r="BP8" s="61">
        <f t="shared" ca="1" si="4"/>
        <v>-57394109.849999912</v>
      </c>
      <c r="BQ8" s="61">
        <f t="shared" ca="1" si="4"/>
        <v>0</v>
      </c>
      <c r="BR8" s="61">
        <f t="shared" ca="1" si="4"/>
        <v>0</v>
      </c>
      <c r="BS8" s="61">
        <f t="shared" ca="1" si="4"/>
        <v>-1627691475.9000034</v>
      </c>
      <c r="BT8" s="61">
        <f t="shared" ca="1" si="4"/>
        <v>-1191239175.99</v>
      </c>
      <c r="BU8" s="61">
        <f t="shared" ca="1" si="4"/>
        <v>-820198554.88</v>
      </c>
      <c r="BV8" s="61">
        <f t="shared" ca="1" si="4"/>
        <v>-163617906.54000002</v>
      </c>
      <c r="BW8" s="61">
        <f t="shared" ca="1" si="4"/>
        <v>0</v>
      </c>
      <c r="BX8" s="61">
        <f t="shared" ca="1" si="4"/>
        <v>0</v>
      </c>
      <c r="BY8" s="61">
        <f t="shared" ca="1" si="4"/>
        <v>0</v>
      </c>
      <c r="BZ8" s="61">
        <f t="shared" ca="1" si="4"/>
        <v>751584342.70999992</v>
      </c>
      <c r="CA8" s="61">
        <f t="shared" ca="1" si="4"/>
        <v>-204220181.20000362</v>
      </c>
      <c r="CB8" s="61">
        <f t="shared" ca="1" si="4"/>
        <v>0</v>
      </c>
      <c r="CC8" s="61">
        <f t="shared" ca="1" si="4"/>
        <v>0</v>
      </c>
      <c r="CD8" s="61">
        <f t="shared" ca="1" si="4"/>
        <v>0</v>
      </c>
      <c r="CE8" s="61">
        <f t="shared" ca="1" si="4"/>
        <v>0</v>
      </c>
      <c r="CF8" s="61">
        <f t="shared" ca="1" si="5"/>
        <v>0</v>
      </c>
      <c r="CG8" s="61">
        <f t="shared" ca="1" si="5"/>
        <v>0</v>
      </c>
      <c r="CH8" s="61">
        <f t="shared" ca="1" si="5"/>
        <v>0</v>
      </c>
      <c r="CI8" s="61">
        <f t="shared" ca="1" si="5"/>
        <v>-387294492.20000005</v>
      </c>
      <c r="CJ8" s="61">
        <f t="shared" ca="1" si="5"/>
        <v>-387294492.20000005</v>
      </c>
      <c r="CK8" s="61">
        <f t="shared" ca="1" si="5"/>
        <v>0</v>
      </c>
      <c r="CL8" s="61">
        <f t="shared" ca="1" si="6"/>
        <v>290139993.42001724</v>
      </c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 t="s">
        <v>236</v>
      </c>
      <c r="HM8" s="6" t="s">
        <v>237</v>
      </c>
      <c r="HN8" s="6"/>
      <c r="HO8" s="6"/>
      <c r="HP8" s="6"/>
      <c r="HQ8" s="6"/>
      <c r="HR8" s="6"/>
      <c r="HS8" s="6"/>
      <c r="HT8" s="6"/>
    </row>
    <row r="9" spans="1:228" ht="13.5" customHeight="1">
      <c r="A9" s="44" t="s">
        <v>4</v>
      </c>
      <c r="B9" s="59">
        <v>1004</v>
      </c>
      <c r="C9" s="60" t="s">
        <v>373</v>
      </c>
      <c r="D9" s="61">
        <f t="shared" ca="1" si="0"/>
        <v>33213087595.630009</v>
      </c>
      <c r="E9" s="61">
        <f t="shared" ca="1" si="0"/>
        <v>37524989223.349998</v>
      </c>
      <c r="F9" s="61">
        <f t="shared" ca="1" si="0"/>
        <v>42318101701.43</v>
      </c>
      <c r="G9" s="61">
        <f t="shared" ca="1" si="0"/>
        <v>-4406884163.0700006</v>
      </c>
      <c r="H9" s="61">
        <f t="shared" ca="1" si="0"/>
        <v>-386228315.00999999</v>
      </c>
      <c r="I9" s="61">
        <f t="shared" ca="1" si="0"/>
        <v>-10726009069.269991</v>
      </c>
      <c r="J9" s="61">
        <f t="shared" ca="1" si="0"/>
        <v>-12587765895.249992</v>
      </c>
      <c r="K9" s="61">
        <f t="shared" ca="1" si="0"/>
        <v>-73782754323.979996</v>
      </c>
      <c r="L9" s="61">
        <f t="shared" ca="1" si="0"/>
        <v>61194988428.730003</v>
      </c>
      <c r="M9" s="61">
        <f t="shared" ca="1" si="0"/>
        <v>1766687996.8800011</v>
      </c>
      <c r="N9" s="61">
        <f t="shared" ca="1" si="0"/>
        <v>6270185295.9900007</v>
      </c>
      <c r="O9" s="61">
        <f t="shared" ca="1" si="0"/>
        <v>-4503497299.1099997</v>
      </c>
      <c r="P9" s="61">
        <f t="shared" ca="1" si="0"/>
        <v>95068829.100000024</v>
      </c>
      <c r="Q9" s="61">
        <f t="shared" ca="1" si="0"/>
        <v>763864913.26999998</v>
      </c>
      <c r="R9" s="61">
        <f t="shared" ca="1" si="0"/>
        <v>-668796084.16999996</v>
      </c>
      <c r="S9" s="61">
        <f t="shared" ca="1" si="0"/>
        <v>39631518.040000439</v>
      </c>
      <c r="T9" s="61">
        <f t="shared" ca="1" si="1"/>
        <v>5221047.1400003433</v>
      </c>
      <c r="U9" s="61">
        <f t="shared" ca="1" si="1"/>
        <v>-4702306901.75</v>
      </c>
      <c r="V9" s="61">
        <f t="shared" ca="1" si="1"/>
        <v>4707527948.8900003</v>
      </c>
      <c r="W9" s="61">
        <f t="shared" ca="1" si="1"/>
        <v>34410470.900000095</v>
      </c>
      <c r="X9" s="61">
        <f t="shared" ca="1" si="1"/>
        <v>579513758.48000002</v>
      </c>
      <c r="Y9" s="61">
        <f t="shared" ca="1" si="1"/>
        <v>-545103287.57999992</v>
      </c>
      <c r="Z9" s="61">
        <f t="shared" ca="1" si="1"/>
        <v>6276456241.2399998</v>
      </c>
      <c r="AA9" s="61">
        <f t="shared" ca="1" si="1"/>
        <v>5947223848.9799995</v>
      </c>
      <c r="AB9" s="61">
        <f t="shared" ca="1" si="1"/>
        <v>-0.01</v>
      </c>
      <c r="AC9" s="61">
        <f t="shared" ca="1" si="1"/>
        <v>-154481578.68000001</v>
      </c>
      <c r="AD9" s="61">
        <f t="shared" ca="1" si="1"/>
        <v>176691593.91</v>
      </c>
      <c r="AE9" s="61">
        <f t="shared" ca="1" si="1"/>
        <v>0.01</v>
      </c>
      <c r="AF9" s="61">
        <f t="shared" ca="1" si="1"/>
        <v>338355479.43000007</v>
      </c>
      <c r="AG9" s="61">
        <f t="shared" ca="1" si="1"/>
        <v>-31333102.399999999</v>
      </c>
      <c r="AH9" s="61">
        <f t="shared" ca="1" si="1"/>
        <v>0</v>
      </c>
      <c r="AI9" s="61">
        <f t="shared" ca="1" si="1"/>
        <v>0</v>
      </c>
      <c r="AJ9" s="61">
        <f t="shared" ca="1" si="2"/>
        <v>35769398.25</v>
      </c>
      <c r="AK9" s="61">
        <f t="shared" ca="1" si="2"/>
        <v>35769398.25</v>
      </c>
      <c r="AL9" s="61">
        <f t="shared" ca="1" si="2"/>
        <v>0</v>
      </c>
      <c r="AM9" s="61">
        <f t="shared" ca="1" si="2"/>
        <v>62250284.019999981</v>
      </c>
      <c r="AN9" s="61">
        <f t="shared" ca="1" si="2"/>
        <v>74453558.449999988</v>
      </c>
      <c r="AO9" s="61">
        <f t="shared" ca="1" si="2"/>
        <v>-21931843.43</v>
      </c>
      <c r="AP9" s="61">
        <f t="shared" ca="1" si="2"/>
        <v>0</v>
      </c>
      <c r="AQ9" s="61">
        <f t="shared" ca="1" si="2"/>
        <v>0</v>
      </c>
      <c r="AR9" s="61">
        <f t="shared" ca="1" si="2"/>
        <v>9728568.9999999963</v>
      </c>
      <c r="AS9" s="61">
        <f t="shared" ca="1" si="2"/>
        <v>-28850483196.930016</v>
      </c>
      <c r="AT9" s="61">
        <f t="shared" ca="1" si="2"/>
        <v>-18120099491.239998</v>
      </c>
      <c r="AU9" s="61">
        <f t="shared" ca="1" si="2"/>
        <v>-19063794970.519997</v>
      </c>
      <c r="AV9" s="61">
        <f t="shared" ca="1" si="2"/>
        <v>943695479.28000009</v>
      </c>
      <c r="AW9" s="61">
        <f t="shared" ca="1" si="2"/>
        <v>-4495176102.9500189</v>
      </c>
      <c r="AX9" s="61">
        <f t="shared" ca="1" si="2"/>
        <v>-4587037534.7800217</v>
      </c>
      <c r="AY9" s="61">
        <f t="shared" ca="1" si="2"/>
        <v>-47480624528.860016</v>
      </c>
      <c r="AZ9" s="61">
        <f t="shared" ca="1" si="3"/>
        <v>-24003702671.98</v>
      </c>
      <c r="BA9" s="61">
        <f t="shared" ca="1" si="3"/>
        <v>-52016206482.650017</v>
      </c>
      <c r="BB9" s="61">
        <f t="shared" ca="1" si="3"/>
        <v>0</v>
      </c>
      <c r="BC9" s="61">
        <f t="shared" ca="1" si="3"/>
        <v>28539284625.770004</v>
      </c>
      <c r="BD9" s="61">
        <f t="shared" ca="1" si="3"/>
        <v>42893586994.079994</v>
      </c>
      <c r="BE9" s="61">
        <f t="shared" ca="1" si="3"/>
        <v>91861431.830002785</v>
      </c>
      <c r="BF9" s="61">
        <f t="shared" ca="1" si="3"/>
        <v>7583904329.9500008</v>
      </c>
      <c r="BG9" s="61">
        <f t="shared" ca="1" si="3"/>
        <v>4236017701.0700002</v>
      </c>
      <c r="BH9" s="61">
        <f t="shared" ca="1" si="3"/>
        <v>8222026923.9499998</v>
      </c>
      <c r="BI9" s="61">
        <f t="shared" ca="1" si="3"/>
        <v>0</v>
      </c>
      <c r="BJ9" s="61">
        <f t="shared" ca="1" si="3"/>
        <v>-4874140295.0699997</v>
      </c>
      <c r="BK9" s="61">
        <f t="shared" ca="1" si="3"/>
        <v>-7492042898.119998</v>
      </c>
      <c r="BL9" s="61">
        <f t="shared" ca="1" si="3"/>
        <v>-64532686.779999733</v>
      </c>
      <c r="BM9" s="61">
        <f t="shared" ca="1" si="3"/>
        <v>-64532686.779999733</v>
      </c>
      <c r="BN9" s="61">
        <f t="shared" ca="1" si="3"/>
        <v>0</v>
      </c>
      <c r="BO9" s="61">
        <f t="shared" ca="1" si="3"/>
        <v>-135652760.93000007</v>
      </c>
      <c r="BP9" s="61">
        <f t="shared" ca="1" si="4"/>
        <v>-135652760.93000007</v>
      </c>
      <c r="BQ9" s="61">
        <f t="shared" ca="1" si="4"/>
        <v>0</v>
      </c>
      <c r="BR9" s="61">
        <f t="shared" ca="1" si="4"/>
        <v>0</v>
      </c>
      <c r="BS9" s="61">
        <f t="shared" ca="1" si="4"/>
        <v>-5749086262.75</v>
      </c>
      <c r="BT9" s="61">
        <f t="shared" ca="1" si="4"/>
        <v>-3666743752.5899997</v>
      </c>
      <c r="BU9" s="61">
        <f t="shared" ca="1" si="4"/>
        <v>-1500945742.8999999</v>
      </c>
      <c r="BV9" s="61">
        <f t="shared" ca="1" si="4"/>
        <v>-490465795.79000002</v>
      </c>
      <c r="BW9" s="61">
        <f t="shared" ca="1" si="4"/>
        <v>0</v>
      </c>
      <c r="BX9" s="61">
        <f t="shared" ca="1" si="4"/>
        <v>-134217302.62</v>
      </c>
      <c r="BY9" s="61">
        <f t="shared" ca="1" si="4"/>
        <v>-98453154.099999994</v>
      </c>
      <c r="BZ9" s="61">
        <f t="shared" ca="1" si="4"/>
        <v>287715964.40999991</v>
      </c>
      <c r="CA9" s="61">
        <f t="shared" ca="1" si="4"/>
        <v>-145976479.16</v>
      </c>
      <c r="CB9" s="61">
        <f t="shared" ca="1" si="4"/>
        <v>0</v>
      </c>
      <c r="CC9" s="61">
        <f t="shared" ca="1" si="4"/>
        <v>0</v>
      </c>
      <c r="CD9" s="61">
        <f t="shared" ca="1" si="4"/>
        <v>0</v>
      </c>
      <c r="CE9" s="61">
        <f t="shared" ca="1" si="4"/>
        <v>0</v>
      </c>
      <c r="CF9" s="61">
        <f t="shared" ca="1" si="5"/>
        <v>0</v>
      </c>
      <c r="CG9" s="61">
        <f t="shared" ca="1" si="5"/>
        <v>0</v>
      </c>
      <c r="CH9" s="61">
        <f t="shared" ca="1" si="5"/>
        <v>0</v>
      </c>
      <c r="CI9" s="61">
        <f t="shared" ca="1" si="5"/>
        <v>-285935892.27999997</v>
      </c>
      <c r="CJ9" s="61">
        <f t="shared" ca="1" si="5"/>
        <v>-285935892.27999997</v>
      </c>
      <c r="CK9" s="61">
        <f t="shared" ca="1" si="5"/>
        <v>0</v>
      </c>
      <c r="CL9" s="61">
        <f t="shared" ca="1" si="6"/>
        <v>4362604398.6999931</v>
      </c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 t="s">
        <v>239</v>
      </c>
      <c r="HM9" s="6" t="s">
        <v>240</v>
      </c>
      <c r="HN9" s="6"/>
      <c r="HO9" s="6"/>
      <c r="HP9" s="6"/>
      <c r="HQ9" s="6"/>
      <c r="HR9" s="6"/>
      <c r="HS9" s="6"/>
      <c r="HT9" s="6"/>
    </row>
    <row r="10" spans="1:228" ht="13.5" customHeight="1">
      <c r="A10" s="44" t="s">
        <v>6</v>
      </c>
      <c r="B10" s="59">
        <v>1005</v>
      </c>
      <c r="C10" s="60" t="s">
        <v>373</v>
      </c>
      <c r="D10" s="61">
        <f t="shared" ca="1" si="0"/>
        <v>27036343382.61002</v>
      </c>
      <c r="E10" s="61">
        <f t="shared" ca="1" si="0"/>
        <v>23253464225.230003</v>
      </c>
      <c r="F10" s="61">
        <f t="shared" ca="1" si="0"/>
        <v>29569973452.390003</v>
      </c>
      <c r="G10" s="61">
        <f t="shared" ca="1" si="0"/>
        <v>-6063289146.0699987</v>
      </c>
      <c r="H10" s="61">
        <f t="shared" ca="1" si="0"/>
        <v>-253220081.08999997</v>
      </c>
      <c r="I10" s="61">
        <f t="shared" ca="1" si="0"/>
        <v>-4371742785.4699898</v>
      </c>
      <c r="J10" s="61">
        <f t="shared" ca="1" si="0"/>
        <v>-4973182515.5599899</v>
      </c>
      <c r="K10" s="61">
        <f t="shared" ca="1" si="0"/>
        <v>-55904079606.609978</v>
      </c>
      <c r="L10" s="61">
        <f t="shared" ca="1" si="0"/>
        <v>50930897091.049988</v>
      </c>
      <c r="M10" s="61">
        <f t="shared" ca="1" si="0"/>
        <v>694654280.63000011</v>
      </c>
      <c r="N10" s="61">
        <f t="shared" ca="1" si="0"/>
        <v>7979673877.9599991</v>
      </c>
      <c r="O10" s="61">
        <f t="shared" ca="1" si="0"/>
        <v>-7285019597.329999</v>
      </c>
      <c r="P10" s="61">
        <f t="shared" ca="1" si="0"/>
        <v>-93214550.539999962</v>
      </c>
      <c r="Q10" s="61">
        <f t="shared" ca="1" si="0"/>
        <v>703498559.80000007</v>
      </c>
      <c r="R10" s="61">
        <f t="shared" ca="1" si="0"/>
        <v>-796713110.34000003</v>
      </c>
      <c r="S10" s="61">
        <f t="shared" ca="1" si="0"/>
        <v>288754319.24000007</v>
      </c>
      <c r="T10" s="61">
        <f t="shared" ca="1" si="1"/>
        <v>321098192.44000006</v>
      </c>
      <c r="U10" s="61">
        <f t="shared" ca="1" si="1"/>
        <v>-1590006148.02</v>
      </c>
      <c r="V10" s="61">
        <f t="shared" ca="1" si="1"/>
        <v>1911104340.46</v>
      </c>
      <c r="W10" s="61">
        <f t="shared" ca="1" si="1"/>
        <v>-32343873.200000003</v>
      </c>
      <c r="X10" s="61">
        <f t="shared" ca="1" si="1"/>
        <v>112088212.33</v>
      </c>
      <c r="Y10" s="61">
        <f t="shared" ca="1" si="1"/>
        <v>-144432085.53</v>
      </c>
      <c r="Z10" s="61">
        <f t="shared" ca="1" si="1"/>
        <v>7594223918.0500011</v>
      </c>
      <c r="AA10" s="61">
        <f t="shared" ca="1" si="1"/>
        <v>2342102295.0000005</v>
      </c>
      <c r="AB10" s="61">
        <f t="shared" ca="1" si="1"/>
        <v>754948487.59000003</v>
      </c>
      <c r="AC10" s="61">
        <f t="shared" ca="1" si="1"/>
        <v>3373348248.2200003</v>
      </c>
      <c r="AD10" s="61">
        <f t="shared" ca="1" si="1"/>
        <v>396293202.33999985</v>
      </c>
      <c r="AE10" s="61">
        <f t="shared" ca="1" si="1"/>
        <v>700000000.00000012</v>
      </c>
      <c r="AF10" s="61">
        <f t="shared" ca="1" si="1"/>
        <v>0</v>
      </c>
      <c r="AG10" s="61">
        <f t="shared" ca="1" si="1"/>
        <v>0</v>
      </c>
      <c r="AH10" s="61">
        <f t="shared" ca="1" si="1"/>
        <v>27531684.900000002</v>
      </c>
      <c r="AI10" s="61">
        <f t="shared" ca="1" si="1"/>
        <v>0</v>
      </c>
      <c r="AJ10" s="61">
        <f t="shared" ca="1" si="2"/>
        <v>24246677.079999998</v>
      </c>
      <c r="AK10" s="61">
        <f t="shared" ca="1" si="2"/>
        <v>24246677.079999998</v>
      </c>
      <c r="AL10" s="61">
        <f t="shared" ca="1" si="2"/>
        <v>0</v>
      </c>
      <c r="AM10" s="61">
        <f t="shared" ca="1" si="2"/>
        <v>247397028.48000008</v>
      </c>
      <c r="AN10" s="61">
        <f t="shared" ca="1" si="2"/>
        <v>388923040.49000007</v>
      </c>
      <c r="AO10" s="61">
        <f t="shared" ca="1" si="2"/>
        <v>-66756167.649999999</v>
      </c>
      <c r="AP10" s="61">
        <f t="shared" ca="1" si="2"/>
        <v>-46776285.549999997</v>
      </c>
      <c r="AQ10" s="61">
        <f t="shared" ca="1" si="2"/>
        <v>0</v>
      </c>
      <c r="AR10" s="61">
        <f t="shared" ca="1" si="2"/>
        <v>-27993558.809999999</v>
      </c>
      <c r="AS10" s="61">
        <f t="shared" ca="1" si="2"/>
        <v>-22285328022.000019</v>
      </c>
      <c r="AT10" s="61">
        <f t="shared" ca="1" si="2"/>
        <v>-12087149816.270004</v>
      </c>
      <c r="AU10" s="61">
        <f t="shared" ca="1" si="2"/>
        <v>-14189658277.830004</v>
      </c>
      <c r="AV10" s="61">
        <f t="shared" ca="1" si="2"/>
        <v>2102508461.5599997</v>
      </c>
      <c r="AW10" s="61">
        <f t="shared" ca="1" si="2"/>
        <v>-3509309436.110014</v>
      </c>
      <c r="AX10" s="61">
        <f t="shared" ca="1" si="2"/>
        <v>-3276982950.1000137</v>
      </c>
      <c r="AY10" s="61">
        <f t="shared" ca="1" si="2"/>
        <v>-45879071571.050003</v>
      </c>
      <c r="AZ10" s="61">
        <f t="shared" ca="1" si="3"/>
        <v>-34661021401.399986</v>
      </c>
      <c r="BA10" s="61">
        <f t="shared" ca="1" si="3"/>
        <v>-42310971299.280022</v>
      </c>
      <c r="BB10" s="61">
        <f t="shared" ca="1" si="3"/>
        <v>0</v>
      </c>
      <c r="BC10" s="61">
        <f t="shared" ca="1" si="3"/>
        <v>31092921129.630009</v>
      </c>
      <c r="BD10" s="61">
        <f t="shared" ca="1" si="3"/>
        <v>42602088620.949989</v>
      </c>
      <c r="BE10" s="61">
        <f t="shared" ca="1" si="3"/>
        <v>-232326486.01000023</v>
      </c>
      <c r="BF10" s="61">
        <f t="shared" ca="1" si="3"/>
        <v>13277409325.49</v>
      </c>
      <c r="BG10" s="61">
        <f t="shared" ca="1" si="3"/>
        <v>13651185703.33</v>
      </c>
      <c r="BH10" s="61">
        <f t="shared" ca="1" si="3"/>
        <v>6124997798.5200005</v>
      </c>
      <c r="BI10" s="61">
        <f t="shared" ca="1" si="3"/>
        <v>0</v>
      </c>
      <c r="BJ10" s="61">
        <f t="shared" ca="1" si="3"/>
        <v>-6498774176.3599987</v>
      </c>
      <c r="BK10" s="61">
        <f t="shared" ca="1" si="3"/>
        <v>-13509735811.5</v>
      </c>
      <c r="BL10" s="61">
        <f t="shared" ca="1" si="3"/>
        <v>0</v>
      </c>
      <c r="BM10" s="61">
        <f t="shared" ca="1" si="3"/>
        <v>0</v>
      </c>
      <c r="BN10" s="61">
        <f t="shared" ca="1" si="3"/>
        <v>0</v>
      </c>
      <c r="BO10" s="61">
        <f t="shared" ca="1" si="3"/>
        <v>-266742326.44999999</v>
      </c>
      <c r="BP10" s="61">
        <f t="shared" ca="1" si="4"/>
        <v>-266742326.44999999</v>
      </c>
      <c r="BQ10" s="61">
        <f t="shared" ca="1" si="4"/>
        <v>0</v>
      </c>
      <c r="BR10" s="61">
        <f t="shared" ca="1" si="4"/>
        <v>0</v>
      </c>
      <c r="BS10" s="61">
        <f t="shared" ca="1" si="4"/>
        <v>-5647235629.9499979</v>
      </c>
      <c r="BT10" s="61">
        <f t="shared" ca="1" si="4"/>
        <v>-2938365943.1399984</v>
      </c>
      <c r="BU10" s="61">
        <f t="shared" ca="1" si="4"/>
        <v>-1965386465.0799997</v>
      </c>
      <c r="BV10" s="61">
        <f t="shared" ca="1" si="4"/>
        <v>-554946883.51000011</v>
      </c>
      <c r="BW10" s="61">
        <f t="shared" ca="1" si="4"/>
        <v>0</v>
      </c>
      <c r="BX10" s="61">
        <f t="shared" ca="1" si="4"/>
        <v>-69968421.700000018</v>
      </c>
      <c r="BY10" s="61">
        <f t="shared" ca="1" si="4"/>
        <v>-65131942.200000003</v>
      </c>
      <c r="BZ10" s="61">
        <f t="shared" ca="1" si="4"/>
        <v>-53435974.32</v>
      </c>
      <c r="CA10" s="61">
        <f t="shared" ca="1" si="4"/>
        <v>0</v>
      </c>
      <c r="CB10" s="61">
        <f t="shared" ca="1" si="4"/>
        <v>0</v>
      </c>
      <c r="CC10" s="61">
        <f t="shared" ca="1" si="4"/>
        <v>0</v>
      </c>
      <c r="CD10" s="61">
        <f t="shared" ca="1" si="4"/>
        <v>0</v>
      </c>
      <c r="CE10" s="61">
        <f t="shared" ca="1" si="4"/>
        <v>0</v>
      </c>
      <c r="CF10" s="61">
        <f t="shared" ca="1" si="5"/>
        <v>0</v>
      </c>
      <c r="CG10" s="61">
        <f t="shared" ca="1" si="5"/>
        <v>0</v>
      </c>
      <c r="CH10" s="61">
        <f t="shared" ca="1" si="5"/>
        <v>0</v>
      </c>
      <c r="CI10" s="61">
        <f t="shared" ca="1" si="5"/>
        <v>-774890813.22000003</v>
      </c>
      <c r="CJ10" s="61">
        <f t="shared" ca="1" si="5"/>
        <v>-778773910.91000009</v>
      </c>
      <c r="CK10" s="61">
        <f t="shared" ca="1" si="5"/>
        <v>3883097.69</v>
      </c>
      <c r="CL10" s="61">
        <f t="shared" ca="1" si="6"/>
        <v>4751015360.6100006</v>
      </c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 t="s">
        <v>242</v>
      </c>
      <c r="HM10" s="6" t="s">
        <v>243</v>
      </c>
      <c r="HN10" s="6"/>
      <c r="HO10" s="6"/>
      <c r="HP10" s="6"/>
      <c r="HQ10" s="6"/>
      <c r="HR10" s="6"/>
      <c r="HS10" s="6"/>
      <c r="HT10" s="6"/>
    </row>
    <row r="11" spans="1:228" ht="13.5" customHeight="1">
      <c r="A11" s="44" t="s">
        <v>8</v>
      </c>
      <c r="B11" s="59">
        <v>1006</v>
      </c>
      <c r="C11" s="60" t="s">
        <v>373</v>
      </c>
      <c r="D11" s="61">
        <f t="shared" ca="1" si="0"/>
        <v>4675239035.489994</v>
      </c>
      <c r="E11" s="61">
        <f t="shared" ca="1" si="0"/>
        <v>4236491225.0700006</v>
      </c>
      <c r="F11" s="61">
        <f t="shared" ca="1" si="0"/>
        <v>5802411092.9000006</v>
      </c>
      <c r="G11" s="61">
        <f t="shared" ca="1" si="0"/>
        <v>-1316160873.0699999</v>
      </c>
      <c r="H11" s="61">
        <f t="shared" ca="1" si="0"/>
        <v>-249758994.75999999</v>
      </c>
      <c r="I11" s="61">
        <f t="shared" ca="1" si="0"/>
        <v>-734597214.07000732</v>
      </c>
      <c r="J11" s="61">
        <f t="shared" ca="1" si="0"/>
        <v>-1276222523.9300079</v>
      </c>
      <c r="K11" s="61">
        <f t="shared" ca="1" si="0"/>
        <v>-10102388070.580002</v>
      </c>
      <c r="L11" s="61">
        <f t="shared" ca="1" si="0"/>
        <v>8826165546.6499939</v>
      </c>
      <c r="M11" s="61">
        <f t="shared" ca="1" si="0"/>
        <v>501565423.08000064</v>
      </c>
      <c r="N11" s="61">
        <f t="shared" ca="1" si="0"/>
        <v>1748615108.3100007</v>
      </c>
      <c r="O11" s="61">
        <f t="shared" ca="1" si="0"/>
        <v>-1247049685.23</v>
      </c>
      <c r="P11" s="61">
        <f t="shared" ca="1" si="0"/>
        <v>40059886.779999971</v>
      </c>
      <c r="Q11" s="61">
        <f t="shared" ca="1" si="0"/>
        <v>461021781.57999998</v>
      </c>
      <c r="R11" s="61">
        <f t="shared" ca="1" si="0"/>
        <v>-420961894.80000001</v>
      </c>
      <c r="S11" s="61">
        <f t="shared" ca="1" si="0"/>
        <v>-64702007.310000062</v>
      </c>
      <c r="T11" s="61">
        <f t="shared" ca="1" si="1"/>
        <v>-106456152.07000017</v>
      </c>
      <c r="U11" s="61">
        <f t="shared" ca="1" si="1"/>
        <v>-1884307008.3799999</v>
      </c>
      <c r="V11" s="61">
        <f t="shared" ca="1" si="1"/>
        <v>1777850856.3099997</v>
      </c>
      <c r="W11" s="61">
        <f t="shared" ca="1" si="1"/>
        <v>41754144.76000011</v>
      </c>
      <c r="X11" s="61">
        <f t="shared" ca="1" si="1"/>
        <v>389246247.34000003</v>
      </c>
      <c r="Y11" s="61">
        <f t="shared" ca="1" si="1"/>
        <v>-347492102.57999992</v>
      </c>
      <c r="Z11" s="61">
        <f t="shared" ca="1" si="1"/>
        <v>1158505073.6499999</v>
      </c>
      <c r="AA11" s="61">
        <f t="shared" ca="1" si="1"/>
        <v>462303574.93999988</v>
      </c>
      <c r="AB11" s="61">
        <f t="shared" ca="1" si="1"/>
        <v>0</v>
      </c>
      <c r="AC11" s="61">
        <f t="shared" ca="1" si="1"/>
        <v>115833152.29000001</v>
      </c>
      <c r="AD11" s="61">
        <f t="shared" ca="1" si="1"/>
        <v>497582962.92999995</v>
      </c>
      <c r="AE11" s="61">
        <f t="shared" ca="1" si="1"/>
        <v>0</v>
      </c>
      <c r="AF11" s="61">
        <f t="shared" ca="1" si="1"/>
        <v>0</v>
      </c>
      <c r="AG11" s="61">
        <f t="shared" ca="1" si="1"/>
        <v>1533409.5000000002</v>
      </c>
      <c r="AH11" s="61">
        <f t="shared" ca="1" si="1"/>
        <v>81251973.989999995</v>
      </c>
      <c r="AI11" s="61">
        <f t="shared" ca="1" si="1"/>
        <v>0</v>
      </c>
      <c r="AJ11" s="61">
        <f t="shared" ca="1" si="2"/>
        <v>1625188.56</v>
      </c>
      <c r="AK11" s="61">
        <f t="shared" ca="1" si="2"/>
        <v>1625188.56</v>
      </c>
      <c r="AL11" s="61">
        <f t="shared" ca="1" si="2"/>
        <v>0</v>
      </c>
      <c r="AM11" s="61">
        <f t="shared" ca="1" si="2"/>
        <v>77916769.589999989</v>
      </c>
      <c r="AN11" s="61">
        <f t="shared" ca="1" si="2"/>
        <v>95887038.309999987</v>
      </c>
      <c r="AO11" s="61">
        <f t="shared" ca="1" si="2"/>
        <v>-6726586.5199999996</v>
      </c>
      <c r="AP11" s="61">
        <f t="shared" ca="1" si="2"/>
        <v>0</v>
      </c>
      <c r="AQ11" s="61">
        <f t="shared" ca="1" si="2"/>
        <v>0</v>
      </c>
      <c r="AR11" s="61">
        <f t="shared" ca="1" si="2"/>
        <v>-11243682.199999997</v>
      </c>
      <c r="AS11" s="61">
        <f t="shared" ca="1" si="2"/>
        <v>-3535315167.3300014</v>
      </c>
      <c r="AT11" s="61">
        <f t="shared" ca="1" si="2"/>
        <v>-2072786288.7799995</v>
      </c>
      <c r="AU11" s="61">
        <f t="shared" ca="1" si="2"/>
        <v>-2191162076.4199996</v>
      </c>
      <c r="AV11" s="61">
        <f t="shared" ca="1" si="2"/>
        <v>118375787.64000002</v>
      </c>
      <c r="AW11" s="61">
        <f t="shared" ca="1" si="2"/>
        <v>-661815743.05000174</v>
      </c>
      <c r="AX11" s="61">
        <f t="shared" ca="1" si="2"/>
        <v>-782758552.23000145</v>
      </c>
      <c r="AY11" s="61">
        <f t="shared" ca="1" si="2"/>
        <v>-9221675434.920002</v>
      </c>
      <c r="AZ11" s="61">
        <f t="shared" ca="1" si="3"/>
        <v>-4846071269.539999</v>
      </c>
      <c r="BA11" s="61">
        <f t="shared" ca="1" si="3"/>
        <v>-9937011934.4800014</v>
      </c>
      <c r="BB11" s="61">
        <f t="shared" ca="1" si="3"/>
        <v>0</v>
      </c>
      <c r="BC11" s="61">
        <f t="shared" ca="1" si="3"/>
        <v>5561407769.0999994</v>
      </c>
      <c r="BD11" s="61">
        <f t="shared" ca="1" si="3"/>
        <v>8438916882.6900005</v>
      </c>
      <c r="BE11" s="61">
        <f t="shared" ca="1" si="3"/>
        <v>120942809.17999971</v>
      </c>
      <c r="BF11" s="61">
        <f t="shared" ca="1" si="3"/>
        <v>700894354.8299998</v>
      </c>
      <c r="BG11" s="61">
        <f t="shared" ca="1" si="3"/>
        <v>328044514.75</v>
      </c>
      <c r="BH11" s="61">
        <f t="shared" ca="1" si="3"/>
        <v>807096083.66999984</v>
      </c>
      <c r="BI11" s="61">
        <f t="shared" ca="1" si="3"/>
        <v>0</v>
      </c>
      <c r="BJ11" s="61">
        <f t="shared" ca="1" si="3"/>
        <v>-434246243.59000003</v>
      </c>
      <c r="BK11" s="61">
        <f t="shared" ca="1" si="3"/>
        <v>-579951545.6500001</v>
      </c>
      <c r="BL11" s="61">
        <f t="shared" ca="1" si="3"/>
        <v>0</v>
      </c>
      <c r="BM11" s="61">
        <f t="shared" ca="1" si="3"/>
        <v>0</v>
      </c>
      <c r="BN11" s="61">
        <f t="shared" ca="1" si="3"/>
        <v>0</v>
      </c>
      <c r="BO11" s="61">
        <f t="shared" ca="1" si="3"/>
        <v>-2252075.66</v>
      </c>
      <c r="BP11" s="61">
        <f t="shared" ca="1" si="4"/>
        <v>-2252075.66</v>
      </c>
      <c r="BQ11" s="61">
        <f t="shared" ca="1" si="4"/>
        <v>0</v>
      </c>
      <c r="BR11" s="61">
        <f t="shared" ca="1" si="4"/>
        <v>0</v>
      </c>
      <c r="BS11" s="61">
        <f t="shared" ca="1" si="4"/>
        <v>-685940638.05000007</v>
      </c>
      <c r="BT11" s="61">
        <f t="shared" ca="1" si="4"/>
        <v>-548136751.10000002</v>
      </c>
      <c r="BU11" s="61">
        <f t="shared" ca="1" si="4"/>
        <v>-148991057.11000001</v>
      </c>
      <c r="BV11" s="61">
        <f t="shared" ca="1" si="4"/>
        <v>-79118463.430000022</v>
      </c>
      <c r="BW11" s="61">
        <f t="shared" ca="1" si="4"/>
        <v>-714107.99999999988</v>
      </c>
      <c r="BX11" s="61">
        <f t="shared" ca="1" si="4"/>
        <v>-2561429.3299999996</v>
      </c>
      <c r="BY11" s="61">
        <f t="shared" ca="1" si="4"/>
        <v>-15399838.289999999</v>
      </c>
      <c r="BZ11" s="61">
        <f t="shared" ca="1" si="4"/>
        <v>108981009.21000001</v>
      </c>
      <c r="CA11" s="61">
        <f t="shared" ca="1" si="4"/>
        <v>0</v>
      </c>
      <c r="CB11" s="61">
        <f t="shared" ca="1" si="4"/>
        <v>0</v>
      </c>
      <c r="CC11" s="61">
        <f t="shared" ca="1" si="4"/>
        <v>0</v>
      </c>
      <c r="CD11" s="61">
        <f t="shared" ca="1" si="4"/>
        <v>0</v>
      </c>
      <c r="CE11" s="61">
        <f t="shared" ca="1" si="4"/>
        <v>0</v>
      </c>
      <c r="CF11" s="61">
        <f t="shared" ca="1" si="5"/>
        <v>0</v>
      </c>
      <c r="CG11" s="61">
        <f t="shared" ca="1" si="5"/>
        <v>0</v>
      </c>
      <c r="CH11" s="61">
        <f t="shared" ca="1" si="5"/>
        <v>0</v>
      </c>
      <c r="CI11" s="61">
        <f t="shared" ca="1" si="5"/>
        <v>-112520421.79000002</v>
      </c>
      <c r="CJ11" s="61">
        <f t="shared" ca="1" si="5"/>
        <v>-113369063.36000001</v>
      </c>
      <c r="CK11" s="61">
        <f t="shared" ca="1" si="5"/>
        <v>848641.57</v>
      </c>
      <c r="CL11" s="61">
        <f t="shared" ca="1" si="6"/>
        <v>1139923868.1599927</v>
      </c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 t="s">
        <v>245</v>
      </c>
      <c r="HM11" s="6" t="s">
        <v>246</v>
      </c>
      <c r="HN11" s="6"/>
      <c r="HO11" s="6"/>
      <c r="HP11" s="6"/>
      <c r="HQ11" s="6"/>
      <c r="HR11" s="6"/>
      <c r="HS11" s="6"/>
      <c r="HT11" s="6"/>
    </row>
    <row r="12" spans="1:228" ht="13.5" customHeight="1">
      <c r="A12" s="44" t="s">
        <v>10</v>
      </c>
      <c r="B12" s="59">
        <v>1007</v>
      </c>
      <c r="C12" s="60" t="s">
        <v>373</v>
      </c>
      <c r="D12" s="61">
        <f t="shared" ca="1" si="0"/>
        <v>136103428.35000026</v>
      </c>
      <c r="E12" s="61">
        <f t="shared" ca="1" si="0"/>
        <v>184281490.99000019</v>
      </c>
      <c r="F12" s="61">
        <f t="shared" ca="1" si="0"/>
        <v>304604549.89000016</v>
      </c>
      <c r="G12" s="61">
        <f t="shared" ca="1" si="0"/>
        <v>-120323058.89999998</v>
      </c>
      <c r="H12" s="61">
        <f t="shared" ca="1" si="0"/>
        <v>0</v>
      </c>
      <c r="I12" s="61">
        <f t="shared" ca="1" si="0"/>
        <v>-48178062.639999926</v>
      </c>
      <c r="J12" s="61">
        <f t="shared" ca="1" si="0"/>
        <v>-100887762.22999996</v>
      </c>
      <c r="K12" s="61">
        <f t="shared" ca="1" si="0"/>
        <v>-612875172.00999999</v>
      </c>
      <c r="L12" s="61">
        <f t="shared" ca="1" si="0"/>
        <v>511987409.78000003</v>
      </c>
      <c r="M12" s="61">
        <f t="shared" ca="1" si="0"/>
        <v>52709699.590000033</v>
      </c>
      <c r="N12" s="61">
        <f t="shared" ca="1" si="0"/>
        <v>245528848</v>
      </c>
      <c r="O12" s="61">
        <f t="shared" ca="1" si="0"/>
        <v>-192819148.40999997</v>
      </c>
      <c r="P12" s="61">
        <f t="shared" ca="1" si="0"/>
        <v>0</v>
      </c>
      <c r="Q12" s="61">
        <f t="shared" ca="1" si="0"/>
        <v>0</v>
      </c>
      <c r="R12" s="61">
        <f t="shared" ca="1" si="0"/>
        <v>0</v>
      </c>
      <c r="S12" s="61">
        <f t="shared" ca="1" si="0"/>
        <v>0</v>
      </c>
      <c r="T12" s="61">
        <f t="shared" ca="1" si="1"/>
        <v>0</v>
      </c>
      <c r="U12" s="61">
        <f t="shared" ca="1" si="1"/>
        <v>0</v>
      </c>
      <c r="V12" s="61">
        <f t="shared" ca="1" si="1"/>
        <v>0</v>
      </c>
      <c r="W12" s="61">
        <f t="shared" ca="1" si="1"/>
        <v>0</v>
      </c>
      <c r="X12" s="61">
        <f t="shared" ca="1" si="1"/>
        <v>0</v>
      </c>
      <c r="Y12" s="61">
        <f t="shared" ca="1" si="1"/>
        <v>0</v>
      </c>
      <c r="Z12" s="61">
        <f t="shared" ca="1" si="1"/>
        <v>0</v>
      </c>
      <c r="AA12" s="61">
        <f t="shared" ca="1" si="1"/>
        <v>0</v>
      </c>
      <c r="AB12" s="61">
        <f t="shared" ca="1" si="1"/>
        <v>0</v>
      </c>
      <c r="AC12" s="61">
        <f t="shared" ca="1" si="1"/>
        <v>0</v>
      </c>
      <c r="AD12" s="61">
        <f t="shared" ca="1" si="1"/>
        <v>0</v>
      </c>
      <c r="AE12" s="61">
        <f t="shared" ca="1" si="1"/>
        <v>0</v>
      </c>
      <c r="AF12" s="61">
        <f t="shared" ca="1" si="1"/>
        <v>0</v>
      </c>
      <c r="AG12" s="61">
        <f t="shared" ca="1" si="1"/>
        <v>0</v>
      </c>
      <c r="AH12" s="61">
        <f t="shared" ca="1" si="1"/>
        <v>0</v>
      </c>
      <c r="AI12" s="61">
        <f t="shared" ca="1" si="1"/>
        <v>0</v>
      </c>
      <c r="AJ12" s="61">
        <f t="shared" ca="1" si="2"/>
        <v>0</v>
      </c>
      <c r="AK12" s="61">
        <f t="shared" ca="1" si="2"/>
        <v>0</v>
      </c>
      <c r="AL12" s="61">
        <f t="shared" ca="1" si="2"/>
        <v>0</v>
      </c>
      <c r="AM12" s="61">
        <f t="shared" ca="1" si="2"/>
        <v>-2.3646862246096134E-11</v>
      </c>
      <c r="AN12" s="61">
        <f t="shared" ca="1" si="2"/>
        <v>-2.5465851649641991E-11</v>
      </c>
      <c r="AO12" s="61">
        <f t="shared" ca="1" si="2"/>
        <v>1.8189894035458565E-12</v>
      </c>
      <c r="AP12" s="61">
        <f t="shared" ca="1" si="2"/>
        <v>0</v>
      </c>
      <c r="AQ12" s="61">
        <f t="shared" ca="1" si="2"/>
        <v>0</v>
      </c>
      <c r="AR12" s="61">
        <f t="shared" ca="1" si="2"/>
        <v>0</v>
      </c>
      <c r="AS12" s="61">
        <f t="shared" ca="1" si="2"/>
        <v>-189015415.63</v>
      </c>
      <c r="AT12" s="61">
        <f t="shared" ca="1" si="2"/>
        <v>-36745036.489999995</v>
      </c>
      <c r="AU12" s="61">
        <f t="shared" ca="1" si="2"/>
        <v>-56892386.200000003</v>
      </c>
      <c r="AV12" s="61">
        <f t="shared" ca="1" si="2"/>
        <v>20147349.710000005</v>
      </c>
      <c r="AW12" s="61">
        <f t="shared" ca="1" si="2"/>
        <v>-59992469.829999983</v>
      </c>
      <c r="AX12" s="61">
        <f t="shared" ca="1" si="2"/>
        <v>-91877723.23999989</v>
      </c>
      <c r="AY12" s="61">
        <f t="shared" ca="1" si="2"/>
        <v>-453790981.11000001</v>
      </c>
      <c r="AZ12" s="61">
        <f t="shared" ca="1" si="3"/>
        <v>-147192755.1100001</v>
      </c>
      <c r="BA12" s="61">
        <f t="shared" ca="1" si="3"/>
        <v>-306598225.99999994</v>
      </c>
      <c r="BB12" s="61">
        <f t="shared" ca="1" si="3"/>
        <v>0</v>
      </c>
      <c r="BC12" s="61">
        <f t="shared" ca="1" si="3"/>
        <v>0</v>
      </c>
      <c r="BD12" s="61">
        <f t="shared" ca="1" si="3"/>
        <v>361913257.87000012</v>
      </c>
      <c r="BE12" s="61">
        <f t="shared" ca="1" si="3"/>
        <v>31885253.409999907</v>
      </c>
      <c r="BF12" s="61">
        <f t="shared" ca="1" si="3"/>
        <v>159098578.86000001</v>
      </c>
      <c r="BG12" s="61">
        <f t="shared" ca="1" si="3"/>
        <v>51770904.529999994</v>
      </c>
      <c r="BH12" s="61">
        <f t="shared" ca="1" si="3"/>
        <v>107327674.33000001</v>
      </c>
      <c r="BI12" s="61">
        <f t="shared" ca="1" si="3"/>
        <v>0</v>
      </c>
      <c r="BJ12" s="61">
        <f t="shared" ca="1" si="3"/>
        <v>0</v>
      </c>
      <c r="BK12" s="61">
        <f t="shared" ca="1" si="3"/>
        <v>-127213325.45000011</v>
      </c>
      <c r="BL12" s="61">
        <f t="shared" ca="1" si="3"/>
        <v>-1169464.1300000027</v>
      </c>
      <c r="BM12" s="61">
        <f t="shared" ca="1" si="3"/>
        <v>-1574009.0000000149</v>
      </c>
      <c r="BN12" s="61">
        <f t="shared" ca="1" si="3"/>
        <v>404544.87000001222</v>
      </c>
      <c r="BO12" s="61">
        <f t="shared" ca="1" si="3"/>
        <v>-22113778.920000002</v>
      </c>
      <c r="BP12" s="61">
        <f t="shared" ca="1" si="4"/>
        <v>-22113778.920000002</v>
      </c>
      <c r="BQ12" s="61">
        <f t="shared" ca="1" si="4"/>
        <v>0</v>
      </c>
      <c r="BR12" s="61">
        <f t="shared" ca="1" si="4"/>
        <v>0</v>
      </c>
      <c r="BS12" s="61">
        <f t="shared" ca="1" si="4"/>
        <v>-68994666.25999999</v>
      </c>
      <c r="BT12" s="61">
        <f t="shared" ca="1" si="4"/>
        <v>-29221141.859999985</v>
      </c>
      <c r="BU12" s="61">
        <f t="shared" ca="1" si="4"/>
        <v>-25312371.73</v>
      </c>
      <c r="BV12" s="61">
        <f t="shared" ca="1" si="4"/>
        <v>-3289442.64</v>
      </c>
      <c r="BW12" s="61">
        <f t="shared" ca="1" si="4"/>
        <v>0</v>
      </c>
      <c r="BX12" s="61">
        <f t="shared" ca="1" si="4"/>
        <v>-546112.91</v>
      </c>
      <c r="BY12" s="61">
        <f t="shared" ca="1" si="4"/>
        <v>-30551765.659999993</v>
      </c>
      <c r="BZ12" s="61">
        <f t="shared" ca="1" si="4"/>
        <v>30532775.29999999</v>
      </c>
      <c r="CA12" s="61">
        <f t="shared" ca="1" si="4"/>
        <v>-10606606.76</v>
      </c>
      <c r="CB12" s="61">
        <f t="shared" ca="1" si="4"/>
        <v>0</v>
      </c>
      <c r="CC12" s="61">
        <f t="shared" ca="1" si="4"/>
        <v>0</v>
      </c>
      <c r="CD12" s="61">
        <f t="shared" ca="1" si="4"/>
        <v>0</v>
      </c>
      <c r="CE12" s="61">
        <f t="shared" ca="1" si="4"/>
        <v>0</v>
      </c>
      <c r="CF12" s="61">
        <f t="shared" ca="1" si="5"/>
        <v>0</v>
      </c>
      <c r="CG12" s="61">
        <f t="shared" ca="1" si="5"/>
        <v>0</v>
      </c>
      <c r="CH12" s="61">
        <f t="shared" ca="1" si="5"/>
        <v>0</v>
      </c>
      <c r="CI12" s="61">
        <f t="shared" ca="1" si="5"/>
        <v>0</v>
      </c>
      <c r="CJ12" s="61">
        <f t="shared" ca="1" si="5"/>
        <v>0</v>
      </c>
      <c r="CK12" s="61">
        <f t="shared" ca="1" si="5"/>
        <v>0</v>
      </c>
      <c r="CL12" s="61">
        <f t="shared" ca="1" si="6"/>
        <v>-52911987.279999733</v>
      </c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 t="s">
        <v>248</v>
      </c>
      <c r="HM12" s="6" t="s">
        <v>249</v>
      </c>
      <c r="HN12" s="6"/>
      <c r="HO12" s="6"/>
      <c r="HP12" s="6"/>
      <c r="HQ12" s="6"/>
      <c r="HR12" s="6"/>
      <c r="HS12" s="6"/>
      <c r="HT12" s="6"/>
    </row>
    <row r="13" spans="1:228" ht="13.5" customHeight="1">
      <c r="A13" s="44" t="s">
        <v>12</v>
      </c>
      <c r="B13" s="59">
        <v>1008</v>
      </c>
      <c r="C13" s="60" t="s">
        <v>373</v>
      </c>
      <c r="D13" s="61">
        <f t="shared" ca="1" si="0"/>
        <v>7166267634.0147915</v>
      </c>
      <c r="E13" s="61">
        <f t="shared" ca="1" si="0"/>
        <v>5311011845.4200001</v>
      </c>
      <c r="F13" s="61">
        <f t="shared" ca="1" si="0"/>
        <v>6545992650.9899998</v>
      </c>
      <c r="G13" s="61">
        <f t="shared" ca="1" si="0"/>
        <v>-873761765.29999983</v>
      </c>
      <c r="H13" s="61">
        <f t="shared" ca="1" si="0"/>
        <v>-361219040.26999998</v>
      </c>
      <c r="I13" s="61">
        <f t="shared" ca="1" si="0"/>
        <v>-837416404.16999471</v>
      </c>
      <c r="J13" s="61">
        <f t="shared" ca="1" si="0"/>
        <v>-984045818.41999435</v>
      </c>
      <c r="K13" s="61">
        <f t="shared" ca="1" si="0"/>
        <v>-13747315100.719995</v>
      </c>
      <c r="L13" s="61">
        <f t="shared" ca="1" si="0"/>
        <v>12763269282.300001</v>
      </c>
      <c r="M13" s="61">
        <f t="shared" ca="1" si="0"/>
        <v>100103062.63999963</v>
      </c>
      <c r="N13" s="61">
        <f t="shared" ca="1" si="0"/>
        <v>1321116794.4799993</v>
      </c>
      <c r="O13" s="61">
        <f t="shared" ca="1" si="0"/>
        <v>-1221013731.8399997</v>
      </c>
      <c r="P13" s="61">
        <f t="shared" ca="1" si="0"/>
        <v>46526351.610000014</v>
      </c>
      <c r="Q13" s="61">
        <f t="shared" ca="1" si="0"/>
        <v>801130618.12</v>
      </c>
      <c r="R13" s="61">
        <f t="shared" ca="1" si="0"/>
        <v>-754604266.50999999</v>
      </c>
      <c r="S13" s="61">
        <f t="shared" ca="1" si="0"/>
        <v>220816178</v>
      </c>
      <c r="T13" s="61">
        <f t="shared" ca="1" si="1"/>
        <v>220816178</v>
      </c>
      <c r="U13" s="61">
        <f t="shared" ca="1" si="1"/>
        <v>0</v>
      </c>
      <c r="V13" s="61">
        <f t="shared" ca="1" si="1"/>
        <v>220816178</v>
      </c>
      <c r="W13" s="61">
        <f t="shared" ca="1" si="1"/>
        <v>0</v>
      </c>
      <c r="X13" s="61">
        <f t="shared" ca="1" si="1"/>
        <v>0</v>
      </c>
      <c r="Y13" s="61">
        <f t="shared" ca="1" si="1"/>
        <v>0</v>
      </c>
      <c r="Z13" s="61">
        <f t="shared" ca="1" si="1"/>
        <v>2249780986.4547868</v>
      </c>
      <c r="AA13" s="61">
        <f t="shared" ca="1" si="1"/>
        <v>1390158811.5400002</v>
      </c>
      <c r="AB13" s="61">
        <f t="shared" ca="1" si="1"/>
        <v>94422717.740000024</v>
      </c>
      <c r="AC13" s="61">
        <f t="shared" ca="1" si="1"/>
        <v>261535154.66999996</v>
      </c>
      <c r="AD13" s="61">
        <f t="shared" ca="1" si="1"/>
        <v>2217212.58</v>
      </c>
      <c r="AE13" s="61">
        <f t="shared" ca="1" si="1"/>
        <v>0</v>
      </c>
      <c r="AF13" s="61">
        <f t="shared" ca="1" si="1"/>
        <v>6587168.5300000003</v>
      </c>
      <c r="AG13" s="61">
        <f t="shared" ca="1" si="1"/>
        <v>494859921.39478672</v>
      </c>
      <c r="AH13" s="61">
        <f t="shared" ca="1" si="1"/>
        <v>0</v>
      </c>
      <c r="AI13" s="61">
        <f t="shared" ca="1" si="1"/>
        <v>0</v>
      </c>
      <c r="AJ13" s="61">
        <f t="shared" ca="1" si="2"/>
        <v>11793350.99</v>
      </c>
      <c r="AK13" s="61">
        <f t="shared" ca="1" si="2"/>
        <v>11793350.99</v>
      </c>
      <c r="AL13" s="61">
        <f t="shared" ca="1" si="2"/>
        <v>0</v>
      </c>
      <c r="AM13" s="61">
        <f t="shared" ca="1" si="2"/>
        <v>210281677.31999999</v>
      </c>
      <c r="AN13" s="61">
        <f t="shared" ca="1" si="2"/>
        <v>163151206.34999999</v>
      </c>
      <c r="AO13" s="61">
        <f t="shared" ca="1" si="2"/>
        <v>115728.42999999993</v>
      </c>
      <c r="AP13" s="61">
        <f t="shared" ca="1" si="2"/>
        <v>16563290</v>
      </c>
      <c r="AQ13" s="61">
        <f t="shared" ca="1" si="2"/>
        <v>0</v>
      </c>
      <c r="AR13" s="61">
        <f t="shared" ca="1" si="2"/>
        <v>30451452.539999999</v>
      </c>
      <c r="AS13" s="61">
        <f t="shared" ca="1" si="2"/>
        <v>-6241696374.399992</v>
      </c>
      <c r="AT13" s="61">
        <f t="shared" ca="1" si="2"/>
        <v>-3149129060.8599992</v>
      </c>
      <c r="AU13" s="61">
        <f t="shared" ca="1" si="2"/>
        <v>-3438387979.9899993</v>
      </c>
      <c r="AV13" s="61">
        <f t="shared" ca="1" si="2"/>
        <v>289258919.13</v>
      </c>
      <c r="AW13" s="61">
        <f t="shared" ca="1" si="2"/>
        <v>-1262439756.8099928</v>
      </c>
      <c r="AX13" s="61">
        <f t="shared" ca="1" si="2"/>
        <v>-1528115548.9599934</v>
      </c>
      <c r="AY13" s="61">
        <f t="shared" ca="1" si="2"/>
        <v>-11450972764.869997</v>
      </c>
      <c r="AZ13" s="61">
        <f t="shared" ca="1" si="3"/>
        <v>-6508826655.2800016</v>
      </c>
      <c r="BA13" s="61">
        <f t="shared" ca="1" si="3"/>
        <v>-12216199561.549997</v>
      </c>
      <c r="BB13" s="61">
        <f t="shared" ca="1" si="3"/>
        <v>0</v>
      </c>
      <c r="BC13" s="61">
        <f t="shared" ca="1" si="3"/>
        <v>7274053451.960001</v>
      </c>
      <c r="BD13" s="61">
        <f t="shared" ca="1" si="3"/>
        <v>9922857215.9100037</v>
      </c>
      <c r="BE13" s="61">
        <f t="shared" ca="1" si="3"/>
        <v>265675792.15000045</v>
      </c>
      <c r="BF13" s="61">
        <f t="shared" ca="1" si="3"/>
        <v>1011324913.5100005</v>
      </c>
      <c r="BG13" s="61">
        <f t="shared" ca="1" si="3"/>
        <v>995692752.71000051</v>
      </c>
      <c r="BH13" s="61">
        <f t="shared" ca="1" si="3"/>
        <v>43620527.25999999</v>
      </c>
      <c r="BI13" s="61">
        <f t="shared" ca="1" si="3"/>
        <v>0</v>
      </c>
      <c r="BJ13" s="61">
        <f t="shared" ca="1" si="3"/>
        <v>-27988366.459999997</v>
      </c>
      <c r="BK13" s="61">
        <f t="shared" ca="1" si="3"/>
        <v>-745649121.36000001</v>
      </c>
      <c r="BL13" s="61">
        <f t="shared" ca="1" si="3"/>
        <v>0</v>
      </c>
      <c r="BM13" s="61">
        <f t="shared" ca="1" si="3"/>
        <v>0</v>
      </c>
      <c r="BN13" s="61">
        <f t="shared" ca="1" si="3"/>
        <v>0</v>
      </c>
      <c r="BO13" s="61">
        <f t="shared" ca="1" si="3"/>
        <v>-27983964.149999999</v>
      </c>
      <c r="BP13" s="61">
        <f t="shared" ca="1" si="4"/>
        <v>-27983964.149999999</v>
      </c>
      <c r="BQ13" s="61">
        <f t="shared" ca="1" si="4"/>
        <v>0</v>
      </c>
      <c r="BR13" s="61">
        <f t="shared" ca="1" si="4"/>
        <v>0</v>
      </c>
      <c r="BS13" s="61">
        <f t="shared" ca="1" si="4"/>
        <v>-1663920918.5500002</v>
      </c>
      <c r="BT13" s="61">
        <f t="shared" ca="1" si="4"/>
        <v>-737143788.43999982</v>
      </c>
      <c r="BU13" s="61">
        <f t="shared" ca="1" si="4"/>
        <v>-328083083.26000005</v>
      </c>
      <c r="BV13" s="61">
        <f t="shared" ca="1" si="4"/>
        <v>-260470551.65000004</v>
      </c>
      <c r="BW13" s="61">
        <f t="shared" ca="1" si="4"/>
        <v>0</v>
      </c>
      <c r="BX13" s="61">
        <f t="shared" ca="1" si="4"/>
        <v>-41879665.160000011</v>
      </c>
      <c r="BY13" s="61">
        <f t="shared" ca="1" si="4"/>
        <v>-41091200.480000004</v>
      </c>
      <c r="BZ13" s="61">
        <f t="shared" ca="1" si="4"/>
        <v>87885370.359999999</v>
      </c>
      <c r="CA13" s="61">
        <f t="shared" ca="1" si="4"/>
        <v>-343137999.91999996</v>
      </c>
      <c r="CB13" s="61">
        <f t="shared" ca="1" si="4"/>
        <v>-19323.909999999945</v>
      </c>
      <c r="CC13" s="61">
        <f t="shared" ca="1" si="4"/>
        <v>-10325.199999999953</v>
      </c>
      <c r="CD13" s="61">
        <f t="shared" ca="1" si="4"/>
        <v>-512302.98</v>
      </c>
      <c r="CE13" s="61">
        <f t="shared" ca="1" si="4"/>
        <v>501977.78</v>
      </c>
      <c r="CF13" s="61">
        <f t="shared" ca="1" si="5"/>
        <v>-8998.7099999999919</v>
      </c>
      <c r="CG13" s="61">
        <f t="shared" ca="1" si="5"/>
        <v>194798.73</v>
      </c>
      <c r="CH13" s="61">
        <f t="shared" ca="1" si="5"/>
        <v>-203797.44</v>
      </c>
      <c r="CI13" s="61">
        <f t="shared" ca="1" si="5"/>
        <v>-138203350.12</v>
      </c>
      <c r="CJ13" s="61">
        <f t="shared" ca="1" si="5"/>
        <v>-138203350.12</v>
      </c>
      <c r="CK13" s="61">
        <f t="shared" ca="1" si="5"/>
        <v>0</v>
      </c>
      <c r="CL13" s="61">
        <f t="shared" ca="1" si="6"/>
        <v>924571259.6147995</v>
      </c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 t="s">
        <v>252</v>
      </c>
      <c r="HM13" s="6" t="s">
        <v>253</v>
      </c>
      <c r="HN13" s="6"/>
      <c r="HO13" s="6"/>
      <c r="HP13" s="6"/>
      <c r="HQ13" s="6"/>
      <c r="HR13" s="6"/>
      <c r="HS13" s="6"/>
      <c r="HT13" s="6"/>
    </row>
    <row r="14" spans="1:228" ht="13.5" customHeight="1">
      <c r="A14" s="44" t="s">
        <v>14</v>
      </c>
      <c r="B14" s="59">
        <v>1009</v>
      </c>
      <c r="C14" s="60" t="s">
        <v>373</v>
      </c>
      <c r="D14" s="61">
        <f t="shared" ca="1" si="0"/>
        <v>23213564264.808327</v>
      </c>
      <c r="E14" s="61">
        <f t="shared" ca="1" si="0"/>
        <v>22414048506.990002</v>
      </c>
      <c r="F14" s="61">
        <f t="shared" ca="1" si="0"/>
        <v>28304779682.220001</v>
      </c>
      <c r="G14" s="61">
        <f t="shared" ca="1" si="0"/>
        <v>-5480357368.2799997</v>
      </c>
      <c r="H14" s="61">
        <f t="shared" ca="1" si="0"/>
        <v>-410373806.94999999</v>
      </c>
      <c r="I14" s="61">
        <f t="shared" ca="1" si="0"/>
        <v>-3575180617.3500209</v>
      </c>
      <c r="J14" s="61">
        <f t="shared" ca="1" si="0"/>
        <v>-4995263225.3800201</v>
      </c>
      <c r="K14" s="61">
        <f t="shared" ca="1" si="0"/>
        <v>-55467064940.280006</v>
      </c>
      <c r="L14" s="61">
        <f t="shared" ca="1" si="0"/>
        <v>50471801714.899986</v>
      </c>
      <c r="M14" s="61">
        <f t="shared" ca="1" si="0"/>
        <v>1423871737.5599995</v>
      </c>
      <c r="N14" s="61">
        <f t="shared" ca="1" si="0"/>
        <v>6744310092.6499996</v>
      </c>
      <c r="O14" s="61">
        <f t="shared" ca="1" si="0"/>
        <v>-5320438355.0900002</v>
      </c>
      <c r="P14" s="61">
        <f t="shared" ca="1" si="0"/>
        <v>-3789129.5300000906</v>
      </c>
      <c r="Q14" s="61">
        <f t="shared" ca="1" si="0"/>
        <v>952372238.58999991</v>
      </c>
      <c r="R14" s="61">
        <f t="shared" ca="1" si="0"/>
        <v>-956161368.12</v>
      </c>
      <c r="S14" s="61">
        <f t="shared" ca="1" si="0"/>
        <v>188460114.18000004</v>
      </c>
      <c r="T14" s="61">
        <f t="shared" ca="1" si="1"/>
        <v>16420956.720000029</v>
      </c>
      <c r="U14" s="61">
        <f t="shared" ca="1" si="1"/>
        <v>-1939756749.72</v>
      </c>
      <c r="V14" s="61">
        <f t="shared" ca="1" si="1"/>
        <v>1956177706.4400001</v>
      </c>
      <c r="W14" s="61">
        <f t="shared" ca="1" si="1"/>
        <v>172039157.46000001</v>
      </c>
      <c r="X14" s="61">
        <f t="shared" ca="1" si="1"/>
        <v>226497987.33000001</v>
      </c>
      <c r="Y14" s="61">
        <f t="shared" ca="1" si="1"/>
        <v>-54458829.870000005</v>
      </c>
      <c r="Z14" s="61">
        <f t="shared" ca="1" si="1"/>
        <v>3968958732.8583479</v>
      </c>
      <c r="AA14" s="61">
        <f t="shared" ca="1" si="1"/>
        <v>3488711751.3529835</v>
      </c>
      <c r="AB14" s="61">
        <f t="shared" ca="1" si="1"/>
        <v>-38741932.496153995</v>
      </c>
      <c r="AC14" s="61">
        <f t="shared" ca="1" si="1"/>
        <v>123339579.89620207</v>
      </c>
      <c r="AD14" s="61">
        <f t="shared" ca="1" si="1"/>
        <v>383144423.96281004</v>
      </c>
      <c r="AE14" s="61">
        <f t="shared" ca="1" si="1"/>
        <v>965133.56160000013</v>
      </c>
      <c r="AF14" s="61">
        <f t="shared" ca="1" si="1"/>
        <v>6065605.4391319985</v>
      </c>
      <c r="AG14" s="61">
        <f t="shared" ca="1" si="1"/>
        <v>3940098.906612</v>
      </c>
      <c r="AH14" s="61">
        <f t="shared" ca="1" si="1"/>
        <v>0</v>
      </c>
      <c r="AI14" s="61">
        <f t="shared" ca="1" si="1"/>
        <v>1534072.2351620002</v>
      </c>
      <c r="AJ14" s="61">
        <f t="shared" ca="1" si="2"/>
        <v>17395857.280000001</v>
      </c>
      <c r="AK14" s="61">
        <f t="shared" ca="1" si="2"/>
        <v>17395857.280000001</v>
      </c>
      <c r="AL14" s="61">
        <f t="shared" ca="1" si="2"/>
        <v>0</v>
      </c>
      <c r="AM14" s="61">
        <f t="shared" ca="1" si="2"/>
        <v>199881670.84999996</v>
      </c>
      <c r="AN14" s="61">
        <f t="shared" ca="1" si="2"/>
        <v>204050569.69999996</v>
      </c>
      <c r="AO14" s="61">
        <f t="shared" ca="1" si="2"/>
        <v>-20674548.569999997</v>
      </c>
      <c r="AP14" s="61">
        <f t="shared" ca="1" si="2"/>
        <v>12248754</v>
      </c>
      <c r="AQ14" s="61">
        <f t="shared" ca="1" si="2"/>
        <v>0</v>
      </c>
      <c r="AR14" s="61">
        <f t="shared" ca="1" si="2"/>
        <v>4256895.7199999988</v>
      </c>
      <c r="AS14" s="61">
        <f t="shared" ca="1" si="2"/>
        <v>-19995399059.32999</v>
      </c>
      <c r="AT14" s="61">
        <f t="shared" ca="1" si="2"/>
        <v>-11003172790.719999</v>
      </c>
      <c r="AU14" s="61">
        <f t="shared" ca="1" si="2"/>
        <v>-11517093786.299999</v>
      </c>
      <c r="AV14" s="61">
        <f t="shared" ca="1" si="2"/>
        <v>513920995.57999992</v>
      </c>
      <c r="AW14" s="61">
        <f t="shared" ca="1" si="2"/>
        <v>-2719423382.8799915</v>
      </c>
      <c r="AX14" s="61">
        <f t="shared" ca="1" si="2"/>
        <v>-3263407334.8899918</v>
      </c>
      <c r="AY14" s="61">
        <f t="shared" ca="1" si="2"/>
        <v>-37004671248.609993</v>
      </c>
      <c r="AZ14" s="61">
        <f t="shared" ca="1" si="3"/>
        <v>-25023586703.649994</v>
      </c>
      <c r="BA14" s="61">
        <f t="shared" ca="1" si="3"/>
        <v>-28109918876.099998</v>
      </c>
      <c r="BB14" s="61">
        <f t="shared" ca="1" si="3"/>
        <v>0</v>
      </c>
      <c r="BC14" s="61">
        <f t="shared" ca="1" si="3"/>
        <v>16128834331.139999</v>
      </c>
      <c r="BD14" s="61">
        <f t="shared" ca="1" si="3"/>
        <v>33741263913.720001</v>
      </c>
      <c r="BE14" s="61">
        <f t="shared" ca="1" si="3"/>
        <v>543983952.01000023</v>
      </c>
      <c r="BF14" s="61">
        <f t="shared" ca="1" si="3"/>
        <v>5636195819.0199995</v>
      </c>
      <c r="BG14" s="61">
        <f t="shared" ca="1" si="3"/>
        <v>4532546771.9200001</v>
      </c>
      <c r="BH14" s="61">
        <f t="shared" ca="1" si="3"/>
        <v>3432955488.6599994</v>
      </c>
      <c r="BI14" s="61">
        <f t="shared" ca="1" si="3"/>
        <v>0</v>
      </c>
      <c r="BJ14" s="61">
        <f t="shared" ca="1" si="3"/>
        <v>-2329306441.5600004</v>
      </c>
      <c r="BK14" s="61">
        <f t="shared" ca="1" si="3"/>
        <v>-5092211867.0099993</v>
      </c>
      <c r="BL14" s="61">
        <f t="shared" ca="1" si="3"/>
        <v>0</v>
      </c>
      <c r="BM14" s="61">
        <f t="shared" ca="1" si="3"/>
        <v>0</v>
      </c>
      <c r="BN14" s="61">
        <f t="shared" ca="1" si="3"/>
        <v>0</v>
      </c>
      <c r="BO14" s="61">
        <f t="shared" ca="1" si="3"/>
        <v>-385524844.92000002</v>
      </c>
      <c r="BP14" s="61">
        <f t="shared" ca="1" si="4"/>
        <v>-385524844.92000002</v>
      </c>
      <c r="BQ14" s="61">
        <f t="shared" ca="1" si="4"/>
        <v>0</v>
      </c>
      <c r="BR14" s="61">
        <f t="shared" ca="1" si="4"/>
        <v>0</v>
      </c>
      <c r="BS14" s="61">
        <f t="shared" ca="1" si="4"/>
        <v>-5372949038.3100004</v>
      </c>
      <c r="BT14" s="61">
        <f t="shared" ca="1" si="4"/>
        <v>-4253378841.8100009</v>
      </c>
      <c r="BU14" s="61">
        <f t="shared" ca="1" si="4"/>
        <v>-1004789331.2100002</v>
      </c>
      <c r="BV14" s="61">
        <f t="shared" ca="1" si="4"/>
        <v>-401046934.37999994</v>
      </c>
      <c r="BW14" s="61">
        <f t="shared" ca="1" si="4"/>
        <v>0</v>
      </c>
      <c r="BX14" s="61">
        <f t="shared" ca="1" si="4"/>
        <v>-67786740.400000021</v>
      </c>
      <c r="BY14" s="61">
        <f t="shared" ca="1" si="4"/>
        <v>-121932</v>
      </c>
      <c r="BZ14" s="61">
        <f t="shared" ca="1" si="4"/>
        <v>423907246.13999999</v>
      </c>
      <c r="CA14" s="61">
        <f t="shared" ca="1" si="4"/>
        <v>-69732504.649999991</v>
      </c>
      <c r="CB14" s="61">
        <f t="shared" ca="1" si="4"/>
        <v>0</v>
      </c>
      <c r="CC14" s="61">
        <f t="shared" ca="1" si="4"/>
        <v>0</v>
      </c>
      <c r="CD14" s="61">
        <f t="shared" ca="1" si="4"/>
        <v>0</v>
      </c>
      <c r="CE14" s="61">
        <f t="shared" ca="1" si="4"/>
        <v>0</v>
      </c>
      <c r="CF14" s="61">
        <f t="shared" ca="1" si="5"/>
        <v>0</v>
      </c>
      <c r="CG14" s="61">
        <f t="shared" ca="1" si="5"/>
        <v>0</v>
      </c>
      <c r="CH14" s="61">
        <f t="shared" ca="1" si="5"/>
        <v>0</v>
      </c>
      <c r="CI14" s="61">
        <f t="shared" ca="1" si="5"/>
        <v>-514329002.49999988</v>
      </c>
      <c r="CJ14" s="61">
        <f t="shared" ca="1" si="5"/>
        <v>-514329002.49999988</v>
      </c>
      <c r="CK14" s="61">
        <f t="shared" ca="1" si="5"/>
        <v>0</v>
      </c>
      <c r="CL14" s="61">
        <f t="shared" ca="1" si="6"/>
        <v>3218165205.4783363</v>
      </c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 t="s">
        <v>254</v>
      </c>
      <c r="HM14" s="6" t="s">
        <v>255</v>
      </c>
      <c r="HN14" s="6"/>
      <c r="HO14" s="6"/>
      <c r="HP14" s="6"/>
      <c r="HQ14" s="6"/>
      <c r="HR14" s="6"/>
      <c r="HS14" s="6"/>
      <c r="HT14" s="6"/>
    </row>
    <row r="15" spans="1:228" ht="13.5" customHeight="1">
      <c r="A15" s="44" t="s">
        <v>16</v>
      </c>
      <c r="B15" s="59">
        <v>1010</v>
      </c>
      <c r="C15" s="60" t="s">
        <v>373</v>
      </c>
      <c r="D15" s="61">
        <f t="shared" ca="1" si="0"/>
        <v>1350287417.3399997</v>
      </c>
      <c r="E15" s="61">
        <f t="shared" ca="1" si="0"/>
        <v>1767186954.0999999</v>
      </c>
      <c r="F15" s="61">
        <f t="shared" ca="1" si="0"/>
        <v>1772956824.76</v>
      </c>
      <c r="G15" s="61">
        <f t="shared" ca="1" si="0"/>
        <v>-5769870.6600000011</v>
      </c>
      <c r="H15" s="61">
        <f t="shared" ca="1" si="0"/>
        <v>0</v>
      </c>
      <c r="I15" s="61">
        <f t="shared" ca="1" si="0"/>
        <v>-821739197.92000008</v>
      </c>
      <c r="J15" s="61">
        <f t="shared" ca="1" si="0"/>
        <v>-821739197.92000008</v>
      </c>
      <c r="K15" s="61">
        <f t="shared" ca="1" si="0"/>
        <v>-8175754793.4200001</v>
      </c>
      <c r="L15" s="61">
        <f t="shared" ca="1" si="0"/>
        <v>7354015595.5</v>
      </c>
      <c r="M15" s="61">
        <f t="shared" ca="1" si="0"/>
        <v>0</v>
      </c>
      <c r="N15" s="61">
        <f t="shared" ca="1" si="0"/>
        <v>0</v>
      </c>
      <c r="O15" s="61">
        <f t="shared" ca="1" si="0"/>
        <v>0</v>
      </c>
      <c r="P15" s="61">
        <f t="shared" ca="1" si="0"/>
        <v>0</v>
      </c>
      <c r="Q15" s="61">
        <f t="shared" ca="1" si="0"/>
        <v>0</v>
      </c>
      <c r="R15" s="61">
        <f t="shared" ca="1" si="0"/>
        <v>0</v>
      </c>
      <c r="S15" s="61">
        <f t="shared" ca="1" si="0"/>
        <v>1331559.5</v>
      </c>
      <c r="T15" s="61">
        <f t="shared" ca="1" si="1"/>
        <v>1331559.5</v>
      </c>
      <c r="U15" s="61">
        <f t="shared" ca="1" si="1"/>
        <v>-3559809.8899999997</v>
      </c>
      <c r="V15" s="61">
        <f t="shared" ca="1" si="1"/>
        <v>4891369.3899999997</v>
      </c>
      <c r="W15" s="61">
        <f t="shared" ca="1" si="1"/>
        <v>0</v>
      </c>
      <c r="X15" s="61">
        <f t="shared" ca="1" si="1"/>
        <v>0</v>
      </c>
      <c r="Y15" s="61">
        <f t="shared" ca="1" si="1"/>
        <v>0</v>
      </c>
      <c r="Z15" s="61">
        <f t="shared" ca="1" si="1"/>
        <v>402744958.80000001</v>
      </c>
      <c r="AA15" s="61">
        <f t="shared" ca="1" si="1"/>
        <v>58825430.429999992</v>
      </c>
      <c r="AB15" s="61">
        <f t="shared" ca="1" si="1"/>
        <v>155202819.36000001</v>
      </c>
      <c r="AC15" s="61">
        <f t="shared" ca="1" si="1"/>
        <v>189066139.92000002</v>
      </c>
      <c r="AD15" s="61">
        <f t="shared" ca="1" si="1"/>
        <v>-349430.90999999986</v>
      </c>
      <c r="AE15" s="61">
        <f t="shared" ca="1" si="1"/>
        <v>0</v>
      </c>
      <c r="AF15" s="61">
        <f t="shared" ca="1" si="1"/>
        <v>0</v>
      </c>
      <c r="AG15" s="61">
        <f t="shared" ca="1" si="1"/>
        <v>0</v>
      </c>
      <c r="AH15" s="61">
        <f t="shared" ca="1" si="1"/>
        <v>0</v>
      </c>
      <c r="AI15" s="61">
        <f t="shared" ca="1" si="1"/>
        <v>0</v>
      </c>
      <c r="AJ15" s="61">
        <f t="shared" ca="1" si="2"/>
        <v>0</v>
      </c>
      <c r="AK15" s="61">
        <f t="shared" ca="1" si="2"/>
        <v>0</v>
      </c>
      <c r="AL15" s="61">
        <f t="shared" ca="1" si="2"/>
        <v>0</v>
      </c>
      <c r="AM15" s="61">
        <f t="shared" ca="1" si="2"/>
        <v>763142.86</v>
      </c>
      <c r="AN15" s="61">
        <f t="shared" ca="1" si="2"/>
        <v>0</v>
      </c>
      <c r="AO15" s="61">
        <f t="shared" ca="1" si="2"/>
        <v>0</v>
      </c>
      <c r="AP15" s="61">
        <f t="shared" ca="1" si="2"/>
        <v>763142.86</v>
      </c>
      <c r="AQ15" s="61">
        <f t="shared" ca="1" si="2"/>
        <v>0</v>
      </c>
      <c r="AR15" s="61">
        <f t="shared" ca="1" si="2"/>
        <v>0</v>
      </c>
      <c r="AS15" s="61">
        <f t="shared" ca="1" si="2"/>
        <v>-972539329.04669261</v>
      </c>
      <c r="AT15" s="61">
        <f t="shared" ca="1" si="2"/>
        <v>-138473501.47</v>
      </c>
      <c r="AU15" s="61">
        <f t="shared" ca="1" si="2"/>
        <v>-143073501.47</v>
      </c>
      <c r="AV15" s="61">
        <f t="shared" ca="1" si="2"/>
        <v>4600000</v>
      </c>
      <c r="AW15" s="61">
        <f t="shared" ca="1" si="2"/>
        <v>-10421330.520000041</v>
      </c>
      <c r="AX15" s="61">
        <f t="shared" ca="1" si="2"/>
        <v>-5821330.5200000405</v>
      </c>
      <c r="AY15" s="61">
        <f t="shared" ca="1" si="2"/>
        <v>-159775797.09000003</v>
      </c>
      <c r="AZ15" s="61">
        <f t="shared" ca="1" si="3"/>
        <v>-146741935.30000004</v>
      </c>
      <c r="BA15" s="61">
        <f t="shared" ca="1" si="3"/>
        <v>-22075438.639999997</v>
      </c>
      <c r="BB15" s="61">
        <f t="shared" ca="1" si="3"/>
        <v>0</v>
      </c>
      <c r="BC15" s="61">
        <f t="shared" ca="1" si="3"/>
        <v>9041576.8499999996</v>
      </c>
      <c r="BD15" s="61">
        <f t="shared" ca="1" si="3"/>
        <v>153954466.56999999</v>
      </c>
      <c r="BE15" s="61">
        <f t="shared" ca="1" si="3"/>
        <v>-4600000</v>
      </c>
      <c r="BF15" s="61">
        <f t="shared" ca="1" si="3"/>
        <v>6400000</v>
      </c>
      <c r="BG15" s="61">
        <f t="shared" ca="1" si="3"/>
        <v>6400000</v>
      </c>
      <c r="BH15" s="61">
        <f t="shared" ca="1" si="3"/>
        <v>0</v>
      </c>
      <c r="BI15" s="61">
        <f t="shared" ca="1" si="3"/>
        <v>0</v>
      </c>
      <c r="BJ15" s="61">
        <f t="shared" ca="1" si="3"/>
        <v>0</v>
      </c>
      <c r="BK15" s="61">
        <f t="shared" ca="1" si="3"/>
        <v>-11000000</v>
      </c>
      <c r="BL15" s="61">
        <f t="shared" ca="1" si="3"/>
        <v>0</v>
      </c>
      <c r="BM15" s="61">
        <f t="shared" ca="1" si="3"/>
        <v>0</v>
      </c>
      <c r="BN15" s="61">
        <f t="shared" ca="1" si="3"/>
        <v>0</v>
      </c>
      <c r="BO15" s="61">
        <f t="shared" ca="1" si="3"/>
        <v>-64858.649999999951</v>
      </c>
      <c r="BP15" s="61">
        <f t="shared" ca="1" si="4"/>
        <v>-64858.649999999951</v>
      </c>
      <c r="BQ15" s="61">
        <f t="shared" ca="1" si="4"/>
        <v>0</v>
      </c>
      <c r="BR15" s="61">
        <f t="shared" ca="1" si="4"/>
        <v>0</v>
      </c>
      <c r="BS15" s="61">
        <f t="shared" ca="1" si="4"/>
        <v>-825205353.69669247</v>
      </c>
      <c r="BT15" s="61">
        <f t="shared" ca="1" si="4"/>
        <v>-661331497.24669242</v>
      </c>
      <c r="BU15" s="61">
        <f t="shared" ca="1" si="4"/>
        <v>-76299389.950000003</v>
      </c>
      <c r="BV15" s="61">
        <f t="shared" ca="1" si="4"/>
        <v>-10585545.210000001</v>
      </c>
      <c r="BW15" s="61">
        <f t="shared" ca="1" si="4"/>
        <v>0</v>
      </c>
      <c r="BX15" s="61">
        <f t="shared" ca="1" si="4"/>
        <v>-992646.92999999993</v>
      </c>
      <c r="BY15" s="61">
        <f t="shared" ca="1" si="4"/>
        <v>-25331147.200000007</v>
      </c>
      <c r="BZ15" s="61">
        <f t="shared" ca="1" si="4"/>
        <v>0</v>
      </c>
      <c r="CA15" s="61">
        <f t="shared" ca="1" si="4"/>
        <v>-50665127.160000004</v>
      </c>
      <c r="CB15" s="61">
        <f t="shared" ca="1" si="4"/>
        <v>1625715.2899999991</v>
      </c>
      <c r="CC15" s="61">
        <f t="shared" ca="1" si="4"/>
        <v>1625715.2899999991</v>
      </c>
      <c r="CD15" s="61">
        <f t="shared" ca="1" si="4"/>
        <v>-8684272.4900000002</v>
      </c>
      <c r="CE15" s="61">
        <f t="shared" ca="1" si="4"/>
        <v>10309987.779999999</v>
      </c>
      <c r="CF15" s="61">
        <f t="shared" ca="1" si="5"/>
        <v>0</v>
      </c>
      <c r="CG15" s="61">
        <f t="shared" ca="1" si="5"/>
        <v>0</v>
      </c>
      <c r="CH15" s="61">
        <f t="shared" ca="1" si="5"/>
        <v>0</v>
      </c>
      <c r="CI15" s="61">
        <f t="shared" ca="1" si="5"/>
        <v>0</v>
      </c>
      <c r="CJ15" s="61">
        <f t="shared" ca="1" si="5"/>
        <v>0</v>
      </c>
      <c r="CK15" s="61">
        <f t="shared" ca="1" si="5"/>
        <v>0</v>
      </c>
      <c r="CL15" s="61">
        <f t="shared" ca="1" si="6"/>
        <v>377748088.29330707</v>
      </c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 t="s">
        <v>256</v>
      </c>
      <c r="HM15" s="6" t="s">
        <v>257</v>
      </c>
      <c r="HN15" s="6"/>
      <c r="HO15" s="6"/>
      <c r="HP15" s="6"/>
      <c r="HQ15" s="6"/>
      <c r="HR15" s="6"/>
      <c r="HS15" s="6"/>
      <c r="HT15" s="6"/>
    </row>
    <row r="16" spans="1:228" ht="13.5" customHeight="1">
      <c r="A16" s="44" t="s">
        <v>18</v>
      </c>
      <c r="B16" s="59">
        <v>1011</v>
      </c>
      <c r="C16" s="60" t="s">
        <v>373</v>
      </c>
      <c r="D16" s="61">
        <f t="shared" ca="1" si="0"/>
        <v>172760189.34</v>
      </c>
      <c r="E16" s="61">
        <f t="shared" ca="1" si="0"/>
        <v>278830465.82999998</v>
      </c>
      <c r="F16" s="61">
        <f t="shared" ca="1" si="0"/>
        <v>560027204.28999996</v>
      </c>
      <c r="G16" s="61">
        <f t="shared" ca="1" si="0"/>
        <v>-281196738.45999998</v>
      </c>
      <c r="H16" s="61">
        <f t="shared" ca="1" si="0"/>
        <v>0</v>
      </c>
      <c r="I16" s="61">
        <f t="shared" ca="1" si="0"/>
        <v>-129940180.00999999</v>
      </c>
      <c r="J16" s="61">
        <f t="shared" ca="1" si="0"/>
        <v>-259880361.50999999</v>
      </c>
      <c r="K16" s="61">
        <f t="shared" ca="1" si="0"/>
        <v>-920148485.19000006</v>
      </c>
      <c r="L16" s="61">
        <f t="shared" ca="1" si="0"/>
        <v>660268123.68000007</v>
      </c>
      <c r="M16" s="61">
        <f t="shared" ca="1" si="0"/>
        <v>129940181.5</v>
      </c>
      <c r="N16" s="61">
        <f t="shared" ca="1" si="0"/>
        <v>460074243.35000002</v>
      </c>
      <c r="O16" s="61">
        <f t="shared" ca="1" si="0"/>
        <v>-330134061.85000002</v>
      </c>
      <c r="P16" s="61">
        <f t="shared" ca="1" si="0"/>
        <v>0</v>
      </c>
      <c r="Q16" s="61">
        <f t="shared" ca="1" si="0"/>
        <v>0</v>
      </c>
      <c r="R16" s="61">
        <f t="shared" ca="1" si="0"/>
        <v>0</v>
      </c>
      <c r="S16" s="61">
        <f t="shared" ca="1" si="0"/>
        <v>0</v>
      </c>
      <c r="T16" s="61">
        <f t="shared" ca="1" si="1"/>
        <v>0</v>
      </c>
      <c r="U16" s="61">
        <f t="shared" ca="1" si="1"/>
        <v>0</v>
      </c>
      <c r="V16" s="61">
        <f t="shared" ca="1" si="1"/>
        <v>0</v>
      </c>
      <c r="W16" s="61">
        <f t="shared" ca="1" si="1"/>
        <v>0</v>
      </c>
      <c r="X16" s="61">
        <f t="shared" ca="1" si="1"/>
        <v>0</v>
      </c>
      <c r="Y16" s="61">
        <f t="shared" ca="1" si="1"/>
        <v>0</v>
      </c>
      <c r="Z16" s="61">
        <f t="shared" ca="1" si="1"/>
        <v>0</v>
      </c>
      <c r="AA16" s="61">
        <f t="shared" ca="1" si="1"/>
        <v>0</v>
      </c>
      <c r="AB16" s="61">
        <f t="shared" ca="1" si="1"/>
        <v>0</v>
      </c>
      <c r="AC16" s="61">
        <f t="shared" ca="1" si="1"/>
        <v>0</v>
      </c>
      <c r="AD16" s="61">
        <f t="shared" ca="1" si="1"/>
        <v>0</v>
      </c>
      <c r="AE16" s="61">
        <f t="shared" ca="1" si="1"/>
        <v>0</v>
      </c>
      <c r="AF16" s="61">
        <f t="shared" ca="1" si="1"/>
        <v>0</v>
      </c>
      <c r="AG16" s="61">
        <f t="shared" ca="1" si="1"/>
        <v>0</v>
      </c>
      <c r="AH16" s="61">
        <f t="shared" ca="1" si="1"/>
        <v>0</v>
      </c>
      <c r="AI16" s="61">
        <f t="shared" ca="1" si="1"/>
        <v>0</v>
      </c>
      <c r="AJ16" s="61">
        <f t="shared" ca="1" si="2"/>
        <v>20520365.52</v>
      </c>
      <c r="AK16" s="61">
        <f t="shared" ca="1" si="2"/>
        <v>20520365.52</v>
      </c>
      <c r="AL16" s="61">
        <f t="shared" ca="1" si="2"/>
        <v>0</v>
      </c>
      <c r="AM16" s="61">
        <f t="shared" ca="1" si="2"/>
        <v>3349538</v>
      </c>
      <c r="AN16" s="61">
        <f t="shared" ca="1" si="2"/>
        <v>3349538</v>
      </c>
      <c r="AO16" s="61">
        <f t="shared" ca="1" si="2"/>
        <v>0</v>
      </c>
      <c r="AP16" s="61">
        <f t="shared" ca="1" si="2"/>
        <v>0</v>
      </c>
      <c r="AQ16" s="61">
        <f t="shared" ca="1" si="2"/>
        <v>0</v>
      </c>
      <c r="AR16" s="61">
        <f t="shared" ca="1" si="2"/>
        <v>0</v>
      </c>
      <c r="AS16" s="61">
        <f t="shared" ca="1" si="2"/>
        <v>-234672996.5799998</v>
      </c>
      <c r="AT16" s="61">
        <f t="shared" ca="1" si="2"/>
        <v>-52820207.520000018</v>
      </c>
      <c r="AU16" s="61">
        <f t="shared" ca="1" si="2"/>
        <v>-105676973.80000001</v>
      </c>
      <c r="AV16" s="61">
        <f t="shared" ca="1" si="2"/>
        <v>52856766.279999994</v>
      </c>
      <c r="AW16" s="61">
        <f t="shared" ca="1" si="2"/>
        <v>-1900622.2499998212</v>
      </c>
      <c r="AX16" s="61">
        <f t="shared" ca="1" si="2"/>
        <v>-10856483.939999819</v>
      </c>
      <c r="AY16" s="61">
        <f t="shared" ca="1" si="2"/>
        <v>-609839891.14999986</v>
      </c>
      <c r="AZ16" s="61">
        <f t="shared" ca="1" si="3"/>
        <v>-726847423.06999993</v>
      </c>
      <c r="BA16" s="61">
        <f t="shared" ca="1" si="3"/>
        <v>-162744756</v>
      </c>
      <c r="BB16" s="61">
        <f t="shared" ca="1" si="3"/>
        <v>0</v>
      </c>
      <c r="BC16" s="61">
        <f t="shared" ca="1" si="3"/>
        <v>279752287.92000002</v>
      </c>
      <c r="BD16" s="61">
        <f t="shared" ca="1" si="3"/>
        <v>598983407.21000004</v>
      </c>
      <c r="BE16" s="61">
        <f t="shared" ca="1" si="3"/>
        <v>8955861.6899999976</v>
      </c>
      <c r="BF16" s="61">
        <f t="shared" ca="1" si="3"/>
        <v>299689457.07999998</v>
      </c>
      <c r="BG16" s="61">
        <f t="shared" ca="1" si="3"/>
        <v>361092353.32999998</v>
      </c>
      <c r="BH16" s="61">
        <f t="shared" ca="1" si="3"/>
        <v>76073862</v>
      </c>
      <c r="BI16" s="61">
        <f t="shared" ca="1" si="3"/>
        <v>0</v>
      </c>
      <c r="BJ16" s="61">
        <f t="shared" ca="1" si="3"/>
        <v>-137476758.25</v>
      </c>
      <c r="BK16" s="61">
        <f t="shared" ca="1" si="3"/>
        <v>-290733595.38999999</v>
      </c>
      <c r="BL16" s="61">
        <f t="shared" ca="1" si="3"/>
        <v>0</v>
      </c>
      <c r="BM16" s="61">
        <f t="shared" ca="1" si="3"/>
        <v>0</v>
      </c>
      <c r="BN16" s="61">
        <f t="shared" ca="1" si="3"/>
        <v>0</v>
      </c>
      <c r="BO16" s="61">
        <f t="shared" ca="1" si="3"/>
        <v>-35228618.159999996</v>
      </c>
      <c r="BP16" s="61">
        <f t="shared" ca="1" si="4"/>
        <v>-35228618.159999996</v>
      </c>
      <c r="BQ16" s="61">
        <f t="shared" ca="1" si="4"/>
        <v>0</v>
      </c>
      <c r="BR16" s="61">
        <f t="shared" ca="1" si="4"/>
        <v>0</v>
      </c>
      <c r="BS16" s="61">
        <f t="shared" ca="1" si="4"/>
        <v>-130781664.64999998</v>
      </c>
      <c r="BT16" s="61">
        <f t="shared" ca="1" si="4"/>
        <v>-50104813.329999998</v>
      </c>
      <c r="BU16" s="61">
        <f t="shared" ca="1" si="4"/>
        <v>-42613717.200000003</v>
      </c>
      <c r="BV16" s="61">
        <f t="shared" ca="1" si="4"/>
        <v>-10977280.259999998</v>
      </c>
      <c r="BW16" s="61">
        <f t="shared" ca="1" si="4"/>
        <v>0</v>
      </c>
      <c r="BX16" s="61">
        <f t="shared" ca="1" si="4"/>
        <v>0</v>
      </c>
      <c r="BY16" s="61">
        <f t="shared" ca="1" si="4"/>
        <v>-71216119.139999986</v>
      </c>
      <c r="BZ16" s="61">
        <f t="shared" ca="1" si="4"/>
        <v>44130265.279999994</v>
      </c>
      <c r="CA16" s="61">
        <f t="shared" ca="1" si="4"/>
        <v>0</v>
      </c>
      <c r="CB16" s="61">
        <f t="shared" ca="1" si="4"/>
        <v>0</v>
      </c>
      <c r="CC16" s="61">
        <f t="shared" ca="1" si="4"/>
        <v>0</v>
      </c>
      <c r="CD16" s="61">
        <f t="shared" ca="1" si="4"/>
        <v>0</v>
      </c>
      <c r="CE16" s="61">
        <f t="shared" ca="1" si="4"/>
        <v>0</v>
      </c>
      <c r="CF16" s="61">
        <f t="shared" ca="1" si="5"/>
        <v>0</v>
      </c>
      <c r="CG16" s="61">
        <f t="shared" ca="1" si="5"/>
        <v>0</v>
      </c>
      <c r="CH16" s="61">
        <f t="shared" ca="1" si="5"/>
        <v>0</v>
      </c>
      <c r="CI16" s="61">
        <f t="shared" ca="1" si="5"/>
        <v>-13941884</v>
      </c>
      <c r="CJ16" s="61">
        <f t="shared" ca="1" si="5"/>
        <v>-13941884</v>
      </c>
      <c r="CK16" s="61">
        <f t="shared" ca="1" si="5"/>
        <v>0</v>
      </c>
      <c r="CL16" s="61">
        <f t="shared" ca="1" si="6"/>
        <v>-61912807.239999801</v>
      </c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 t="s">
        <v>258</v>
      </c>
      <c r="HM16" s="6" t="s">
        <v>259</v>
      </c>
      <c r="HN16" s="6"/>
      <c r="HO16" s="6"/>
      <c r="HP16" s="6"/>
      <c r="HQ16" s="6"/>
      <c r="HR16" s="6"/>
      <c r="HS16" s="6"/>
      <c r="HT16" s="6"/>
    </row>
    <row r="17" spans="1:228" ht="13.5" customHeight="1">
      <c r="A17" s="44" t="s">
        <v>20</v>
      </c>
      <c r="B17" s="59">
        <v>1012</v>
      </c>
      <c r="C17" s="60" t="s">
        <v>373</v>
      </c>
      <c r="D17" s="61">
        <f t="shared" ca="1" si="0"/>
        <v>2826831952.2300019</v>
      </c>
      <c r="E17" s="61">
        <f t="shared" ca="1" si="0"/>
        <v>2576744964.5999999</v>
      </c>
      <c r="F17" s="61">
        <f t="shared" ca="1" si="0"/>
        <v>3443919296.27</v>
      </c>
      <c r="G17" s="61">
        <f t="shared" ca="1" si="0"/>
        <v>-659349158.88000011</v>
      </c>
      <c r="H17" s="61">
        <f t="shared" ca="1" si="0"/>
        <v>-207825172.78999999</v>
      </c>
      <c r="I17" s="61">
        <f t="shared" ca="1" si="0"/>
        <v>-987816524.9499979</v>
      </c>
      <c r="J17" s="61">
        <f t="shared" ca="1" si="0"/>
        <v>-1269734945.4399977</v>
      </c>
      <c r="K17" s="61">
        <f t="shared" ca="1" si="0"/>
        <v>-5873953429.4399986</v>
      </c>
      <c r="L17" s="61">
        <f t="shared" ca="1" si="0"/>
        <v>4604218484.000001</v>
      </c>
      <c r="M17" s="61">
        <f t="shared" ca="1" si="0"/>
        <v>169289861.71999991</v>
      </c>
      <c r="N17" s="61">
        <f t="shared" ca="1" si="0"/>
        <v>697835317.77999997</v>
      </c>
      <c r="O17" s="61">
        <f t="shared" ca="1" si="0"/>
        <v>-528545456.06000006</v>
      </c>
      <c r="P17" s="61">
        <f t="shared" ca="1" si="0"/>
        <v>112628558.76999998</v>
      </c>
      <c r="Q17" s="61">
        <f t="shared" ca="1" si="0"/>
        <v>297719464.69</v>
      </c>
      <c r="R17" s="61">
        <f t="shared" ca="1" si="0"/>
        <v>-185090905.92000002</v>
      </c>
      <c r="S17" s="61">
        <f t="shared" ca="1" si="0"/>
        <v>7319937.6899999995</v>
      </c>
      <c r="T17" s="61">
        <f t="shared" ca="1" si="1"/>
        <v>7320010.7299999995</v>
      </c>
      <c r="U17" s="61">
        <f t="shared" ca="1" si="1"/>
        <v>-111757.78</v>
      </c>
      <c r="V17" s="61">
        <f t="shared" ca="1" si="1"/>
        <v>7431768.5099999998</v>
      </c>
      <c r="W17" s="61">
        <f t="shared" ca="1" si="1"/>
        <v>-73.040000000000006</v>
      </c>
      <c r="X17" s="61">
        <f t="shared" ca="1" si="1"/>
        <v>0</v>
      </c>
      <c r="Y17" s="61">
        <f t="shared" ca="1" si="1"/>
        <v>-73.040000000000006</v>
      </c>
      <c r="Z17" s="61">
        <f t="shared" ca="1" si="1"/>
        <v>1132354607.6099997</v>
      </c>
      <c r="AA17" s="61">
        <f t="shared" ca="1" si="1"/>
        <v>512845929.83999991</v>
      </c>
      <c r="AB17" s="61">
        <f t="shared" ca="1" si="1"/>
        <v>9165154.959999999</v>
      </c>
      <c r="AC17" s="61">
        <f t="shared" ca="1" si="1"/>
        <v>610343522.80999982</v>
      </c>
      <c r="AD17" s="61">
        <f t="shared" ca="1" si="1"/>
        <v>0</v>
      </c>
      <c r="AE17" s="61">
        <f t="shared" ca="1" si="1"/>
        <v>0</v>
      </c>
      <c r="AF17" s="61">
        <f t="shared" ca="1" si="1"/>
        <v>0</v>
      </c>
      <c r="AG17" s="61">
        <f t="shared" ca="1" si="1"/>
        <v>0</v>
      </c>
      <c r="AH17" s="61">
        <f t="shared" ca="1" si="1"/>
        <v>0</v>
      </c>
      <c r="AI17" s="61">
        <f t="shared" ca="1" si="1"/>
        <v>0</v>
      </c>
      <c r="AJ17" s="61">
        <f t="shared" ca="1" si="2"/>
        <v>15040645</v>
      </c>
      <c r="AK17" s="61">
        <f t="shared" ca="1" si="2"/>
        <v>15040645</v>
      </c>
      <c r="AL17" s="61">
        <f t="shared" ca="1" si="2"/>
        <v>0</v>
      </c>
      <c r="AM17" s="61">
        <f t="shared" ca="1" si="2"/>
        <v>83188322.280000001</v>
      </c>
      <c r="AN17" s="61">
        <f t="shared" ca="1" si="2"/>
        <v>122548611.29000001</v>
      </c>
      <c r="AO17" s="61">
        <f t="shared" ca="1" si="2"/>
        <v>-27779183.060000002</v>
      </c>
      <c r="AP17" s="61">
        <f t="shared" ca="1" si="2"/>
        <v>0</v>
      </c>
      <c r="AQ17" s="61">
        <f t="shared" ca="1" si="2"/>
        <v>0</v>
      </c>
      <c r="AR17" s="61">
        <f t="shared" ca="1" si="2"/>
        <v>-11581105.949999999</v>
      </c>
      <c r="AS17" s="61">
        <f t="shared" ca="1" si="2"/>
        <v>-2440383360.2414784</v>
      </c>
      <c r="AT17" s="61">
        <f t="shared" ca="1" si="2"/>
        <v>-898055683.68999994</v>
      </c>
      <c r="AU17" s="61">
        <f t="shared" ca="1" si="2"/>
        <v>-1049550309.8099999</v>
      </c>
      <c r="AV17" s="61">
        <f t="shared" ca="1" si="2"/>
        <v>151494626.11999997</v>
      </c>
      <c r="AW17" s="61">
        <f t="shared" ca="1" si="2"/>
        <v>-988538822.53999996</v>
      </c>
      <c r="AX17" s="61">
        <f t="shared" ca="1" si="2"/>
        <v>-1120061878.750001</v>
      </c>
      <c r="AY17" s="61">
        <f t="shared" ca="1" si="2"/>
        <v>-9187870902.6300011</v>
      </c>
      <c r="AZ17" s="61">
        <f t="shared" ca="1" si="3"/>
        <v>-5632456519.6900005</v>
      </c>
      <c r="BA17" s="61">
        <f t="shared" ca="1" si="3"/>
        <v>-10493418006.68</v>
      </c>
      <c r="BB17" s="61">
        <f t="shared" ca="1" si="3"/>
        <v>0</v>
      </c>
      <c r="BC17" s="61">
        <f t="shared" ca="1" si="3"/>
        <v>6938003623.7399998</v>
      </c>
      <c r="BD17" s="61">
        <f t="shared" ca="1" si="3"/>
        <v>8067809023.8800001</v>
      </c>
      <c r="BE17" s="61">
        <f t="shared" ca="1" si="3"/>
        <v>131523056.21000099</v>
      </c>
      <c r="BF17" s="61">
        <f t="shared" ca="1" si="3"/>
        <v>2337143509.9900007</v>
      </c>
      <c r="BG17" s="61">
        <f t="shared" ca="1" si="3"/>
        <v>1829522721.5900002</v>
      </c>
      <c r="BH17" s="61">
        <f t="shared" ca="1" si="3"/>
        <v>1790874367.7600002</v>
      </c>
      <c r="BI17" s="61">
        <f t="shared" ca="1" si="3"/>
        <v>0</v>
      </c>
      <c r="BJ17" s="61">
        <f t="shared" ca="1" si="3"/>
        <v>-1283253579.3599999</v>
      </c>
      <c r="BK17" s="61">
        <f t="shared" ca="1" si="3"/>
        <v>-2205620453.7799997</v>
      </c>
      <c r="BL17" s="61">
        <f t="shared" ca="1" si="3"/>
        <v>0</v>
      </c>
      <c r="BM17" s="61">
        <f t="shared" ca="1" si="3"/>
        <v>0</v>
      </c>
      <c r="BN17" s="61">
        <f t="shared" ca="1" si="3"/>
        <v>0</v>
      </c>
      <c r="BO17" s="61">
        <f t="shared" ca="1" si="3"/>
        <v>-42398204.230000004</v>
      </c>
      <c r="BP17" s="61">
        <f t="shared" ca="1" si="4"/>
        <v>-42398204.230000004</v>
      </c>
      <c r="BQ17" s="61">
        <f t="shared" ca="1" si="4"/>
        <v>0</v>
      </c>
      <c r="BR17" s="61">
        <f t="shared" ca="1" si="4"/>
        <v>0</v>
      </c>
      <c r="BS17" s="61">
        <f t="shared" ca="1" si="4"/>
        <v>-511390649.78147858</v>
      </c>
      <c r="BT17" s="61">
        <f t="shared" ca="1" si="4"/>
        <v>-328575182.85147858</v>
      </c>
      <c r="BU17" s="61">
        <f t="shared" ca="1" si="4"/>
        <v>-88291234.160000011</v>
      </c>
      <c r="BV17" s="61">
        <f t="shared" ca="1" si="4"/>
        <v>-83461433.019999996</v>
      </c>
      <c r="BW17" s="61">
        <f t="shared" ca="1" si="4"/>
        <v>0</v>
      </c>
      <c r="BX17" s="61">
        <f t="shared" ca="1" si="4"/>
        <v>-1499746.9899999995</v>
      </c>
      <c r="BY17" s="61">
        <f t="shared" ca="1" si="4"/>
        <v>-27710066.399999995</v>
      </c>
      <c r="BZ17" s="61">
        <f t="shared" ca="1" si="4"/>
        <v>57774428.629999995</v>
      </c>
      <c r="CA17" s="61">
        <f t="shared" ca="1" si="4"/>
        <v>-39627414.989999995</v>
      </c>
      <c r="CB17" s="61">
        <f t="shared" ca="1" si="4"/>
        <v>0</v>
      </c>
      <c r="CC17" s="61">
        <f t="shared" ca="1" si="4"/>
        <v>0</v>
      </c>
      <c r="CD17" s="61">
        <f t="shared" ca="1" si="4"/>
        <v>0</v>
      </c>
      <c r="CE17" s="61">
        <f t="shared" ca="1" si="4"/>
        <v>0</v>
      </c>
      <c r="CF17" s="61">
        <f t="shared" ca="1" si="5"/>
        <v>0</v>
      </c>
      <c r="CG17" s="61">
        <f t="shared" ca="1" si="5"/>
        <v>0</v>
      </c>
      <c r="CH17" s="61">
        <f t="shared" ca="1" si="5"/>
        <v>0</v>
      </c>
      <c r="CI17" s="61">
        <f t="shared" ca="1" si="5"/>
        <v>0</v>
      </c>
      <c r="CJ17" s="61">
        <f t="shared" ca="1" si="5"/>
        <v>0</v>
      </c>
      <c r="CK17" s="61">
        <f t="shared" ca="1" si="5"/>
        <v>0</v>
      </c>
      <c r="CL17" s="61">
        <f t="shared" ca="1" si="6"/>
        <v>386448591.98852348</v>
      </c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 t="s">
        <v>260</v>
      </c>
      <c r="HM17" s="6" t="s">
        <v>261</v>
      </c>
      <c r="HN17" s="6"/>
      <c r="HO17" s="6"/>
      <c r="HP17" s="6"/>
      <c r="HQ17" s="6"/>
      <c r="HR17" s="6"/>
      <c r="HS17" s="6"/>
      <c r="HT17" s="6"/>
    </row>
    <row r="18" spans="1:228" ht="13.5" customHeight="1">
      <c r="A18" s="44" t="s">
        <v>22</v>
      </c>
      <c r="B18" s="59">
        <v>1013</v>
      </c>
      <c r="C18" s="60" t="s">
        <v>373</v>
      </c>
      <c r="D18" s="61">
        <f t="shared" ca="1" si="0"/>
        <v>211339981.25000012</v>
      </c>
      <c r="E18" s="61">
        <f t="shared" ca="1" si="0"/>
        <v>110280952.24999988</v>
      </c>
      <c r="F18" s="61">
        <f t="shared" ca="1" si="0"/>
        <v>800780138.79999995</v>
      </c>
      <c r="G18" s="61">
        <f t="shared" ca="1" si="0"/>
        <v>-690499186.55000007</v>
      </c>
      <c r="H18" s="61">
        <f t="shared" ca="1" si="0"/>
        <v>0</v>
      </c>
      <c r="I18" s="61">
        <f t="shared" ca="1" si="0"/>
        <v>42371678.140000224</v>
      </c>
      <c r="J18" s="61">
        <f t="shared" ca="1" si="0"/>
        <v>-163480108.32999969</v>
      </c>
      <c r="K18" s="61">
        <f t="shared" ca="1" si="0"/>
        <v>-1571793891.6499999</v>
      </c>
      <c r="L18" s="61">
        <f t="shared" ca="1" si="0"/>
        <v>1408313783.3200002</v>
      </c>
      <c r="M18" s="61">
        <f t="shared" ca="1" si="0"/>
        <v>205851786.46999991</v>
      </c>
      <c r="N18" s="61">
        <f t="shared" ca="1" si="0"/>
        <v>1057761405.0699999</v>
      </c>
      <c r="O18" s="61">
        <f t="shared" ca="1" si="0"/>
        <v>-851909618.60000002</v>
      </c>
      <c r="P18" s="61">
        <f t="shared" ca="1" si="0"/>
        <v>0</v>
      </c>
      <c r="Q18" s="61">
        <f t="shared" ca="1" si="0"/>
        <v>0</v>
      </c>
      <c r="R18" s="61">
        <f t="shared" ca="1" si="0"/>
        <v>0</v>
      </c>
      <c r="S18" s="61">
        <f t="shared" ca="1" si="0"/>
        <v>-3918975.379999999</v>
      </c>
      <c r="T18" s="61">
        <f t="shared" ca="1" si="1"/>
        <v>-14928821.850000001</v>
      </c>
      <c r="U18" s="61">
        <f t="shared" ca="1" si="1"/>
        <v>-42318521.770000003</v>
      </c>
      <c r="V18" s="61">
        <f t="shared" ca="1" si="1"/>
        <v>27389699.920000002</v>
      </c>
      <c r="W18" s="61">
        <f t="shared" ca="1" si="1"/>
        <v>11009846.470000003</v>
      </c>
      <c r="X18" s="61">
        <f t="shared" ca="1" si="1"/>
        <v>31571934.340000004</v>
      </c>
      <c r="Y18" s="61">
        <f t="shared" ca="1" si="1"/>
        <v>-20562087.870000001</v>
      </c>
      <c r="Z18" s="61">
        <f t="shared" ca="1" si="1"/>
        <v>52847048.910000004</v>
      </c>
      <c r="AA18" s="61">
        <f t="shared" ca="1" si="1"/>
        <v>34452355.289999999</v>
      </c>
      <c r="AB18" s="61">
        <f t="shared" ca="1" si="1"/>
        <v>0</v>
      </c>
      <c r="AC18" s="61">
        <f t="shared" ca="1" si="1"/>
        <v>-260153.29999999996</v>
      </c>
      <c r="AD18" s="61">
        <f t="shared" ca="1" si="1"/>
        <v>18654846.920000002</v>
      </c>
      <c r="AE18" s="61">
        <f t="shared" ca="1" si="1"/>
        <v>0</v>
      </c>
      <c r="AF18" s="61">
        <f t="shared" ca="1" si="1"/>
        <v>0</v>
      </c>
      <c r="AG18" s="61">
        <f t="shared" ca="1" si="1"/>
        <v>0</v>
      </c>
      <c r="AH18" s="61">
        <f t="shared" ca="1" si="1"/>
        <v>0</v>
      </c>
      <c r="AI18" s="61">
        <f t="shared" ca="1" si="1"/>
        <v>0</v>
      </c>
      <c r="AJ18" s="61">
        <f t="shared" ca="1" si="2"/>
        <v>8328034.0000000037</v>
      </c>
      <c r="AK18" s="61">
        <f t="shared" ca="1" si="2"/>
        <v>32776900.400000002</v>
      </c>
      <c r="AL18" s="61">
        <f t="shared" ca="1" si="2"/>
        <v>-24448866.399999999</v>
      </c>
      <c r="AM18" s="61">
        <f t="shared" ca="1" si="2"/>
        <v>1431243.3299999994</v>
      </c>
      <c r="AN18" s="61">
        <f t="shared" ca="1" si="2"/>
        <v>5992191.5999999996</v>
      </c>
      <c r="AO18" s="61">
        <f t="shared" ca="1" si="2"/>
        <v>-5414204.0700000003</v>
      </c>
      <c r="AP18" s="61">
        <f t="shared" ca="1" si="2"/>
        <v>0</v>
      </c>
      <c r="AQ18" s="61">
        <f t="shared" ca="1" si="2"/>
        <v>0</v>
      </c>
      <c r="AR18" s="61">
        <f t="shared" ca="1" si="2"/>
        <v>853255.8</v>
      </c>
      <c r="AS18" s="61">
        <f t="shared" ca="1" si="2"/>
        <v>-272972574.6200003</v>
      </c>
      <c r="AT18" s="61">
        <f t="shared" ca="1" si="2"/>
        <v>-72061125.509999871</v>
      </c>
      <c r="AU18" s="61">
        <f t="shared" ca="1" si="2"/>
        <v>-381775388.63999993</v>
      </c>
      <c r="AV18" s="61">
        <f t="shared" ca="1" si="2"/>
        <v>309714263.13000005</v>
      </c>
      <c r="AW18" s="61">
        <f t="shared" ca="1" si="2"/>
        <v>-38300956.460000515</v>
      </c>
      <c r="AX18" s="61">
        <f t="shared" ca="1" si="2"/>
        <v>98430758.649999619</v>
      </c>
      <c r="AY18" s="61">
        <f t="shared" ca="1" si="2"/>
        <v>-1965226371.5699999</v>
      </c>
      <c r="AZ18" s="61">
        <f t="shared" ca="1" si="3"/>
        <v>-1564656804.3400004</v>
      </c>
      <c r="BA18" s="61">
        <f t="shared" ca="1" si="3"/>
        <v>-1406458591.8199997</v>
      </c>
      <c r="BB18" s="61">
        <f t="shared" ca="1" si="3"/>
        <v>0</v>
      </c>
      <c r="BC18" s="61">
        <f t="shared" ca="1" si="3"/>
        <v>1005889024.5899999</v>
      </c>
      <c r="BD18" s="61">
        <f t="shared" ca="1" si="3"/>
        <v>2063657130.2199996</v>
      </c>
      <c r="BE18" s="61">
        <f t="shared" ca="1" si="3"/>
        <v>-136731715.11000013</v>
      </c>
      <c r="BF18" s="61">
        <f t="shared" ca="1" si="3"/>
        <v>1493260997.0099998</v>
      </c>
      <c r="BG18" s="61">
        <f t="shared" ca="1" si="3"/>
        <v>1203278925.55</v>
      </c>
      <c r="BH18" s="61">
        <f t="shared" ca="1" si="3"/>
        <v>1079881018.2299998</v>
      </c>
      <c r="BI18" s="61">
        <f t="shared" ca="1" si="3"/>
        <v>0</v>
      </c>
      <c r="BJ18" s="61">
        <f t="shared" ca="1" si="3"/>
        <v>-789898946.76999998</v>
      </c>
      <c r="BK18" s="61">
        <f t="shared" ca="1" si="3"/>
        <v>-1629992712.1199999</v>
      </c>
      <c r="BL18" s="61">
        <f t="shared" ca="1" si="3"/>
        <v>0</v>
      </c>
      <c r="BM18" s="61">
        <f t="shared" ca="1" si="3"/>
        <v>0</v>
      </c>
      <c r="BN18" s="61">
        <f t="shared" ca="1" si="3"/>
        <v>0</v>
      </c>
      <c r="BO18" s="61">
        <f t="shared" ca="1" si="3"/>
        <v>-9260494.0499999989</v>
      </c>
      <c r="BP18" s="61">
        <f t="shared" ca="1" si="4"/>
        <v>-9260494.0499999989</v>
      </c>
      <c r="BQ18" s="61">
        <f t="shared" ca="1" si="4"/>
        <v>0</v>
      </c>
      <c r="BR18" s="61">
        <f t="shared" ca="1" si="4"/>
        <v>0</v>
      </c>
      <c r="BS18" s="61">
        <f t="shared" ca="1" si="4"/>
        <v>-153349998.59999993</v>
      </c>
      <c r="BT18" s="61">
        <f t="shared" ca="1" si="4"/>
        <v>-129210351.31999996</v>
      </c>
      <c r="BU18" s="61">
        <f t="shared" ca="1" si="4"/>
        <v>-69428824.769999996</v>
      </c>
      <c r="BV18" s="61">
        <f t="shared" ca="1" si="4"/>
        <v>-16224984.949999999</v>
      </c>
      <c r="BW18" s="61">
        <f t="shared" ca="1" si="4"/>
        <v>0</v>
      </c>
      <c r="BX18" s="61">
        <f t="shared" ca="1" si="4"/>
        <v>-1819862.93</v>
      </c>
      <c r="BY18" s="61">
        <f t="shared" ca="1" si="4"/>
        <v>-22490337.75</v>
      </c>
      <c r="BZ18" s="61">
        <f t="shared" ca="1" si="4"/>
        <v>92310910.540000021</v>
      </c>
      <c r="CA18" s="61">
        <f t="shared" ca="1" si="4"/>
        <v>-6486547.4199999999</v>
      </c>
      <c r="CB18" s="61">
        <f t="shared" ca="1" si="4"/>
        <v>0</v>
      </c>
      <c r="CC18" s="61">
        <f t="shared" ca="1" si="4"/>
        <v>0</v>
      </c>
      <c r="CD18" s="61">
        <f t="shared" ca="1" si="4"/>
        <v>0</v>
      </c>
      <c r="CE18" s="61">
        <f t="shared" ca="1" si="4"/>
        <v>0</v>
      </c>
      <c r="CF18" s="61">
        <f t="shared" ca="1" si="5"/>
        <v>0</v>
      </c>
      <c r="CG18" s="61">
        <f t="shared" ca="1" si="5"/>
        <v>0</v>
      </c>
      <c r="CH18" s="61">
        <f t="shared" ca="1" si="5"/>
        <v>0</v>
      </c>
      <c r="CI18" s="61">
        <f t="shared" ca="1" si="5"/>
        <v>0</v>
      </c>
      <c r="CJ18" s="61">
        <f t="shared" ca="1" si="5"/>
        <v>0</v>
      </c>
      <c r="CK18" s="61">
        <f t="shared" ca="1" si="5"/>
        <v>0</v>
      </c>
      <c r="CL18" s="61">
        <f t="shared" ca="1" si="6"/>
        <v>-61632593.370000184</v>
      </c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 t="s">
        <v>262</v>
      </c>
      <c r="HM18" s="6" t="s">
        <v>263</v>
      </c>
      <c r="HN18" s="6"/>
      <c r="HO18" s="6"/>
      <c r="HP18" s="6"/>
      <c r="HQ18" s="6"/>
      <c r="HR18" s="6"/>
      <c r="HS18" s="6"/>
      <c r="HT18" s="6"/>
    </row>
    <row r="19" spans="1:228" ht="13.5" customHeight="1">
      <c r="A19" s="44" t="s">
        <v>24</v>
      </c>
      <c r="B19" s="59">
        <v>1016</v>
      </c>
      <c r="C19" s="60" t="s">
        <v>373</v>
      </c>
      <c r="D19" s="61">
        <f t="shared" ca="1" si="0"/>
        <v>101599380.49999937</v>
      </c>
      <c r="E19" s="61">
        <f t="shared" ca="1" si="0"/>
        <v>-81947389.35000056</v>
      </c>
      <c r="F19" s="61">
        <f t="shared" ca="1" si="0"/>
        <v>277879391.71999949</v>
      </c>
      <c r="G19" s="61">
        <f t="shared" ca="1" si="0"/>
        <v>-359826781.07000005</v>
      </c>
      <c r="H19" s="61">
        <f t="shared" ca="1" si="0"/>
        <v>0</v>
      </c>
      <c r="I19" s="61">
        <f t="shared" ca="1" si="0"/>
        <v>153231888.20999992</v>
      </c>
      <c r="J19" s="61">
        <f t="shared" ca="1" si="0"/>
        <v>-58264077.220000088</v>
      </c>
      <c r="K19" s="61">
        <f t="shared" ca="1" si="0"/>
        <v>-392422329.63000011</v>
      </c>
      <c r="L19" s="61">
        <f t="shared" ca="1" si="0"/>
        <v>334158252.41000003</v>
      </c>
      <c r="M19" s="61">
        <f t="shared" ca="1" si="0"/>
        <v>211495965.43000001</v>
      </c>
      <c r="N19" s="61">
        <f t="shared" ca="1" si="0"/>
        <v>257772625.31999999</v>
      </c>
      <c r="O19" s="61">
        <f t="shared" ca="1" si="0"/>
        <v>-46276659.890000001</v>
      </c>
      <c r="P19" s="61">
        <f t="shared" ca="1" si="0"/>
        <v>0</v>
      </c>
      <c r="Q19" s="61">
        <f t="shared" ca="1" si="0"/>
        <v>0</v>
      </c>
      <c r="R19" s="61">
        <f t="shared" ca="1" si="0"/>
        <v>0</v>
      </c>
      <c r="S19" s="61">
        <f t="shared" ca="1" si="0"/>
        <v>0</v>
      </c>
      <c r="T19" s="61">
        <f t="shared" ca="1" si="1"/>
        <v>0</v>
      </c>
      <c r="U19" s="61">
        <f t="shared" ca="1" si="1"/>
        <v>0</v>
      </c>
      <c r="V19" s="61">
        <f t="shared" ca="1" si="1"/>
        <v>0</v>
      </c>
      <c r="W19" s="61">
        <f t="shared" ca="1" si="1"/>
        <v>0</v>
      </c>
      <c r="X19" s="61">
        <f t="shared" ca="1" si="1"/>
        <v>0</v>
      </c>
      <c r="Y19" s="61">
        <f t="shared" ca="1" si="1"/>
        <v>0</v>
      </c>
      <c r="Z19" s="61">
        <f t="shared" ca="1" si="1"/>
        <v>29629429.030000016</v>
      </c>
      <c r="AA19" s="61">
        <f t="shared" ca="1" si="1"/>
        <v>29629429.030000016</v>
      </c>
      <c r="AB19" s="61">
        <f t="shared" ca="1" si="1"/>
        <v>0</v>
      </c>
      <c r="AC19" s="61">
        <f t="shared" ca="1" si="1"/>
        <v>0</v>
      </c>
      <c r="AD19" s="61">
        <f t="shared" ca="1" si="1"/>
        <v>0</v>
      </c>
      <c r="AE19" s="61">
        <f t="shared" ca="1" si="1"/>
        <v>0</v>
      </c>
      <c r="AF19" s="61">
        <f t="shared" ca="1" si="1"/>
        <v>0</v>
      </c>
      <c r="AG19" s="61">
        <f t="shared" ca="1" si="1"/>
        <v>0</v>
      </c>
      <c r="AH19" s="61">
        <f t="shared" ca="1" si="1"/>
        <v>0</v>
      </c>
      <c r="AI19" s="61">
        <f t="shared" ca="1" si="1"/>
        <v>0</v>
      </c>
      <c r="AJ19" s="61">
        <f t="shared" ca="1" si="2"/>
        <v>0</v>
      </c>
      <c r="AK19" s="61">
        <f t="shared" ca="1" si="2"/>
        <v>0</v>
      </c>
      <c r="AL19" s="61">
        <f t="shared" ca="1" si="2"/>
        <v>0</v>
      </c>
      <c r="AM19" s="61">
        <f t="shared" ca="1" si="2"/>
        <v>685452.60999999952</v>
      </c>
      <c r="AN19" s="61">
        <f t="shared" ca="1" si="2"/>
        <v>6522085.2399999974</v>
      </c>
      <c r="AO19" s="61">
        <f t="shared" ca="1" si="2"/>
        <v>-4810746.9799999986</v>
      </c>
      <c r="AP19" s="61">
        <f t="shared" ca="1" si="2"/>
        <v>0</v>
      </c>
      <c r="AQ19" s="61">
        <f t="shared" ca="1" si="2"/>
        <v>0</v>
      </c>
      <c r="AR19" s="61">
        <f t="shared" ca="1" si="2"/>
        <v>-1025885.6499999993</v>
      </c>
      <c r="AS19" s="61">
        <f t="shared" ca="1" si="2"/>
        <v>-53284552.890000038</v>
      </c>
      <c r="AT19" s="61">
        <f t="shared" ca="1" si="2"/>
        <v>-5073615.5100000128</v>
      </c>
      <c r="AU19" s="61">
        <f t="shared" ca="1" si="2"/>
        <v>-26659019.270000011</v>
      </c>
      <c r="AV19" s="61">
        <f t="shared" ca="1" si="2"/>
        <v>21585403.759999998</v>
      </c>
      <c r="AW19" s="61">
        <f t="shared" ca="1" si="2"/>
        <v>-281969.96000003815</v>
      </c>
      <c r="AX19" s="61">
        <f t="shared" ca="1" si="2"/>
        <v>1948408.6499999464</v>
      </c>
      <c r="AY19" s="61">
        <f t="shared" ca="1" si="2"/>
        <v>-176307891.37</v>
      </c>
      <c r="AZ19" s="61">
        <f t="shared" ca="1" si="3"/>
        <v>-99763892.369999975</v>
      </c>
      <c r="BA19" s="61">
        <f t="shared" ca="1" si="3"/>
        <v>-164235131</v>
      </c>
      <c r="BB19" s="61">
        <f t="shared" ca="1" si="3"/>
        <v>0</v>
      </c>
      <c r="BC19" s="61">
        <f t="shared" ca="1" si="3"/>
        <v>87691131.999999985</v>
      </c>
      <c r="BD19" s="61">
        <f t="shared" ca="1" si="3"/>
        <v>178256300.01999995</v>
      </c>
      <c r="BE19" s="61">
        <f t="shared" ca="1" si="3"/>
        <v>-2230378.6099999845</v>
      </c>
      <c r="BF19" s="61">
        <f t="shared" ca="1" si="3"/>
        <v>139319556.37</v>
      </c>
      <c r="BG19" s="61">
        <f t="shared" ca="1" si="3"/>
        <v>75469115.36999999</v>
      </c>
      <c r="BH19" s="61">
        <f t="shared" ca="1" si="3"/>
        <v>134096958</v>
      </c>
      <c r="BI19" s="61">
        <f t="shared" ca="1" si="3"/>
        <v>0</v>
      </c>
      <c r="BJ19" s="61">
        <f t="shared" ca="1" si="3"/>
        <v>-70246517</v>
      </c>
      <c r="BK19" s="61">
        <f t="shared" ca="1" si="3"/>
        <v>-141549934.97999999</v>
      </c>
      <c r="BL19" s="61">
        <f t="shared" ca="1" si="3"/>
        <v>0</v>
      </c>
      <c r="BM19" s="61">
        <f t="shared" ca="1" si="3"/>
        <v>0</v>
      </c>
      <c r="BN19" s="61">
        <f t="shared" ca="1" si="3"/>
        <v>0</v>
      </c>
      <c r="BO19" s="61">
        <f t="shared" ca="1" si="3"/>
        <v>-261392.03999999166</v>
      </c>
      <c r="BP19" s="61">
        <f t="shared" ca="1" si="4"/>
        <v>-261392.03999999166</v>
      </c>
      <c r="BQ19" s="61">
        <f t="shared" ca="1" si="4"/>
        <v>0</v>
      </c>
      <c r="BR19" s="61">
        <f t="shared" ca="1" si="4"/>
        <v>0</v>
      </c>
      <c r="BS19" s="61">
        <f t="shared" ca="1" si="4"/>
        <v>-47667575.379999995</v>
      </c>
      <c r="BT19" s="61">
        <f t="shared" ca="1" si="4"/>
        <v>-26071802.859999958</v>
      </c>
      <c r="BU19" s="61">
        <f t="shared" ca="1" si="4"/>
        <v>-54740020.830000028</v>
      </c>
      <c r="BV19" s="61">
        <f t="shared" ca="1" si="4"/>
        <v>-47068058.170000002</v>
      </c>
      <c r="BW19" s="61">
        <f t="shared" ca="1" si="4"/>
        <v>0</v>
      </c>
      <c r="BX19" s="61">
        <f t="shared" ca="1" si="4"/>
        <v>-1491850.3599999999</v>
      </c>
      <c r="BY19" s="61">
        <f t="shared" ca="1" si="4"/>
        <v>-63000</v>
      </c>
      <c r="BZ19" s="61">
        <f t="shared" ca="1" si="4"/>
        <v>77156253.280000001</v>
      </c>
      <c r="CA19" s="61">
        <f t="shared" ca="1" si="4"/>
        <v>4610903.5599999856</v>
      </c>
      <c r="CB19" s="61">
        <f t="shared" ca="1" si="4"/>
        <v>0</v>
      </c>
      <c r="CC19" s="61">
        <f t="shared" ca="1" si="4"/>
        <v>0</v>
      </c>
      <c r="CD19" s="61">
        <f t="shared" ca="1" si="4"/>
        <v>0</v>
      </c>
      <c r="CE19" s="61">
        <f t="shared" ca="1" si="4"/>
        <v>0</v>
      </c>
      <c r="CF19" s="61">
        <f t="shared" ca="1" si="5"/>
        <v>0</v>
      </c>
      <c r="CG19" s="61">
        <f t="shared" ca="1" si="5"/>
        <v>0</v>
      </c>
      <c r="CH19" s="61">
        <f t="shared" ca="1" si="5"/>
        <v>0</v>
      </c>
      <c r="CI19" s="61">
        <f t="shared" ca="1" si="5"/>
        <v>0</v>
      </c>
      <c r="CJ19" s="61">
        <f t="shared" ca="1" si="5"/>
        <v>0</v>
      </c>
      <c r="CK19" s="61">
        <f t="shared" ca="1" si="5"/>
        <v>0</v>
      </c>
      <c r="CL19" s="61">
        <f t="shared" ca="1" si="6"/>
        <v>48314827.609999336</v>
      </c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 t="s">
        <v>264</v>
      </c>
      <c r="HM19" s="6" t="s">
        <v>265</v>
      </c>
      <c r="HN19" s="6"/>
      <c r="HO19" s="6"/>
      <c r="HP19" s="6"/>
      <c r="HQ19" s="6"/>
      <c r="HR19" s="6"/>
      <c r="HS19" s="6"/>
      <c r="HT19" s="6"/>
    </row>
    <row r="20" spans="1:228" ht="13.5" customHeight="1">
      <c r="A20" s="44" t="s">
        <v>26</v>
      </c>
      <c r="B20" s="59">
        <v>1017</v>
      </c>
      <c r="C20" s="60" t="s">
        <v>373</v>
      </c>
      <c r="D20" s="61">
        <f t="shared" ca="1" si="0"/>
        <v>4585615871.5400009</v>
      </c>
      <c r="E20" s="61">
        <f t="shared" ca="1" si="0"/>
        <v>3371636567.7999997</v>
      </c>
      <c r="F20" s="61">
        <f t="shared" ca="1" si="0"/>
        <v>7205149400.2399998</v>
      </c>
      <c r="G20" s="61">
        <f t="shared" ca="1" si="0"/>
        <v>-3809694433.1700001</v>
      </c>
      <c r="H20" s="61">
        <f t="shared" ca="1" si="0"/>
        <v>-23818399.27</v>
      </c>
      <c r="I20" s="61">
        <f t="shared" ca="1" si="0"/>
        <v>106141974.39000097</v>
      </c>
      <c r="J20" s="61">
        <f t="shared" ca="1" si="0"/>
        <v>-678175558.25999641</v>
      </c>
      <c r="K20" s="61">
        <f t="shared" ca="1" si="0"/>
        <v>-15044510479.399998</v>
      </c>
      <c r="L20" s="61">
        <f t="shared" ca="1" si="0"/>
        <v>14366334921.140001</v>
      </c>
      <c r="M20" s="61">
        <f t="shared" ca="1" si="0"/>
        <v>855026349.21999741</v>
      </c>
      <c r="N20" s="61">
        <f t="shared" ca="1" si="0"/>
        <v>6663253825.2699976</v>
      </c>
      <c r="O20" s="61">
        <f t="shared" ca="1" si="0"/>
        <v>-5808227476.0500002</v>
      </c>
      <c r="P20" s="61">
        <f t="shared" ca="1" si="0"/>
        <v>-70708816.570000023</v>
      </c>
      <c r="Q20" s="61">
        <f t="shared" ca="1" si="0"/>
        <v>166697390.32999998</v>
      </c>
      <c r="R20" s="61">
        <f t="shared" ca="1" si="0"/>
        <v>-237406206.90000001</v>
      </c>
      <c r="S20" s="61">
        <f t="shared" ca="1" si="0"/>
        <v>87949814</v>
      </c>
      <c r="T20" s="61">
        <f t="shared" ca="1" si="1"/>
        <v>136762882</v>
      </c>
      <c r="U20" s="61">
        <f t="shared" ca="1" si="1"/>
        <v>-229263225</v>
      </c>
      <c r="V20" s="61">
        <f t="shared" ca="1" si="1"/>
        <v>366026107</v>
      </c>
      <c r="W20" s="61">
        <f t="shared" ca="1" si="1"/>
        <v>-48813068</v>
      </c>
      <c r="X20" s="61">
        <f t="shared" ca="1" si="1"/>
        <v>23017847</v>
      </c>
      <c r="Y20" s="61">
        <f t="shared" ca="1" si="1"/>
        <v>-71830915</v>
      </c>
      <c r="Z20" s="61">
        <f t="shared" ca="1" si="1"/>
        <v>1017581772.9300001</v>
      </c>
      <c r="AA20" s="61">
        <f t="shared" ca="1" si="1"/>
        <v>523891416.72000003</v>
      </c>
      <c r="AB20" s="61">
        <f t="shared" ca="1" si="1"/>
        <v>0</v>
      </c>
      <c r="AC20" s="61">
        <f t="shared" ca="1" si="1"/>
        <v>493690356.20999998</v>
      </c>
      <c r="AD20" s="61">
        <f t="shared" ca="1" si="1"/>
        <v>0</v>
      </c>
      <c r="AE20" s="61">
        <f t="shared" ca="1" si="1"/>
        <v>0</v>
      </c>
      <c r="AF20" s="61">
        <f t="shared" ca="1" si="1"/>
        <v>0</v>
      </c>
      <c r="AG20" s="61">
        <f t="shared" ca="1" si="1"/>
        <v>0</v>
      </c>
      <c r="AH20" s="61">
        <f t="shared" ca="1" si="1"/>
        <v>0</v>
      </c>
      <c r="AI20" s="61">
        <f t="shared" ca="1" si="1"/>
        <v>0</v>
      </c>
      <c r="AJ20" s="61">
        <f t="shared" ca="1" si="2"/>
        <v>6367216.4199999999</v>
      </c>
      <c r="AK20" s="61">
        <f t="shared" ca="1" si="2"/>
        <v>6367216.4199999999</v>
      </c>
      <c r="AL20" s="61">
        <f t="shared" ca="1" si="2"/>
        <v>0</v>
      </c>
      <c r="AM20" s="61">
        <f t="shared" ca="1" si="2"/>
        <v>-4061474</v>
      </c>
      <c r="AN20" s="61">
        <f t="shared" ca="1" si="2"/>
        <v>-44871457</v>
      </c>
      <c r="AO20" s="61">
        <f t="shared" ca="1" si="2"/>
        <v>57269590</v>
      </c>
      <c r="AP20" s="61">
        <f t="shared" ca="1" si="2"/>
        <v>0</v>
      </c>
      <c r="AQ20" s="61">
        <f t="shared" ca="1" si="2"/>
        <v>0</v>
      </c>
      <c r="AR20" s="61">
        <f t="shared" ca="1" si="2"/>
        <v>-16459607</v>
      </c>
      <c r="AS20" s="61">
        <f t="shared" ca="1" si="2"/>
        <v>-3689021223.2399917</v>
      </c>
      <c r="AT20" s="61">
        <f t="shared" ca="1" si="2"/>
        <v>-1541436297.2199998</v>
      </c>
      <c r="AU20" s="61">
        <f t="shared" ca="1" si="2"/>
        <v>-2448038924.1399999</v>
      </c>
      <c r="AV20" s="61">
        <f t="shared" ca="1" si="2"/>
        <v>906602626.92000008</v>
      </c>
      <c r="AW20" s="61">
        <f t="shared" ca="1" si="2"/>
        <v>-455144788.71999168</v>
      </c>
      <c r="AX20" s="61">
        <f t="shared" ca="1" si="2"/>
        <v>-1584276551.9799976</v>
      </c>
      <c r="AY20" s="61">
        <f t="shared" ca="1" si="2"/>
        <v>-16918875263.739998</v>
      </c>
      <c r="AZ20" s="61">
        <f t="shared" ca="1" si="3"/>
        <v>-13046082785.799999</v>
      </c>
      <c r="BA20" s="61">
        <f t="shared" ca="1" si="3"/>
        <v>-9148564739.7300014</v>
      </c>
      <c r="BB20" s="61">
        <f t="shared" ca="1" si="3"/>
        <v>0</v>
      </c>
      <c r="BC20" s="61">
        <f t="shared" ca="1" si="3"/>
        <v>5275772261.79</v>
      </c>
      <c r="BD20" s="61">
        <f t="shared" ca="1" si="3"/>
        <v>15334598711.76</v>
      </c>
      <c r="BE20" s="61">
        <f t="shared" ca="1" si="3"/>
        <v>1129131763.260006</v>
      </c>
      <c r="BF20" s="61">
        <f t="shared" ca="1" si="3"/>
        <v>11375504865.580002</v>
      </c>
      <c r="BG20" s="61">
        <f t="shared" ca="1" si="3"/>
        <v>9854849669.2800026</v>
      </c>
      <c r="BH20" s="61">
        <f t="shared" ca="1" si="3"/>
        <v>3441740029.8000002</v>
      </c>
      <c r="BI20" s="61">
        <f t="shared" ca="1" si="3"/>
        <v>0</v>
      </c>
      <c r="BJ20" s="61">
        <f t="shared" ca="1" si="3"/>
        <v>-1921084833.5000002</v>
      </c>
      <c r="BK20" s="61">
        <f t="shared" ca="1" si="3"/>
        <v>-10246373102.319996</v>
      </c>
      <c r="BL20" s="61">
        <f t="shared" ca="1" si="3"/>
        <v>0</v>
      </c>
      <c r="BM20" s="61">
        <f t="shared" ca="1" si="3"/>
        <v>0</v>
      </c>
      <c r="BN20" s="61">
        <f t="shared" ca="1" si="3"/>
        <v>0</v>
      </c>
      <c r="BO20" s="61">
        <f t="shared" ca="1" si="3"/>
        <v>8173991.6199999843</v>
      </c>
      <c r="BP20" s="61">
        <f t="shared" ca="1" si="4"/>
        <v>8173991.6199999843</v>
      </c>
      <c r="BQ20" s="61">
        <f t="shared" ca="1" si="4"/>
        <v>0</v>
      </c>
      <c r="BR20" s="61">
        <f t="shared" ca="1" si="4"/>
        <v>0</v>
      </c>
      <c r="BS20" s="61">
        <f t="shared" ca="1" si="4"/>
        <v>-1580196676.0900002</v>
      </c>
      <c r="BT20" s="61">
        <f t="shared" ca="1" si="4"/>
        <v>-998412394.17999995</v>
      </c>
      <c r="BU20" s="61">
        <f t="shared" ca="1" si="4"/>
        <v>-649246518.09000003</v>
      </c>
      <c r="BV20" s="61">
        <f t="shared" ca="1" si="4"/>
        <v>-68188911.659999982</v>
      </c>
      <c r="BW20" s="61">
        <f t="shared" ca="1" si="4"/>
        <v>-404557.82999999978</v>
      </c>
      <c r="BX20" s="61">
        <f t="shared" ca="1" si="4"/>
        <v>-49976173.250000022</v>
      </c>
      <c r="BY20" s="61">
        <f t="shared" ca="1" si="4"/>
        <v>-173217735.59000006</v>
      </c>
      <c r="BZ20" s="61">
        <f t="shared" ca="1" si="4"/>
        <v>359597168.52999985</v>
      </c>
      <c r="CA20" s="61">
        <f t="shared" ca="1" si="4"/>
        <v>-347554.01999999996</v>
      </c>
      <c r="CB20" s="61">
        <f t="shared" ca="1" si="4"/>
        <v>0</v>
      </c>
      <c r="CC20" s="61">
        <f t="shared" ca="1" si="4"/>
        <v>0</v>
      </c>
      <c r="CD20" s="61">
        <f t="shared" ca="1" si="4"/>
        <v>0</v>
      </c>
      <c r="CE20" s="61">
        <f t="shared" ca="1" si="4"/>
        <v>0</v>
      </c>
      <c r="CF20" s="61">
        <f t="shared" ca="1" si="5"/>
        <v>0</v>
      </c>
      <c r="CG20" s="61">
        <f t="shared" ca="1" si="5"/>
        <v>0</v>
      </c>
      <c r="CH20" s="61">
        <f t="shared" ca="1" si="5"/>
        <v>0</v>
      </c>
      <c r="CI20" s="61">
        <f t="shared" ca="1" si="5"/>
        <v>-120417452.82999998</v>
      </c>
      <c r="CJ20" s="61">
        <f t="shared" ca="1" si="5"/>
        <v>-120417452.82999998</v>
      </c>
      <c r="CK20" s="61">
        <f t="shared" ca="1" si="5"/>
        <v>0</v>
      </c>
      <c r="CL20" s="61">
        <f t="shared" ca="1" si="6"/>
        <v>896594648.30000925</v>
      </c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 t="s">
        <v>266</v>
      </c>
      <c r="HM20" s="6" t="s">
        <v>267</v>
      </c>
      <c r="HN20" s="6"/>
      <c r="HO20" s="6"/>
      <c r="HP20" s="6"/>
      <c r="HQ20" s="6"/>
      <c r="HR20" s="6"/>
      <c r="HS20" s="6"/>
      <c r="HT20" s="6"/>
    </row>
    <row r="21" spans="1:228" ht="13.5" customHeight="1">
      <c r="A21" s="44" t="s">
        <v>28</v>
      </c>
      <c r="B21" s="59">
        <v>1018</v>
      </c>
      <c r="C21" s="60" t="s">
        <v>373</v>
      </c>
      <c r="D21" s="61">
        <f t="shared" ca="1" si="0"/>
        <v>1719491289.2200015</v>
      </c>
      <c r="E21" s="61">
        <f t="shared" ca="1" si="0"/>
        <v>1348320889.3599999</v>
      </c>
      <c r="F21" s="61">
        <f t="shared" ca="1" si="0"/>
        <v>1764262327.7</v>
      </c>
      <c r="G21" s="61">
        <f t="shared" ca="1" si="0"/>
        <v>-295073489.54000014</v>
      </c>
      <c r="H21" s="61">
        <f t="shared" ca="1" si="0"/>
        <v>-120867948.8</v>
      </c>
      <c r="I21" s="61">
        <f t="shared" ca="1" si="0"/>
        <v>5478678.7200015187</v>
      </c>
      <c r="J21" s="61">
        <f t="shared" ca="1" si="0"/>
        <v>-160868862.65999842</v>
      </c>
      <c r="K21" s="61">
        <f t="shared" ca="1" si="0"/>
        <v>-4203637165.0499997</v>
      </c>
      <c r="L21" s="61">
        <f t="shared" ca="1" si="0"/>
        <v>4042768302.3900013</v>
      </c>
      <c r="M21" s="61">
        <f t="shared" ca="1" si="0"/>
        <v>152760249.04999995</v>
      </c>
      <c r="N21" s="61">
        <f t="shared" ca="1" si="0"/>
        <v>213020424.44999996</v>
      </c>
      <c r="O21" s="61">
        <f t="shared" ca="1" si="0"/>
        <v>-60260175.399999991</v>
      </c>
      <c r="P21" s="61">
        <f t="shared" ca="1" si="0"/>
        <v>13587292.329999983</v>
      </c>
      <c r="Q21" s="61">
        <f t="shared" ca="1" si="0"/>
        <v>302879368.88</v>
      </c>
      <c r="R21" s="61">
        <f t="shared" ca="1" si="0"/>
        <v>-289292076.55000001</v>
      </c>
      <c r="S21" s="61">
        <f t="shared" ca="1" si="0"/>
        <v>-55703962.730000004</v>
      </c>
      <c r="T21" s="61">
        <f t="shared" ca="1" si="1"/>
        <v>-111741751.13</v>
      </c>
      <c r="U21" s="61">
        <f t="shared" ca="1" si="1"/>
        <v>-137098697.69</v>
      </c>
      <c r="V21" s="61">
        <f t="shared" ca="1" si="1"/>
        <v>25356946.559999999</v>
      </c>
      <c r="W21" s="61">
        <f t="shared" ca="1" si="1"/>
        <v>56037788.399999991</v>
      </c>
      <c r="X21" s="61">
        <f t="shared" ca="1" si="1"/>
        <v>58319786.709999993</v>
      </c>
      <c r="Y21" s="61">
        <f t="shared" ca="1" si="1"/>
        <v>-2281998.31</v>
      </c>
      <c r="Z21" s="61">
        <f t="shared" ca="1" si="1"/>
        <v>417332348.15000004</v>
      </c>
      <c r="AA21" s="61">
        <f t="shared" ca="1" si="1"/>
        <v>276880892.19000006</v>
      </c>
      <c r="AB21" s="61">
        <f t="shared" ca="1" si="1"/>
        <v>0</v>
      </c>
      <c r="AC21" s="61">
        <f t="shared" ca="1" si="1"/>
        <v>134569001.13999999</v>
      </c>
      <c r="AD21" s="61">
        <f t="shared" ca="1" si="1"/>
        <v>5882454.8199999994</v>
      </c>
      <c r="AE21" s="61">
        <f t="shared" ca="1" si="1"/>
        <v>0</v>
      </c>
      <c r="AF21" s="61">
        <f t="shared" ca="1" si="1"/>
        <v>0</v>
      </c>
      <c r="AG21" s="61">
        <f t="shared" ca="1" si="1"/>
        <v>0</v>
      </c>
      <c r="AH21" s="61">
        <f t="shared" ca="1" si="1"/>
        <v>0</v>
      </c>
      <c r="AI21" s="61">
        <f t="shared" ca="1" si="1"/>
        <v>0</v>
      </c>
      <c r="AJ21" s="61">
        <f t="shared" ca="1" si="2"/>
        <v>22536.68</v>
      </c>
      <c r="AK21" s="61">
        <f t="shared" ca="1" si="2"/>
        <v>22536.68</v>
      </c>
      <c r="AL21" s="61">
        <f t="shared" ca="1" si="2"/>
        <v>0</v>
      </c>
      <c r="AM21" s="61">
        <f t="shared" ca="1" si="2"/>
        <v>4040799.04</v>
      </c>
      <c r="AN21" s="61">
        <f t="shared" ca="1" si="2"/>
        <v>6142047.5800000001</v>
      </c>
      <c r="AO21" s="61">
        <f t="shared" ca="1" si="2"/>
        <v>-228360.71000000008</v>
      </c>
      <c r="AP21" s="61">
        <f t="shared" ca="1" si="2"/>
        <v>0</v>
      </c>
      <c r="AQ21" s="61">
        <f t="shared" ca="1" si="2"/>
        <v>0</v>
      </c>
      <c r="AR21" s="61">
        <f t="shared" ca="1" si="2"/>
        <v>-1872887.83</v>
      </c>
      <c r="AS21" s="61">
        <f t="shared" ca="1" si="2"/>
        <v>-1698094096.48</v>
      </c>
      <c r="AT21" s="61">
        <f t="shared" ca="1" si="2"/>
        <v>-519810068.9799999</v>
      </c>
      <c r="AU21" s="61">
        <f t="shared" ca="1" si="2"/>
        <v>-524296316.8499999</v>
      </c>
      <c r="AV21" s="61">
        <f t="shared" ca="1" si="2"/>
        <v>4486247.870000001</v>
      </c>
      <c r="AW21" s="61">
        <f t="shared" ca="1" si="2"/>
        <v>-868300372.32000041</v>
      </c>
      <c r="AX21" s="61">
        <f t="shared" ca="1" si="2"/>
        <v>-896052390.05000043</v>
      </c>
      <c r="AY21" s="61">
        <f t="shared" ca="1" si="2"/>
        <v>-2385160784.730001</v>
      </c>
      <c r="AZ21" s="61">
        <f t="shared" ca="1" si="3"/>
        <v>-1455416607.8</v>
      </c>
      <c r="BA21" s="61">
        <f t="shared" ca="1" si="3"/>
        <v>-2525411808.4800005</v>
      </c>
      <c r="BB21" s="61">
        <f t="shared" ca="1" si="3"/>
        <v>0</v>
      </c>
      <c r="BC21" s="61">
        <f t="shared" ca="1" si="3"/>
        <v>1595667631.5499997</v>
      </c>
      <c r="BD21" s="61">
        <f t="shared" ca="1" si="3"/>
        <v>1489108394.6800005</v>
      </c>
      <c r="BE21" s="61">
        <f t="shared" ca="1" si="3"/>
        <v>27752017.730000019</v>
      </c>
      <c r="BF21" s="61">
        <f t="shared" ca="1" si="3"/>
        <v>149277251.94</v>
      </c>
      <c r="BG21" s="61">
        <f t="shared" ca="1" si="3"/>
        <v>165639994.03</v>
      </c>
      <c r="BH21" s="61">
        <f t="shared" ca="1" si="3"/>
        <v>59087487.329999998</v>
      </c>
      <c r="BI21" s="61">
        <f t="shared" ca="1" si="3"/>
        <v>0</v>
      </c>
      <c r="BJ21" s="61">
        <f t="shared" ca="1" si="3"/>
        <v>-75450229.420000002</v>
      </c>
      <c r="BK21" s="61">
        <f t="shared" ca="1" si="3"/>
        <v>-121525234.20999998</v>
      </c>
      <c r="BL21" s="61">
        <f t="shared" ca="1" si="3"/>
        <v>0</v>
      </c>
      <c r="BM21" s="61">
        <f t="shared" ca="1" si="3"/>
        <v>0</v>
      </c>
      <c r="BN21" s="61">
        <f t="shared" ca="1" si="3"/>
        <v>0</v>
      </c>
      <c r="BO21" s="61">
        <f t="shared" ca="1" si="3"/>
        <v>-206638.86</v>
      </c>
      <c r="BP21" s="61">
        <f t="shared" ca="1" si="4"/>
        <v>-206638.86</v>
      </c>
      <c r="BQ21" s="61">
        <f t="shared" ca="1" si="4"/>
        <v>0</v>
      </c>
      <c r="BR21" s="61">
        <f t="shared" ca="1" si="4"/>
        <v>0</v>
      </c>
      <c r="BS21" s="61">
        <f t="shared" ca="1" si="4"/>
        <v>-267103554.41999993</v>
      </c>
      <c r="BT21" s="61">
        <f t="shared" ca="1" si="4"/>
        <v>-176490071.15999994</v>
      </c>
      <c r="BU21" s="61">
        <f t="shared" ca="1" si="4"/>
        <v>-79389720.099999994</v>
      </c>
      <c r="BV21" s="61">
        <f t="shared" ca="1" si="4"/>
        <v>-26750830.320000004</v>
      </c>
      <c r="BW21" s="61">
        <f t="shared" ca="1" si="4"/>
        <v>0</v>
      </c>
      <c r="BX21" s="61">
        <f t="shared" ca="1" si="4"/>
        <v>-1225574.0100000002</v>
      </c>
      <c r="BY21" s="61">
        <f t="shared" ca="1" si="4"/>
        <v>766792.7</v>
      </c>
      <c r="BZ21" s="61">
        <f t="shared" ca="1" si="4"/>
        <v>16080939.470000004</v>
      </c>
      <c r="CA21" s="61">
        <f t="shared" ca="1" si="4"/>
        <v>-95091</v>
      </c>
      <c r="CB21" s="61">
        <f t="shared" ca="1" si="4"/>
        <v>0</v>
      </c>
      <c r="CC21" s="61">
        <f t="shared" ca="1" si="4"/>
        <v>0</v>
      </c>
      <c r="CD21" s="61">
        <f t="shared" ca="1" si="4"/>
        <v>0</v>
      </c>
      <c r="CE21" s="61">
        <f t="shared" ca="1" si="4"/>
        <v>0</v>
      </c>
      <c r="CF21" s="61">
        <f t="shared" ca="1" si="5"/>
        <v>0</v>
      </c>
      <c r="CG21" s="61">
        <f t="shared" ca="1" si="5"/>
        <v>0</v>
      </c>
      <c r="CH21" s="61">
        <f t="shared" ca="1" si="5"/>
        <v>0</v>
      </c>
      <c r="CI21" s="61">
        <f t="shared" ca="1" si="5"/>
        <v>-42673461.899999999</v>
      </c>
      <c r="CJ21" s="61">
        <f t="shared" ca="1" si="5"/>
        <v>-42673461.899999999</v>
      </c>
      <c r="CK21" s="61">
        <f t="shared" ca="1" si="5"/>
        <v>0</v>
      </c>
      <c r="CL21" s="61">
        <f t="shared" ca="1" si="6"/>
        <v>21397192.74000144</v>
      </c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 t="s">
        <v>268</v>
      </c>
      <c r="HM21" s="6" t="s">
        <v>269</v>
      </c>
      <c r="HN21" s="6"/>
      <c r="HO21" s="6"/>
      <c r="HP21" s="6"/>
      <c r="HQ21" s="6"/>
      <c r="HR21" s="6"/>
      <c r="HS21" s="6"/>
      <c r="HT21" s="6"/>
    </row>
    <row r="22" spans="1:228" ht="13.5" customHeight="1">
      <c r="A22" s="44" t="s">
        <v>30</v>
      </c>
      <c r="B22" s="59">
        <v>1020</v>
      </c>
      <c r="C22" s="60" t="s">
        <v>373</v>
      </c>
      <c r="D22" s="61">
        <f t="shared" ca="1" si="0"/>
        <v>23527863985.659924</v>
      </c>
      <c r="E22" s="61">
        <f t="shared" ca="1" si="0"/>
        <v>22648841542.27</v>
      </c>
      <c r="F22" s="61">
        <f t="shared" ca="1" si="0"/>
        <v>53805814883.730003</v>
      </c>
      <c r="G22" s="61">
        <f t="shared" ca="1" si="0"/>
        <v>-30875089321.010002</v>
      </c>
      <c r="H22" s="61">
        <f t="shared" ca="1" si="0"/>
        <v>-281884020.45000005</v>
      </c>
      <c r="I22" s="61">
        <f t="shared" ca="1" si="0"/>
        <v>-4628653137.1000776</v>
      </c>
      <c r="J22" s="61">
        <f t="shared" ca="1" si="0"/>
        <v>-17247559682.480057</v>
      </c>
      <c r="K22" s="61">
        <f t="shared" ca="1" si="0"/>
        <v>-96872654633.500061</v>
      </c>
      <c r="L22" s="61">
        <f t="shared" ca="1" si="0"/>
        <v>79625094951.020004</v>
      </c>
      <c r="M22" s="61">
        <f t="shared" ca="1" si="0"/>
        <v>12654374553.829979</v>
      </c>
      <c r="N22" s="61">
        <f t="shared" ca="1" si="0"/>
        <v>51173291690.389992</v>
      </c>
      <c r="O22" s="61">
        <f t="shared" ca="1" si="0"/>
        <v>-38518917136.560013</v>
      </c>
      <c r="P22" s="61">
        <f t="shared" ca="1" si="0"/>
        <v>-35468008.450000048</v>
      </c>
      <c r="Q22" s="61">
        <f t="shared" ca="1" si="0"/>
        <v>724017773.96000004</v>
      </c>
      <c r="R22" s="61">
        <f t="shared" ca="1" si="0"/>
        <v>-759485782.41000009</v>
      </c>
      <c r="S22" s="61">
        <f t="shared" ref="N22:AC37" ca="1" si="7">INDIRECT("'"&amp;VLOOKUP($A$2,$HL$1:$HM$80,2,0)&amp;"'!"&amp;ADDRESS(IFERROR(MATCH($B22,INDIRECT("'"&amp;VLOOKUP($A$2,$HL$1:$HM$80,2,0)&amp;"'!B:B"),0),MATCH($A$82,INDIRECT("'"&amp;VLOOKUP($A$2,$HL$1:$HM$80,2,0)&amp;"'!A:A"),0)),MATCH(S$5,INDIRECT("'"&amp;VLOOKUP($A$2,$HL$1:$HM$80,2,0)&amp;"'!5:5"),0)))</f>
        <v>319840160.13000023</v>
      </c>
      <c r="T22" s="61">
        <f t="shared" ca="1" si="7"/>
        <v>180807189.01000023</v>
      </c>
      <c r="U22" s="61">
        <f t="shared" ca="1" si="7"/>
        <v>-1262612851.6999998</v>
      </c>
      <c r="V22" s="61">
        <f t="shared" ca="1" si="7"/>
        <v>1443420040.71</v>
      </c>
      <c r="W22" s="61">
        <f t="shared" ca="1" si="7"/>
        <v>139032971.12</v>
      </c>
      <c r="X22" s="61">
        <f t="shared" ca="1" si="1"/>
        <v>274284026.37</v>
      </c>
      <c r="Y22" s="61">
        <f t="shared" ca="1" si="1"/>
        <v>-135251055.25</v>
      </c>
      <c r="Z22" s="61">
        <f t="shared" ca="1" si="1"/>
        <v>4900937171.1200027</v>
      </c>
      <c r="AA22" s="61">
        <f t="shared" ca="1" si="1"/>
        <v>5073646586.9600029</v>
      </c>
      <c r="AB22" s="61">
        <f t="shared" ca="1" si="1"/>
        <v>0</v>
      </c>
      <c r="AC22" s="61">
        <f t="shared" ca="1" si="1"/>
        <v>-288037241.09000009</v>
      </c>
      <c r="AD22" s="61">
        <f t="shared" ca="1" si="1"/>
        <v>113339417.17000002</v>
      </c>
      <c r="AE22" s="61">
        <f t="shared" ca="1" si="1"/>
        <v>0</v>
      </c>
      <c r="AF22" s="61">
        <f t="shared" ca="1" si="1"/>
        <v>0</v>
      </c>
      <c r="AG22" s="61">
        <f t="shared" ca="1" si="1"/>
        <v>1741026.3599999996</v>
      </c>
      <c r="AH22" s="61">
        <f t="shared" ca="1" si="1"/>
        <v>0</v>
      </c>
      <c r="AI22" s="61">
        <f t="shared" ca="1" si="1"/>
        <v>247381.72000000003</v>
      </c>
      <c r="AJ22" s="61">
        <f t="shared" ca="1" si="2"/>
        <v>2866296.3</v>
      </c>
      <c r="AK22" s="61">
        <f t="shared" ca="1" si="2"/>
        <v>2866296.3</v>
      </c>
      <c r="AL22" s="61">
        <f t="shared" ca="1" si="2"/>
        <v>0</v>
      </c>
      <c r="AM22" s="61">
        <f t="shared" ca="1" si="2"/>
        <v>284031952.94000006</v>
      </c>
      <c r="AN22" s="61">
        <f t="shared" ca="1" si="2"/>
        <v>-15257932</v>
      </c>
      <c r="AO22" s="61">
        <f t="shared" ca="1" si="2"/>
        <v>-24601554.779999994</v>
      </c>
      <c r="AP22" s="61">
        <f t="shared" ca="1" si="2"/>
        <v>0</v>
      </c>
      <c r="AQ22" s="61">
        <f t="shared" ca="1" si="2"/>
        <v>0</v>
      </c>
      <c r="AR22" s="61">
        <f t="shared" ca="1" si="2"/>
        <v>323891439.72000003</v>
      </c>
      <c r="AS22" s="61">
        <f t="shared" ca="1" si="2"/>
        <v>-16636757107.960001</v>
      </c>
      <c r="AT22" s="61">
        <f t="shared" ca="1" si="2"/>
        <v>-11106902356</v>
      </c>
      <c r="AU22" s="61">
        <f t="shared" ca="1" si="2"/>
        <v>-14505120303.209999</v>
      </c>
      <c r="AV22" s="61">
        <f t="shared" ca="1" si="2"/>
        <v>3398217947.2099996</v>
      </c>
      <c r="AW22" s="61">
        <f t="shared" ca="1" si="2"/>
        <v>-1187988274.6500053</v>
      </c>
      <c r="AX22" s="61">
        <f t="shared" ca="1" si="2"/>
        <v>-1456524482.0099869</v>
      </c>
      <c r="AY22" s="61">
        <f t="shared" ref="AY22:BA22" ca="1" si="8">INDIRECT("'"&amp;VLOOKUP($A$2,$HL$1:$HM$80,2,0)&amp;"'!"&amp;ADDRESS(IFERROR(MATCH($B22,INDIRECT("'"&amp;VLOOKUP($A$2,$HL$1:$HM$80,2,0)&amp;"'!B:B"),0),MATCH($A$82,INDIRECT("'"&amp;VLOOKUP($A$2,$HL$1:$HM$80,2,0)&amp;"'!A:A"),0)),MATCH(AY$5,INDIRECT("'"&amp;VLOOKUP($A$2,$HL$1:$HM$80,2,0)&amp;"'!5:5"),0)))</f>
        <v>-43651997780.970001</v>
      </c>
      <c r="AZ22" s="61">
        <f t="shared" ca="1" si="8"/>
        <v>-26670630332.330009</v>
      </c>
      <c r="BA22" s="61">
        <f t="shared" ca="1" si="8"/>
        <v>-53786937358.919998</v>
      </c>
      <c r="BB22" s="61">
        <f t="shared" ca="1" si="3"/>
        <v>0</v>
      </c>
      <c r="BC22" s="61">
        <f t="shared" ca="1" si="3"/>
        <v>36805569910.279999</v>
      </c>
      <c r="BD22" s="61">
        <f t="shared" ca="1" si="3"/>
        <v>42195473298.960014</v>
      </c>
      <c r="BE22" s="61">
        <f t="shared" ca="1" si="3"/>
        <v>268536207.35998154</v>
      </c>
      <c r="BF22" s="61">
        <f t="shared" ca="1" si="3"/>
        <v>17760055722.859985</v>
      </c>
      <c r="BG22" s="61">
        <f t="shared" ca="1" si="3"/>
        <v>12568115962.059999</v>
      </c>
      <c r="BH22" s="61">
        <f t="shared" ca="1" si="3"/>
        <v>21391860084.369984</v>
      </c>
      <c r="BI22" s="61">
        <f t="shared" ca="1" si="3"/>
        <v>0</v>
      </c>
      <c r="BJ22" s="61">
        <f t="shared" ca="1" si="3"/>
        <v>-16199920323.569998</v>
      </c>
      <c r="BK22" s="61">
        <f t="shared" ca="1" si="3"/>
        <v>-17491519515.500004</v>
      </c>
      <c r="BL22" s="61">
        <f t="shared" ca="1" si="3"/>
        <v>0</v>
      </c>
      <c r="BM22" s="61">
        <f t="shared" ca="1" si="3"/>
        <v>0</v>
      </c>
      <c r="BN22" s="61">
        <f t="shared" ca="1" si="3"/>
        <v>0</v>
      </c>
      <c r="BO22" s="61">
        <f t="shared" ca="1" si="3"/>
        <v>-83553529.930000097</v>
      </c>
      <c r="BP22" s="61">
        <f t="shared" ca="1" si="4"/>
        <v>-83553529.930000097</v>
      </c>
      <c r="BQ22" s="61">
        <f t="shared" ca="1" si="4"/>
        <v>0</v>
      </c>
      <c r="BR22" s="61">
        <f t="shared" ca="1" si="4"/>
        <v>0</v>
      </c>
      <c r="BS22" s="61">
        <f t="shared" ca="1" si="4"/>
        <v>-4258312947.3799958</v>
      </c>
      <c r="BT22" s="61">
        <f t="shared" ca="1" si="4"/>
        <v>-4602822341.1599998</v>
      </c>
      <c r="BU22" s="61">
        <f t="shared" ca="1" si="4"/>
        <v>-1374711994.6599963</v>
      </c>
      <c r="BV22" s="61">
        <f t="shared" ca="1" si="4"/>
        <v>-49563721.429999866</v>
      </c>
      <c r="BW22" s="61">
        <f t="shared" ca="1" si="4"/>
        <v>0</v>
      </c>
      <c r="BX22" s="61">
        <f t="shared" ca="1" si="4"/>
        <v>-92989565.499999747</v>
      </c>
      <c r="BY22" s="61">
        <f t="shared" ca="1" si="4"/>
        <v>-118069121.59999968</v>
      </c>
      <c r="BZ22" s="61">
        <f t="shared" ca="1" si="4"/>
        <v>2498004324.1599998</v>
      </c>
      <c r="CA22" s="61">
        <f t="shared" ca="1" si="4"/>
        <v>-518160527.18999988</v>
      </c>
      <c r="CB22" s="61">
        <f t="shared" ca="1" si="4"/>
        <v>0</v>
      </c>
      <c r="CC22" s="61">
        <f t="shared" ca="1" si="4"/>
        <v>0</v>
      </c>
      <c r="CD22" s="61">
        <f t="shared" ca="1" si="4"/>
        <v>0</v>
      </c>
      <c r="CE22" s="61">
        <f t="shared" ref="CE22" ca="1" si="9">INDIRECT("'"&amp;VLOOKUP($A$2,$HL$1:$HM$80,2,0)&amp;"'!"&amp;ADDRESS(IFERROR(MATCH($B22,INDIRECT("'"&amp;VLOOKUP($A$2,$HL$1:$HM$80,2,0)&amp;"'!B:B"),0),MATCH($A$82,INDIRECT("'"&amp;VLOOKUP($A$2,$HL$1:$HM$80,2,0)&amp;"'!A:A"),0)),MATCH(CE$5,INDIRECT("'"&amp;VLOOKUP($A$2,$HL$1:$HM$80,2,0)&amp;"'!5:5"),0)))</f>
        <v>0</v>
      </c>
      <c r="CF22" s="61">
        <f t="shared" ca="1" si="5"/>
        <v>0</v>
      </c>
      <c r="CG22" s="61">
        <f t="shared" ca="1" si="5"/>
        <v>0</v>
      </c>
      <c r="CH22" s="61">
        <f t="shared" ca="1" si="5"/>
        <v>0</v>
      </c>
      <c r="CI22" s="61">
        <f t="shared" ca="1" si="5"/>
        <v>0</v>
      </c>
      <c r="CJ22" s="61">
        <f t="shared" ca="1" si="5"/>
        <v>0</v>
      </c>
      <c r="CK22" s="61">
        <f t="shared" ca="1" si="5"/>
        <v>0</v>
      </c>
      <c r="CL22" s="61">
        <f t="shared" ca="1" si="6"/>
        <v>6891106877.6999226</v>
      </c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 t="s">
        <v>272</v>
      </c>
      <c r="HM22" s="6" t="s">
        <v>273</v>
      </c>
      <c r="HN22" s="6"/>
      <c r="HO22" s="6"/>
      <c r="HP22" s="6"/>
      <c r="HQ22" s="6"/>
      <c r="HR22" s="6"/>
      <c r="HS22" s="6"/>
      <c r="HT22" s="6"/>
    </row>
    <row r="23" spans="1:228" ht="13.5" customHeight="1">
      <c r="A23" s="44" t="s">
        <v>32</v>
      </c>
      <c r="B23" s="59">
        <v>1022</v>
      </c>
      <c r="C23" s="60" t="s">
        <v>373</v>
      </c>
      <c r="D23" s="61">
        <f t="shared" ref="D23:S38" ca="1" si="10">INDIRECT("'"&amp;VLOOKUP($A$2,$HL$1:$HM$80,2,0)&amp;"'!"&amp;ADDRESS(IFERROR(MATCH($B23,INDIRECT("'"&amp;VLOOKUP($A$2,$HL$1:$HM$80,2,0)&amp;"'!B:B"),0),MATCH($A$82,INDIRECT("'"&amp;VLOOKUP($A$2,$HL$1:$HM$80,2,0)&amp;"'!A:A"),0)),MATCH(D$5,INDIRECT("'"&amp;VLOOKUP($A$2,$HL$1:$HM$80,2,0)&amp;"'!5:5"),0)))</f>
        <v>11416628933.220001</v>
      </c>
      <c r="E23" s="61">
        <f t="shared" ca="1" si="10"/>
        <v>8021646233.0600033</v>
      </c>
      <c r="F23" s="61">
        <f t="shared" ca="1" si="10"/>
        <v>14091929403.040003</v>
      </c>
      <c r="G23" s="61">
        <f t="shared" ca="1" si="10"/>
        <v>-5725007718.8799992</v>
      </c>
      <c r="H23" s="61">
        <f t="shared" ca="1" si="10"/>
        <v>-345275451.09999996</v>
      </c>
      <c r="I23" s="61">
        <f t="shared" ca="1" si="10"/>
        <v>378574569.91999662</v>
      </c>
      <c r="J23" s="61">
        <f t="shared" ca="1" si="10"/>
        <v>-1512429841.4000015</v>
      </c>
      <c r="K23" s="61">
        <f t="shared" ca="1" si="10"/>
        <v>-27992091686.120003</v>
      </c>
      <c r="L23" s="61">
        <f t="shared" ca="1" si="10"/>
        <v>26479661844.720001</v>
      </c>
      <c r="M23" s="61">
        <f t="shared" ca="1" si="10"/>
        <v>1961651532.5399981</v>
      </c>
      <c r="N23" s="61">
        <f t="shared" ca="1" si="7"/>
        <v>7710130340.8499994</v>
      </c>
      <c r="O23" s="61">
        <f t="shared" ca="1" si="7"/>
        <v>-5748478808.3100014</v>
      </c>
      <c r="P23" s="61">
        <f t="shared" ca="1" si="7"/>
        <v>-70647121.219999909</v>
      </c>
      <c r="Q23" s="61">
        <f t="shared" ca="1" si="7"/>
        <v>845511177.41000009</v>
      </c>
      <c r="R23" s="61">
        <f t="shared" ca="1" si="7"/>
        <v>-916158298.63</v>
      </c>
      <c r="S23" s="61">
        <f t="shared" ca="1" si="7"/>
        <v>272100092.76999992</v>
      </c>
      <c r="T23" s="61">
        <f t="shared" ca="1" si="7"/>
        <v>284850603.06999993</v>
      </c>
      <c r="U23" s="61">
        <f t="shared" ca="1" si="7"/>
        <v>-305843499.58000004</v>
      </c>
      <c r="V23" s="61">
        <f t="shared" ca="1" si="7"/>
        <v>590694102.64999998</v>
      </c>
      <c r="W23" s="61">
        <f t="shared" ca="1" si="7"/>
        <v>-12750510.299999997</v>
      </c>
      <c r="X23" s="61">
        <f t="shared" ca="1" si="7"/>
        <v>113658233.73000002</v>
      </c>
      <c r="Y23" s="61">
        <f t="shared" ca="1" si="7"/>
        <v>-126408744.03000002</v>
      </c>
      <c r="Z23" s="61">
        <f t="shared" ca="1" si="7"/>
        <v>2559882792.0999999</v>
      </c>
      <c r="AA23" s="61">
        <f t="shared" ca="1" si="7"/>
        <v>1967301702.7299998</v>
      </c>
      <c r="AB23" s="61">
        <f t="shared" ca="1" si="7"/>
        <v>213151763.18000007</v>
      </c>
      <c r="AC23" s="61">
        <f t="shared" ca="1" si="7"/>
        <v>220602132.96000004</v>
      </c>
      <c r="AD23" s="61">
        <f t="shared" ref="AD23:AS38" ca="1" si="11">INDIRECT("'"&amp;VLOOKUP($A$2,$HL$1:$HM$80,2,0)&amp;"'!"&amp;ADDRESS(IFERROR(MATCH($B23,INDIRECT("'"&amp;VLOOKUP($A$2,$HL$1:$HM$80,2,0)&amp;"'!B:B"),0),MATCH($A$82,INDIRECT("'"&amp;VLOOKUP($A$2,$HL$1:$HM$80,2,0)&amp;"'!A:A"),0)),MATCH(AD$5,INDIRECT("'"&amp;VLOOKUP($A$2,$HL$1:$HM$80,2,0)&amp;"'!5:5"),0)))</f>
        <v>151332204.36999995</v>
      </c>
      <c r="AE23" s="61">
        <f t="shared" ca="1" si="11"/>
        <v>3429716.8800000008</v>
      </c>
      <c r="AF23" s="61">
        <f t="shared" ca="1" si="11"/>
        <v>0</v>
      </c>
      <c r="AG23" s="61">
        <f t="shared" ca="1" si="11"/>
        <v>4065271.98</v>
      </c>
      <c r="AH23" s="61">
        <f t="shared" ca="1" si="11"/>
        <v>0</v>
      </c>
      <c r="AI23" s="61">
        <f t="shared" ca="1" si="11"/>
        <v>0</v>
      </c>
      <c r="AJ23" s="61">
        <f t="shared" ca="1" si="11"/>
        <v>0</v>
      </c>
      <c r="AK23" s="61">
        <f t="shared" ca="1" si="11"/>
        <v>0</v>
      </c>
      <c r="AL23" s="61">
        <f t="shared" ca="1" si="11"/>
        <v>0</v>
      </c>
      <c r="AM23" s="61">
        <f t="shared" ca="1" si="11"/>
        <v>184425245.37</v>
      </c>
      <c r="AN23" s="61">
        <f t="shared" ca="1" si="11"/>
        <v>196610442.31</v>
      </c>
      <c r="AO23" s="61">
        <f t="shared" ca="1" si="11"/>
        <v>-24928823.780000001</v>
      </c>
      <c r="AP23" s="61">
        <f t="shared" ca="1" si="11"/>
        <v>3018689</v>
      </c>
      <c r="AQ23" s="61">
        <f t="shared" ca="1" si="11"/>
        <v>0</v>
      </c>
      <c r="AR23" s="61">
        <f t="shared" ca="1" si="11"/>
        <v>9724937.8399999999</v>
      </c>
      <c r="AS23" s="61">
        <f t="shared" ca="1" si="11"/>
        <v>-9060226785.6100025</v>
      </c>
      <c r="AT23" s="61">
        <f t="shared" ref="AT23:BI38" ca="1" si="12">INDIRECT("'"&amp;VLOOKUP($A$2,$HL$1:$HM$80,2,0)&amp;"'!"&amp;ADDRESS(IFERROR(MATCH($B23,INDIRECT("'"&amp;VLOOKUP($A$2,$HL$1:$HM$80,2,0)&amp;"'!B:B"),0),MATCH($A$82,INDIRECT("'"&amp;VLOOKUP($A$2,$HL$1:$HM$80,2,0)&amp;"'!A:A"),0)),MATCH(AT$5,INDIRECT("'"&amp;VLOOKUP($A$2,$HL$1:$HM$80,2,0)&amp;"'!5:5"),0)))</f>
        <v>-4807638990.0500002</v>
      </c>
      <c r="AU23" s="61">
        <f t="shared" ca="1" si="12"/>
        <v>-6286653194.1399994</v>
      </c>
      <c r="AV23" s="61">
        <f t="shared" ca="1" si="12"/>
        <v>1479014204.0899992</v>
      </c>
      <c r="AW23" s="61">
        <f t="shared" ca="1" si="12"/>
        <v>-1545648469.3900032</v>
      </c>
      <c r="AX23" s="61">
        <f t="shared" ca="1" si="12"/>
        <v>-2407361336.1700058</v>
      </c>
      <c r="AY23" s="61">
        <f t="shared" ca="1" si="12"/>
        <v>-31487992502.950008</v>
      </c>
      <c r="AZ23" s="61">
        <f t="shared" ca="1" si="12"/>
        <v>-14058625368.02</v>
      </c>
      <c r="BA23" s="61">
        <f t="shared" ca="1" si="12"/>
        <v>-33446645610.760006</v>
      </c>
      <c r="BB23" s="61">
        <f t="shared" ca="1" si="12"/>
        <v>0</v>
      </c>
      <c r="BC23" s="61">
        <f t="shared" ca="1" si="12"/>
        <v>16017278475.829998</v>
      </c>
      <c r="BD23" s="61">
        <f t="shared" ca="1" si="12"/>
        <v>29080631166.780003</v>
      </c>
      <c r="BE23" s="61">
        <f t="shared" ca="1" si="12"/>
        <v>861712866.78000259</v>
      </c>
      <c r="BF23" s="61">
        <f t="shared" ca="1" si="12"/>
        <v>8889516875.1500015</v>
      </c>
      <c r="BG23" s="61">
        <f t="shared" ca="1" si="12"/>
        <v>5111491111.2900009</v>
      </c>
      <c r="BH23" s="61">
        <f t="shared" ca="1" si="12"/>
        <v>8098479651.460001</v>
      </c>
      <c r="BI23" s="61">
        <f t="shared" ca="1" si="12"/>
        <v>0</v>
      </c>
      <c r="BJ23" s="61">
        <f t="shared" ref="BJ23:BY38" ca="1" si="13">INDIRECT("'"&amp;VLOOKUP($A$2,$HL$1:$HM$80,2,0)&amp;"'!"&amp;ADDRESS(IFERROR(MATCH($B23,INDIRECT("'"&amp;VLOOKUP($A$2,$HL$1:$HM$80,2,0)&amp;"'!B:B"),0),MATCH($A$82,INDIRECT("'"&amp;VLOOKUP($A$2,$HL$1:$HM$80,2,0)&amp;"'!A:A"),0)),MATCH(BJ$5,INDIRECT("'"&amp;VLOOKUP($A$2,$HL$1:$HM$80,2,0)&amp;"'!5:5"),0)))</f>
        <v>-4320453887.6000004</v>
      </c>
      <c r="BK23" s="61">
        <f t="shared" ca="1" si="13"/>
        <v>-8027804008.3699989</v>
      </c>
      <c r="BL23" s="61">
        <f t="shared" ca="1" si="13"/>
        <v>0</v>
      </c>
      <c r="BM23" s="61">
        <f t="shared" ca="1" si="13"/>
        <v>0</v>
      </c>
      <c r="BN23" s="61">
        <f t="shared" ca="1" si="13"/>
        <v>0</v>
      </c>
      <c r="BO23" s="61">
        <f t="shared" ca="1" si="13"/>
        <v>-84926370.960000023</v>
      </c>
      <c r="BP23" s="61">
        <f t="shared" ca="1" si="13"/>
        <v>-84926370.960000023</v>
      </c>
      <c r="BQ23" s="61">
        <f t="shared" ca="1" si="13"/>
        <v>0</v>
      </c>
      <c r="BR23" s="61">
        <f t="shared" ca="1" si="13"/>
        <v>0</v>
      </c>
      <c r="BS23" s="61">
        <f t="shared" ca="1" si="13"/>
        <v>-2401262571.8899994</v>
      </c>
      <c r="BT23" s="61">
        <f t="shared" ca="1" si="13"/>
        <v>-1865544128.1999991</v>
      </c>
      <c r="BU23" s="61">
        <f t="shared" ca="1" si="13"/>
        <v>-784625036.39999974</v>
      </c>
      <c r="BV23" s="61">
        <f t="shared" ca="1" si="13"/>
        <v>-14342103.419999996</v>
      </c>
      <c r="BW23" s="61">
        <f t="shared" ca="1" si="13"/>
        <v>0</v>
      </c>
      <c r="BX23" s="61">
        <f t="shared" ca="1" si="13"/>
        <v>-75141985.409999996</v>
      </c>
      <c r="BY23" s="61">
        <f t="shared" ca="1" si="13"/>
        <v>-190975037.76000002</v>
      </c>
      <c r="BZ23" s="61">
        <f t="shared" ref="BV23:CK38" ca="1" si="14">INDIRECT("'"&amp;VLOOKUP($A$2,$HL$1:$HM$80,2,0)&amp;"'!"&amp;ADDRESS(IFERROR(MATCH($B23,INDIRECT("'"&amp;VLOOKUP($A$2,$HL$1:$HM$80,2,0)&amp;"'!B:B"),0),MATCH($A$82,INDIRECT("'"&amp;VLOOKUP($A$2,$HL$1:$HM$80,2,0)&amp;"'!A:A"),0)),MATCH(BZ$5,INDIRECT("'"&amp;VLOOKUP($A$2,$HL$1:$HM$80,2,0)&amp;"'!5:5"),0)))</f>
        <v>543794270.10999978</v>
      </c>
      <c r="CA23" s="61">
        <f t="shared" ca="1" si="14"/>
        <v>-14428550.809999995</v>
      </c>
      <c r="CB23" s="61">
        <f t="shared" ca="1" si="14"/>
        <v>-34141</v>
      </c>
      <c r="CC23" s="61">
        <f t="shared" ca="1" si="14"/>
        <v>-34085</v>
      </c>
      <c r="CD23" s="61">
        <f t="shared" ca="1" si="14"/>
        <v>-153128</v>
      </c>
      <c r="CE23" s="61">
        <f t="shared" ca="1" si="14"/>
        <v>119043</v>
      </c>
      <c r="CF23" s="61">
        <f t="shared" ca="1" si="14"/>
        <v>-56</v>
      </c>
      <c r="CG23" s="61">
        <f t="shared" ca="1" si="14"/>
        <v>114</v>
      </c>
      <c r="CH23" s="61">
        <f t="shared" ca="1" si="14"/>
        <v>-170</v>
      </c>
      <c r="CI23" s="61">
        <f t="shared" ca="1" si="14"/>
        <v>-220716242.32000002</v>
      </c>
      <c r="CJ23" s="61">
        <f t="shared" ca="1" si="14"/>
        <v>-230158445.72000003</v>
      </c>
      <c r="CK23" s="61">
        <f t="shared" ca="1" si="14"/>
        <v>9442203.4000000004</v>
      </c>
      <c r="CL23" s="61">
        <f t="shared" ca="1" si="6"/>
        <v>2356402147.6099987</v>
      </c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</row>
    <row r="24" spans="1:228" ht="13.5" customHeight="1">
      <c r="A24" s="44" t="s">
        <v>34</v>
      </c>
      <c r="B24" s="59">
        <v>1025</v>
      </c>
      <c r="C24" s="60" t="s">
        <v>373</v>
      </c>
      <c r="D24" s="61">
        <f t="shared" ca="1" si="10"/>
        <v>2597745833.7999983</v>
      </c>
      <c r="E24" s="61">
        <f t="shared" ca="1" si="10"/>
        <v>2709119723.9299998</v>
      </c>
      <c r="F24" s="61">
        <f t="shared" ca="1" si="10"/>
        <v>7885897453.5400009</v>
      </c>
      <c r="G24" s="61">
        <f t="shared" ca="1" si="10"/>
        <v>-5075395156.000001</v>
      </c>
      <c r="H24" s="61">
        <f t="shared" ca="1" si="10"/>
        <v>-101382573.61</v>
      </c>
      <c r="I24" s="61">
        <f t="shared" ca="1" si="10"/>
        <v>-691905323.56000137</v>
      </c>
      <c r="J24" s="61">
        <f t="shared" ca="1" si="10"/>
        <v>-2542189273.4500008</v>
      </c>
      <c r="K24" s="61">
        <f t="shared" ca="1" si="10"/>
        <v>-12608219043.029999</v>
      </c>
      <c r="L24" s="61">
        <f t="shared" ca="1" si="10"/>
        <v>10066029769.579998</v>
      </c>
      <c r="M24" s="61">
        <f t="shared" ca="1" si="10"/>
        <v>1857867870.7199993</v>
      </c>
      <c r="N24" s="61">
        <f t="shared" ca="1" si="7"/>
        <v>7517717514.1400003</v>
      </c>
      <c r="O24" s="61">
        <f t="shared" ca="1" si="7"/>
        <v>-5659849643.420001</v>
      </c>
      <c r="P24" s="61">
        <f t="shared" ca="1" si="7"/>
        <v>-7583920.8299999833</v>
      </c>
      <c r="Q24" s="61">
        <f t="shared" ca="1" si="7"/>
        <v>233523174.11000001</v>
      </c>
      <c r="R24" s="61">
        <f t="shared" ca="1" si="7"/>
        <v>-241107094.94</v>
      </c>
      <c r="S24" s="61">
        <f t="shared" ca="1" si="7"/>
        <v>78841292.229999959</v>
      </c>
      <c r="T24" s="61">
        <f t="shared" ca="1" si="7"/>
        <v>87506610.979999959</v>
      </c>
      <c r="U24" s="61">
        <f t="shared" ca="1" si="7"/>
        <v>-534023023.07999998</v>
      </c>
      <c r="V24" s="61">
        <f t="shared" ca="1" si="7"/>
        <v>621529634.05999994</v>
      </c>
      <c r="W24" s="61">
        <f t="shared" ca="1" si="7"/>
        <v>-8665318.75</v>
      </c>
      <c r="X24" s="61">
        <f t="shared" ca="1" si="7"/>
        <v>221206366.81</v>
      </c>
      <c r="Y24" s="61">
        <f t="shared" ca="1" si="7"/>
        <v>-229871685.56</v>
      </c>
      <c r="Z24" s="61">
        <f t="shared" ca="1" si="7"/>
        <v>512185384.97999996</v>
      </c>
      <c r="AA24" s="61">
        <f t="shared" ca="1" si="7"/>
        <v>362914095.19999999</v>
      </c>
      <c r="AB24" s="61">
        <f t="shared" ca="1" si="7"/>
        <v>0</v>
      </c>
      <c r="AC24" s="61">
        <f t="shared" ca="1" si="7"/>
        <v>149271289.77999997</v>
      </c>
      <c r="AD24" s="61">
        <f t="shared" ca="1" si="11"/>
        <v>0</v>
      </c>
      <c r="AE24" s="61">
        <f t="shared" ca="1" si="11"/>
        <v>0</v>
      </c>
      <c r="AF24" s="61">
        <f t="shared" ca="1" si="11"/>
        <v>0</v>
      </c>
      <c r="AG24" s="61">
        <f t="shared" ca="1" si="11"/>
        <v>0</v>
      </c>
      <c r="AH24" s="61">
        <f t="shared" ca="1" si="11"/>
        <v>0</v>
      </c>
      <c r="AI24" s="61">
        <f t="shared" ca="1" si="11"/>
        <v>0</v>
      </c>
      <c r="AJ24" s="61">
        <f t="shared" ca="1" si="11"/>
        <v>0</v>
      </c>
      <c r="AK24" s="61">
        <f t="shared" ca="1" si="11"/>
        <v>0</v>
      </c>
      <c r="AL24" s="61">
        <f t="shared" ca="1" si="11"/>
        <v>0</v>
      </c>
      <c r="AM24" s="61">
        <f t="shared" ca="1" si="11"/>
        <v>-10495243.780000003</v>
      </c>
      <c r="AN24" s="61">
        <f t="shared" ca="1" si="11"/>
        <v>30675229.099999998</v>
      </c>
      <c r="AO24" s="61">
        <f t="shared" ca="1" si="11"/>
        <v>-15958477.490000004</v>
      </c>
      <c r="AP24" s="61">
        <f t="shared" ca="1" si="11"/>
        <v>0</v>
      </c>
      <c r="AQ24" s="61">
        <f t="shared" ca="1" si="11"/>
        <v>0</v>
      </c>
      <c r="AR24" s="61">
        <f t="shared" ca="1" si="11"/>
        <v>-25211995.389999997</v>
      </c>
      <c r="AS24" s="61">
        <f t="shared" ca="1" si="11"/>
        <v>-2405141016.7699986</v>
      </c>
      <c r="AT24" s="61">
        <f t="shared" ca="1" si="12"/>
        <v>-1022932933.8399998</v>
      </c>
      <c r="AU24" s="61">
        <f t="shared" ca="1" si="12"/>
        <v>-1624018029.3599999</v>
      </c>
      <c r="AV24" s="61">
        <f t="shared" ca="1" si="12"/>
        <v>601085095.5200001</v>
      </c>
      <c r="AW24" s="61">
        <f t="shared" ca="1" si="12"/>
        <v>-573307052.48999882</v>
      </c>
      <c r="AX24" s="61">
        <f t="shared" ca="1" si="12"/>
        <v>-1215934738.4099998</v>
      </c>
      <c r="AY24" s="61">
        <f t="shared" ca="1" si="12"/>
        <v>-6495593079.8999996</v>
      </c>
      <c r="AZ24" s="61">
        <f t="shared" ca="1" si="12"/>
        <v>-3606889610.8999991</v>
      </c>
      <c r="BA24" s="61">
        <f t="shared" ca="1" si="12"/>
        <v>-7787908980.7299995</v>
      </c>
      <c r="BB24" s="61">
        <f t="shared" ca="1" si="12"/>
        <v>0</v>
      </c>
      <c r="BC24" s="61">
        <f t="shared" ca="1" si="12"/>
        <v>4899205511.7299995</v>
      </c>
      <c r="BD24" s="61">
        <f t="shared" ca="1" si="12"/>
        <v>5279658341.4899998</v>
      </c>
      <c r="BE24" s="61">
        <f t="shared" ca="1" si="12"/>
        <v>642627685.92000103</v>
      </c>
      <c r="BF24" s="61">
        <f t="shared" ca="1" si="12"/>
        <v>2832778680.1400003</v>
      </c>
      <c r="BG24" s="61">
        <f t="shared" ca="1" si="12"/>
        <v>1806022272.8300002</v>
      </c>
      <c r="BH24" s="61">
        <f t="shared" ca="1" si="12"/>
        <v>2908950139.9100003</v>
      </c>
      <c r="BI24" s="61">
        <f t="shared" ca="1" si="12"/>
        <v>0</v>
      </c>
      <c r="BJ24" s="61">
        <f t="shared" ca="1" si="13"/>
        <v>-1882193732.6000001</v>
      </c>
      <c r="BK24" s="61">
        <f t="shared" ca="1" si="13"/>
        <v>-2190150994.2199993</v>
      </c>
      <c r="BL24" s="61">
        <f t="shared" ca="1" si="13"/>
        <v>0</v>
      </c>
      <c r="BM24" s="61">
        <f t="shared" ca="1" si="13"/>
        <v>0</v>
      </c>
      <c r="BN24" s="61">
        <f t="shared" ca="1" si="13"/>
        <v>0</v>
      </c>
      <c r="BO24" s="61">
        <f t="shared" ca="1" si="13"/>
        <v>-29805677.999999996</v>
      </c>
      <c r="BP24" s="61">
        <f t="shared" ca="1" si="13"/>
        <v>-29805677.999999996</v>
      </c>
      <c r="BQ24" s="61">
        <f t="shared" ca="1" si="13"/>
        <v>0</v>
      </c>
      <c r="BR24" s="61">
        <f t="shared" ca="1" si="13"/>
        <v>0</v>
      </c>
      <c r="BS24" s="61">
        <f t="shared" ca="1" si="13"/>
        <v>-779121612.88</v>
      </c>
      <c r="BT24" s="61">
        <f t="shared" ca="1" si="13"/>
        <v>-792170774.98000014</v>
      </c>
      <c r="BU24" s="61">
        <f t="shared" ca="1" si="13"/>
        <v>-147778520.05000007</v>
      </c>
      <c r="BV24" s="61">
        <f t="shared" ca="1" si="14"/>
        <v>-34757238.510000005</v>
      </c>
      <c r="BW24" s="61">
        <f t="shared" ca="1" si="14"/>
        <v>0</v>
      </c>
      <c r="BX24" s="61">
        <f t="shared" ca="1" si="14"/>
        <v>-22302150.669999998</v>
      </c>
      <c r="BY24" s="61">
        <f t="shared" ca="1" si="14"/>
        <v>-34518466.439999998</v>
      </c>
      <c r="BZ24" s="61">
        <f t="shared" ca="1" si="14"/>
        <v>452494252.42000002</v>
      </c>
      <c r="CA24" s="61">
        <f t="shared" ca="1" si="14"/>
        <v>-200088714.65000001</v>
      </c>
      <c r="CB24" s="61">
        <f t="shared" ca="1" si="14"/>
        <v>26260.440000000002</v>
      </c>
      <c r="CC24" s="61">
        <f t="shared" ca="1" si="14"/>
        <v>26260.440000000002</v>
      </c>
      <c r="CD24" s="61">
        <f t="shared" ca="1" si="14"/>
        <v>-87261.26</v>
      </c>
      <c r="CE24" s="61">
        <f t="shared" ca="1" si="14"/>
        <v>113521.7</v>
      </c>
      <c r="CF24" s="61">
        <f t="shared" ca="1" si="14"/>
        <v>0</v>
      </c>
      <c r="CG24" s="61">
        <f t="shared" ca="1" si="14"/>
        <v>0</v>
      </c>
      <c r="CH24" s="61">
        <f t="shared" ca="1" si="14"/>
        <v>0</v>
      </c>
      <c r="CI24" s="61">
        <f t="shared" ca="1" si="14"/>
        <v>0</v>
      </c>
      <c r="CJ24" s="61">
        <f t="shared" ca="1" si="14"/>
        <v>0</v>
      </c>
      <c r="CK24" s="61">
        <f t="shared" ca="1" si="14"/>
        <v>0</v>
      </c>
      <c r="CL24" s="61">
        <f t="shared" ca="1" si="6"/>
        <v>192604817.02999973</v>
      </c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</row>
    <row r="25" spans="1:228" ht="13.5" customHeight="1">
      <c r="A25" s="44" t="s">
        <v>36</v>
      </c>
      <c r="B25" s="59">
        <v>1027</v>
      </c>
      <c r="C25" s="60" t="s">
        <v>373</v>
      </c>
      <c r="D25" s="61">
        <f t="shared" ca="1" si="10"/>
        <v>1790726454.3699996</v>
      </c>
      <c r="E25" s="61">
        <f t="shared" ca="1" si="10"/>
        <v>527168637.00999999</v>
      </c>
      <c r="F25" s="61">
        <f t="shared" ca="1" si="10"/>
        <v>1337488816.76</v>
      </c>
      <c r="G25" s="61">
        <f t="shared" ca="1" si="10"/>
        <v>-787190033.02999997</v>
      </c>
      <c r="H25" s="61">
        <f t="shared" ca="1" si="10"/>
        <v>-23130146.720000003</v>
      </c>
      <c r="I25" s="61">
        <f t="shared" ca="1" si="10"/>
        <v>888508230.16999936</v>
      </c>
      <c r="J25" s="61">
        <f t="shared" ca="1" si="10"/>
        <v>548507997.38999939</v>
      </c>
      <c r="K25" s="61">
        <f t="shared" ca="1" si="10"/>
        <v>-3333242601.1900005</v>
      </c>
      <c r="L25" s="61">
        <f t="shared" ca="1" si="10"/>
        <v>3881750598.5799999</v>
      </c>
      <c r="M25" s="61">
        <f t="shared" ca="1" si="10"/>
        <v>373114608.74999988</v>
      </c>
      <c r="N25" s="61">
        <f t="shared" ca="1" si="7"/>
        <v>925233812.28999984</v>
      </c>
      <c r="O25" s="61">
        <f t="shared" ca="1" si="7"/>
        <v>-552119203.53999996</v>
      </c>
      <c r="P25" s="61">
        <f t="shared" ca="1" si="7"/>
        <v>-33114375.969999969</v>
      </c>
      <c r="Q25" s="61">
        <f t="shared" ca="1" si="7"/>
        <v>98134261.130000025</v>
      </c>
      <c r="R25" s="61">
        <f t="shared" ca="1" si="7"/>
        <v>-131248637.09999999</v>
      </c>
      <c r="S25" s="61">
        <f t="shared" ca="1" si="7"/>
        <v>-239870.08000000002</v>
      </c>
      <c r="T25" s="61">
        <f t="shared" ca="1" si="7"/>
        <v>-392698.01</v>
      </c>
      <c r="U25" s="61">
        <f t="shared" ca="1" si="7"/>
        <v>-392698.01</v>
      </c>
      <c r="V25" s="61">
        <f t="shared" ca="1" si="7"/>
        <v>0</v>
      </c>
      <c r="W25" s="61">
        <f t="shared" ca="1" si="7"/>
        <v>152827.93</v>
      </c>
      <c r="X25" s="61">
        <f t="shared" ca="1" si="7"/>
        <v>152827.93</v>
      </c>
      <c r="Y25" s="61">
        <f t="shared" ca="1" si="7"/>
        <v>0</v>
      </c>
      <c r="Z25" s="61">
        <f t="shared" ca="1" si="7"/>
        <v>396366790.39000005</v>
      </c>
      <c r="AA25" s="61">
        <f t="shared" ca="1" si="7"/>
        <v>362168348.28000003</v>
      </c>
      <c r="AB25" s="61">
        <f t="shared" ca="1" si="7"/>
        <v>0</v>
      </c>
      <c r="AC25" s="61">
        <f t="shared" ca="1" si="7"/>
        <v>2095370.48</v>
      </c>
      <c r="AD25" s="61">
        <f t="shared" ca="1" si="11"/>
        <v>25208771.289999995</v>
      </c>
      <c r="AE25" s="61">
        <f t="shared" ca="1" si="11"/>
        <v>0</v>
      </c>
      <c r="AF25" s="61">
        <f t="shared" ca="1" si="11"/>
        <v>6894300.3399999989</v>
      </c>
      <c r="AG25" s="61">
        <f t="shared" ca="1" si="11"/>
        <v>0</v>
      </c>
      <c r="AH25" s="61">
        <f t="shared" ca="1" si="11"/>
        <v>0</v>
      </c>
      <c r="AI25" s="61">
        <f t="shared" ca="1" si="11"/>
        <v>0</v>
      </c>
      <c r="AJ25" s="61">
        <f t="shared" ca="1" si="11"/>
        <v>0</v>
      </c>
      <c r="AK25" s="61">
        <f t="shared" ca="1" si="11"/>
        <v>0</v>
      </c>
      <c r="AL25" s="61">
        <f t="shared" ca="1" si="11"/>
        <v>0</v>
      </c>
      <c r="AM25" s="61">
        <f t="shared" ca="1" si="11"/>
        <v>-21077333.119999997</v>
      </c>
      <c r="AN25" s="61">
        <f t="shared" ca="1" si="11"/>
        <v>28737271.740000002</v>
      </c>
      <c r="AO25" s="61">
        <f t="shared" ca="1" si="11"/>
        <v>3138420.5799999991</v>
      </c>
      <c r="AP25" s="61">
        <f t="shared" ca="1" si="11"/>
        <v>0</v>
      </c>
      <c r="AQ25" s="61">
        <f t="shared" ca="1" si="11"/>
        <v>0</v>
      </c>
      <c r="AR25" s="61">
        <f t="shared" ca="1" si="11"/>
        <v>-52953025.439999998</v>
      </c>
      <c r="AS25" s="61">
        <f t="shared" ca="1" si="11"/>
        <v>-1921629494.6253161</v>
      </c>
      <c r="AT25" s="61">
        <f t="shared" ca="1" si="12"/>
        <v>-1094317357.1350286</v>
      </c>
      <c r="AU25" s="61">
        <f t="shared" ca="1" si="12"/>
        <v>-1244977764.5299947</v>
      </c>
      <c r="AV25" s="61">
        <f t="shared" ca="1" si="12"/>
        <v>150660407.39496607</v>
      </c>
      <c r="AW25" s="61">
        <f t="shared" ca="1" si="12"/>
        <v>-115144949.17028731</v>
      </c>
      <c r="AX25" s="61">
        <f t="shared" ca="1" si="12"/>
        <v>-180829120.27786303</v>
      </c>
      <c r="AY25" s="61">
        <f t="shared" ca="1" si="12"/>
        <v>-2813247623.1778641</v>
      </c>
      <c r="AZ25" s="61">
        <f t="shared" ca="1" si="12"/>
        <v>-1811221271.6578643</v>
      </c>
      <c r="BA25" s="61">
        <f t="shared" ca="1" si="12"/>
        <v>-2505304918.6399999</v>
      </c>
      <c r="BB25" s="61">
        <f t="shared" ca="1" si="12"/>
        <v>0</v>
      </c>
      <c r="BC25" s="61">
        <f t="shared" ca="1" si="12"/>
        <v>1503278567.1200001</v>
      </c>
      <c r="BD25" s="61">
        <f t="shared" ca="1" si="12"/>
        <v>2632418502.900001</v>
      </c>
      <c r="BE25" s="61">
        <f t="shared" ca="1" si="12"/>
        <v>65684171.107575715</v>
      </c>
      <c r="BF25" s="61">
        <f t="shared" ca="1" si="12"/>
        <v>427043195.17757571</v>
      </c>
      <c r="BG25" s="61">
        <f t="shared" ca="1" si="12"/>
        <v>351501161.19757581</v>
      </c>
      <c r="BH25" s="61">
        <f t="shared" ca="1" si="12"/>
        <v>225544333.56999996</v>
      </c>
      <c r="BI25" s="61">
        <f t="shared" ca="1" si="12"/>
        <v>0</v>
      </c>
      <c r="BJ25" s="61">
        <f t="shared" ca="1" si="13"/>
        <v>-150002299.59</v>
      </c>
      <c r="BK25" s="61">
        <f t="shared" ca="1" si="13"/>
        <v>-361359024.06999999</v>
      </c>
      <c r="BL25" s="61">
        <f t="shared" ca="1" si="13"/>
        <v>0</v>
      </c>
      <c r="BM25" s="61">
        <f t="shared" ca="1" si="13"/>
        <v>0</v>
      </c>
      <c r="BN25" s="61">
        <f t="shared" ca="1" si="13"/>
        <v>0</v>
      </c>
      <c r="BO25" s="61">
        <f t="shared" ca="1" si="13"/>
        <v>-4616956.6899999995</v>
      </c>
      <c r="BP25" s="61">
        <f t="shared" ca="1" si="13"/>
        <v>-4616956.6899999995</v>
      </c>
      <c r="BQ25" s="61">
        <f t="shared" ca="1" si="13"/>
        <v>0</v>
      </c>
      <c r="BR25" s="61">
        <f t="shared" ca="1" si="13"/>
        <v>0</v>
      </c>
      <c r="BS25" s="61">
        <f t="shared" ca="1" si="13"/>
        <v>-618362056.02000022</v>
      </c>
      <c r="BT25" s="61">
        <f t="shared" ca="1" si="13"/>
        <v>-281693386.57999998</v>
      </c>
      <c r="BU25" s="61">
        <f t="shared" ca="1" si="13"/>
        <v>-154660058.1500001</v>
      </c>
      <c r="BV25" s="61">
        <f t="shared" ca="1" si="14"/>
        <v>-68253438.570000038</v>
      </c>
      <c r="BW25" s="61">
        <f t="shared" ca="1" si="14"/>
        <v>0</v>
      </c>
      <c r="BX25" s="61">
        <f t="shared" ca="1" si="14"/>
        <v>-153984247.74000004</v>
      </c>
      <c r="BY25" s="61">
        <f t="shared" ca="1" si="14"/>
        <v>-12207604.619999997</v>
      </c>
      <c r="BZ25" s="61">
        <f t="shared" ca="1" si="14"/>
        <v>57023591.400000006</v>
      </c>
      <c r="CA25" s="61">
        <f t="shared" ca="1" si="14"/>
        <v>-4586911.7599999979</v>
      </c>
      <c r="CB25" s="61">
        <f t="shared" ca="1" si="14"/>
        <v>0</v>
      </c>
      <c r="CC25" s="61">
        <f t="shared" ca="1" si="14"/>
        <v>0</v>
      </c>
      <c r="CD25" s="61">
        <f t="shared" ca="1" si="14"/>
        <v>0</v>
      </c>
      <c r="CE25" s="61">
        <f t="shared" ca="1" si="14"/>
        <v>0</v>
      </c>
      <c r="CF25" s="61">
        <f t="shared" ca="1" si="14"/>
        <v>0</v>
      </c>
      <c r="CG25" s="61">
        <f t="shared" ca="1" si="14"/>
        <v>0</v>
      </c>
      <c r="CH25" s="61">
        <f t="shared" ca="1" si="14"/>
        <v>0</v>
      </c>
      <c r="CI25" s="61">
        <f t="shared" ca="1" si="14"/>
        <v>-89188175.609999999</v>
      </c>
      <c r="CJ25" s="61">
        <f t="shared" ca="1" si="14"/>
        <v>-89188175.609999999</v>
      </c>
      <c r="CK25" s="61">
        <f t="shared" ca="1" si="14"/>
        <v>0</v>
      </c>
      <c r="CL25" s="61">
        <f t="shared" ca="1" si="6"/>
        <v>-130903040.2553165</v>
      </c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</row>
    <row r="26" spans="1:228" ht="13.5" customHeight="1">
      <c r="A26" s="44" t="s">
        <v>38</v>
      </c>
      <c r="B26" s="59">
        <v>1028</v>
      </c>
      <c r="C26" s="60" t="s">
        <v>373</v>
      </c>
      <c r="D26" s="61">
        <f t="shared" ca="1" si="10"/>
        <v>5919778622.1500015</v>
      </c>
      <c r="E26" s="61">
        <f t="shared" ca="1" si="10"/>
        <v>5794497696.6199999</v>
      </c>
      <c r="F26" s="61">
        <f t="shared" ca="1" si="10"/>
        <v>7751773215.0999994</v>
      </c>
      <c r="G26" s="61">
        <f t="shared" ca="1" si="10"/>
        <v>-1868740527.9799998</v>
      </c>
      <c r="H26" s="61">
        <f t="shared" ca="1" si="10"/>
        <v>-88534990.5</v>
      </c>
      <c r="I26" s="61">
        <f t="shared" ca="1" si="10"/>
        <v>-853001794.29999828</v>
      </c>
      <c r="J26" s="61">
        <f t="shared" ca="1" si="10"/>
        <v>-1130213914.079998</v>
      </c>
      <c r="K26" s="61">
        <f t="shared" ca="1" si="10"/>
        <v>-14847334338.620001</v>
      </c>
      <c r="L26" s="61">
        <f t="shared" ca="1" si="10"/>
        <v>13717120424.540003</v>
      </c>
      <c r="M26" s="61">
        <f t="shared" ca="1" si="10"/>
        <v>299726148.73999977</v>
      </c>
      <c r="N26" s="61">
        <f t="shared" ca="1" si="7"/>
        <v>3503832388.9699998</v>
      </c>
      <c r="O26" s="61">
        <f t="shared" ca="1" si="7"/>
        <v>-3204106240.23</v>
      </c>
      <c r="P26" s="61">
        <f t="shared" ca="1" si="7"/>
        <v>-22514028.960000008</v>
      </c>
      <c r="Q26" s="61">
        <f t="shared" ca="1" si="7"/>
        <v>221722609.59999999</v>
      </c>
      <c r="R26" s="61">
        <f t="shared" ca="1" si="7"/>
        <v>-244236638.56</v>
      </c>
      <c r="S26" s="61">
        <f t="shared" ca="1" si="7"/>
        <v>-4192958.2100000009</v>
      </c>
      <c r="T26" s="61">
        <f t="shared" ca="1" si="7"/>
        <v>-6306189.7800000012</v>
      </c>
      <c r="U26" s="61">
        <f t="shared" ca="1" si="7"/>
        <v>-63218145.230000004</v>
      </c>
      <c r="V26" s="61">
        <f t="shared" ca="1" si="7"/>
        <v>56911955.450000003</v>
      </c>
      <c r="W26" s="61">
        <f t="shared" ca="1" si="7"/>
        <v>2113231.5700000003</v>
      </c>
      <c r="X26" s="61">
        <f t="shared" ca="1" si="7"/>
        <v>10502315.23</v>
      </c>
      <c r="Y26" s="61">
        <f t="shared" ca="1" si="7"/>
        <v>-8389083.6600000001</v>
      </c>
      <c r="Z26" s="61">
        <f t="shared" ca="1" si="7"/>
        <v>980879482.51000023</v>
      </c>
      <c r="AA26" s="61">
        <f t="shared" ca="1" si="7"/>
        <v>1123889663.1700003</v>
      </c>
      <c r="AB26" s="61">
        <f t="shared" ca="1" si="7"/>
        <v>0</v>
      </c>
      <c r="AC26" s="61">
        <f t="shared" ca="1" si="7"/>
        <v>-148291647.18000001</v>
      </c>
      <c r="AD26" s="61">
        <f t="shared" ca="1" si="11"/>
        <v>0</v>
      </c>
      <c r="AE26" s="61">
        <f t="shared" ca="1" si="11"/>
        <v>0</v>
      </c>
      <c r="AF26" s="61">
        <f t="shared" ca="1" si="11"/>
        <v>0</v>
      </c>
      <c r="AG26" s="61">
        <f t="shared" ca="1" si="11"/>
        <v>5281466.5199999996</v>
      </c>
      <c r="AH26" s="61">
        <f t="shared" ca="1" si="11"/>
        <v>0</v>
      </c>
      <c r="AI26" s="61">
        <f t="shared" ca="1" si="11"/>
        <v>0</v>
      </c>
      <c r="AJ26" s="61">
        <f t="shared" ca="1" si="11"/>
        <v>0</v>
      </c>
      <c r="AK26" s="61">
        <f t="shared" ca="1" si="11"/>
        <v>0</v>
      </c>
      <c r="AL26" s="61">
        <f t="shared" ca="1" si="11"/>
        <v>0</v>
      </c>
      <c r="AM26" s="61">
        <f t="shared" ca="1" si="11"/>
        <v>1596195.5299999947</v>
      </c>
      <c r="AN26" s="61">
        <f t="shared" ca="1" si="11"/>
        <v>22925126.449999996</v>
      </c>
      <c r="AO26" s="61">
        <f t="shared" ca="1" si="11"/>
        <v>-28771403.25</v>
      </c>
      <c r="AP26" s="61">
        <f t="shared" ca="1" si="11"/>
        <v>-250000</v>
      </c>
      <c r="AQ26" s="61">
        <f t="shared" ca="1" si="11"/>
        <v>0</v>
      </c>
      <c r="AR26" s="61">
        <f t="shared" ca="1" si="11"/>
        <v>7692472.3299999991</v>
      </c>
      <c r="AS26" s="61">
        <f t="shared" ca="1" si="11"/>
        <v>-5488773859.8399992</v>
      </c>
      <c r="AT26" s="61">
        <f t="shared" ca="1" si="12"/>
        <v>-3868237775.7900004</v>
      </c>
      <c r="AU26" s="61">
        <f t="shared" ca="1" si="12"/>
        <v>-4336132566.9800005</v>
      </c>
      <c r="AV26" s="61">
        <f t="shared" ca="1" si="12"/>
        <v>467894791.18999994</v>
      </c>
      <c r="AW26" s="61">
        <f t="shared" ca="1" si="12"/>
        <v>-202396403.16999817</v>
      </c>
      <c r="AX26" s="61">
        <f t="shared" ca="1" si="12"/>
        <v>-792197876.49999809</v>
      </c>
      <c r="AY26" s="61">
        <f t="shared" ca="1" si="12"/>
        <v>-10404054057.119999</v>
      </c>
      <c r="AZ26" s="61">
        <f t="shared" ca="1" si="12"/>
        <v>-8401149835.3999987</v>
      </c>
      <c r="BA26" s="61">
        <f t="shared" ca="1" si="12"/>
        <v>-5981914146.8900003</v>
      </c>
      <c r="BB26" s="61">
        <f t="shared" ca="1" si="12"/>
        <v>0</v>
      </c>
      <c r="BC26" s="61">
        <f t="shared" ca="1" si="12"/>
        <v>3979009925.1699996</v>
      </c>
      <c r="BD26" s="61">
        <f t="shared" ca="1" si="12"/>
        <v>9611856180.6200008</v>
      </c>
      <c r="BE26" s="61">
        <f t="shared" ca="1" si="12"/>
        <v>589801473.32999992</v>
      </c>
      <c r="BF26" s="61">
        <f t="shared" ca="1" si="12"/>
        <v>3486763541.6999998</v>
      </c>
      <c r="BG26" s="61">
        <f t="shared" ca="1" si="12"/>
        <v>3731151854.1799998</v>
      </c>
      <c r="BH26" s="61">
        <f t="shared" ca="1" si="12"/>
        <v>487382419.04999995</v>
      </c>
      <c r="BI26" s="61">
        <f t="shared" ca="1" si="12"/>
        <v>0</v>
      </c>
      <c r="BJ26" s="61">
        <f t="shared" ca="1" si="13"/>
        <v>-731770731.52999997</v>
      </c>
      <c r="BK26" s="61">
        <f t="shared" ca="1" si="13"/>
        <v>-2896962068.3699999</v>
      </c>
      <c r="BL26" s="61">
        <f t="shared" ca="1" si="13"/>
        <v>9298991.1600000001</v>
      </c>
      <c r="BM26" s="61">
        <f t="shared" ca="1" si="13"/>
        <v>9298991.1600000001</v>
      </c>
      <c r="BN26" s="61">
        <f t="shared" ca="1" si="13"/>
        <v>0</v>
      </c>
      <c r="BO26" s="61">
        <f t="shared" ca="1" si="13"/>
        <v>-37348984.540000059</v>
      </c>
      <c r="BP26" s="61">
        <f t="shared" ca="1" si="13"/>
        <v>-37348984.540000059</v>
      </c>
      <c r="BQ26" s="61">
        <f t="shared" ca="1" si="13"/>
        <v>0</v>
      </c>
      <c r="BR26" s="61">
        <f t="shared" ca="1" si="13"/>
        <v>0</v>
      </c>
      <c r="BS26" s="61">
        <f t="shared" ca="1" si="13"/>
        <v>-1320840479.9100001</v>
      </c>
      <c r="BT26" s="61">
        <f t="shared" ca="1" si="13"/>
        <v>-875454814.51999998</v>
      </c>
      <c r="BU26" s="61">
        <f t="shared" ca="1" si="13"/>
        <v>-486880279.59999985</v>
      </c>
      <c r="BV26" s="61">
        <f t="shared" ca="1" si="14"/>
        <v>-87920723.689999998</v>
      </c>
      <c r="BW26" s="61">
        <f t="shared" ca="1" si="14"/>
        <v>0</v>
      </c>
      <c r="BX26" s="61">
        <f t="shared" ca="1" si="14"/>
        <v>-39787305.630000003</v>
      </c>
      <c r="BY26" s="61">
        <f t="shared" ca="1" si="14"/>
        <v>-83137415.459999979</v>
      </c>
      <c r="BZ26" s="61">
        <f t="shared" ca="1" si="14"/>
        <v>273975712.20000005</v>
      </c>
      <c r="CA26" s="61">
        <f t="shared" ca="1" si="14"/>
        <v>-21635653.209999997</v>
      </c>
      <c r="CB26" s="61">
        <f t="shared" ca="1" si="14"/>
        <v>0</v>
      </c>
      <c r="CC26" s="61">
        <f t="shared" ca="1" si="14"/>
        <v>0</v>
      </c>
      <c r="CD26" s="61">
        <f t="shared" ca="1" si="14"/>
        <v>0</v>
      </c>
      <c r="CE26" s="61">
        <f t="shared" ca="1" si="14"/>
        <v>0</v>
      </c>
      <c r="CF26" s="61">
        <f t="shared" ca="1" si="14"/>
        <v>0</v>
      </c>
      <c r="CG26" s="61">
        <f t="shared" ca="1" si="14"/>
        <v>0</v>
      </c>
      <c r="CH26" s="61">
        <f t="shared" ca="1" si="14"/>
        <v>0</v>
      </c>
      <c r="CI26" s="61">
        <f t="shared" ca="1" si="14"/>
        <v>-69249207.590000004</v>
      </c>
      <c r="CJ26" s="61">
        <f t="shared" ca="1" si="14"/>
        <v>-69249207.590000004</v>
      </c>
      <c r="CK26" s="61">
        <f t="shared" ca="1" si="14"/>
        <v>0</v>
      </c>
      <c r="CL26" s="61">
        <f t="shared" ca="1" si="6"/>
        <v>431004762.31000233</v>
      </c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</row>
    <row r="27" spans="1:228" ht="13.5" customHeight="1">
      <c r="A27" s="44" t="s">
        <v>40</v>
      </c>
      <c r="B27" s="59">
        <v>1030</v>
      </c>
      <c r="C27" s="60" t="s">
        <v>373</v>
      </c>
      <c r="D27" s="61">
        <f t="shared" ca="1" si="10"/>
        <v>8629029757.0299969</v>
      </c>
      <c r="E27" s="61">
        <f t="shared" ca="1" si="10"/>
        <v>6718875601.8700027</v>
      </c>
      <c r="F27" s="61">
        <f t="shared" ca="1" si="10"/>
        <v>9434267676.5800018</v>
      </c>
      <c r="G27" s="61">
        <f t="shared" ca="1" si="10"/>
        <v>-2387760768.9599996</v>
      </c>
      <c r="H27" s="61">
        <f t="shared" ca="1" si="10"/>
        <v>-327631305.75</v>
      </c>
      <c r="I27" s="61">
        <f t="shared" ca="1" si="10"/>
        <v>-447487068.35000598</v>
      </c>
      <c r="J27" s="61">
        <f t="shared" ca="1" si="10"/>
        <v>-1555418927.3500061</v>
      </c>
      <c r="K27" s="61">
        <f t="shared" ca="1" si="10"/>
        <v>-18683305105.990002</v>
      </c>
      <c r="L27" s="61">
        <f t="shared" ca="1" si="10"/>
        <v>17127886178.639996</v>
      </c>
      <c r="M27" s="61">
        <f t="shared" ca="1" si="10"/>
        <v>1063512645.4400001</v>
      </c>
      <c r="N27" s="61">
        <f t="shared" ca="1" si="7"/>
        <v>2615017709.29</v>
      </c>
      <c r="O27" s="61">
        <f t="shared" ca="1" si="7"/>
        <v>-1551505063.8499999</v>
      </c>
      <c r="P27" s="61">
        <f t="shared" ca="1" si="7"/>
        <v>44419213.560000062</v>
      </c>
      <c r="Q27" s="61">
        <f t="shared" ca="1" si="7"/>
        <v>687606291.10000002</v>
      </c>
      <c r="R27" s="61">
        <f t="shared" ca="1" si="7"/>
        <v>-643187077.53999996</v>
      </c>
      <c r="S27" s="61">
        <f t="shared" ca="1" si="7"/>
        <v>80796940.210000053</v>
      </c>
      <c r="T27" s="61">
        <f t="shared" ca="1" si="7"/>
        <v>47677281.070000052</v>
      </c>
      <c r="U27" s="61">
        <f t="shared" ca="1" si="7"/>
        <v>-506467894.26999998</v>
      </c>
      <c r="V27" s="61">
        <f t="shared" ca="1" si="7"/>
        <v>554145175.34000003</v>
      </c>
      <c r="W27" s="61">
        <f t="shared" ca="1" si="7"/>
        <v>33119659.140000004</v>
      </c>
      <c r="X27" s="61">
        <f t="shared" ca="1" si="7"/>
        <v>51648406.950000003</v>
      </c>
      <c r="Y27" s="61">
        <f t="shared" ca="1" si="7"/>
        <v>-18528747.809999999</v>
      </c>
      <c r="Z27" s="61">
        <f t="shared" ca="1" si="7"/>
        <v>2184180960.6100001</v>
      </c>
      <c r="AA27" s="61">
        <f t="shared" ca="1" si="7"/>
        <v>490405231.15999991</v>
      </c>
      <c r="AB27" s="61">
        <f t="shared" ca="1" si="7"/>
        <v>385161120.88</v>
      </c>
      <c r="AC27" s="61">
        <f t="shared" ca="1" si="7"/>
        <v>1308614608.5700002</v>
      </c>
      <c r="AD27" s="61">
        <f t="shared" ca="1" si="11"/>
        <v>0</v>
      </c>
      <c r="AE27" s="61">
        <f t="shared" ca="1" si="11"/>
        <v>0</v>
      </c>
      <c r="AF27" s="61">
        <f t="shared" ca="1" si="11"/>
        <v>0</v>
      </c>
      <c r="AG27" s="61">
        <f t="shared" ca="1" si="11"/>
        <v>0</v>
      </c>
      <c r="AH27" s="61">
        <f t="shared" ca="1" si="11"/>
        <v>0</v>
      </c>
      <c r="AI27" s="61">
        <f t="shared" ca="1" si="11"/>
        <v>0</v>
      </c>
      <c r="AJ27" s="61">
        <f t="shared" ca="1" si="11"/>
        <v>15398968.030000001</v>
      </c>
      <c r="AK27" s="61">
        <f t="shared" ca="1" si="11"/>
        <v>15398968.030000001</v>
      </c>
      <c r="AL27" s="61">
        <f t="shared" ca="1" si="11"/>
        <v>0</v>
      </c>
      <c r="AM27" s="61">
        <f t="shared" ca="1" si="11"/>
        <v>77264354.659999967</v>
      </c>
      <c r="AN27" s="61">
        <f t="shared" ca="1" si="11"/>
        <v>95084973.099999964</v>
      </c>
      <c r="AO27" s="61">
        <f t="shared" ca="1" si="11"/>
        <v>-7356398.8399999999</v>
      </c>
      <c r="AP27" s="61">
        <f t="shared" ca="1" si="11"/>
        <v>0</v>
      </c>
      <c r="AQ27" s="61">
        <f t="shared" ca="1" si="11"/>
        <v>0</v>
      </c>
      <c r="AR27" s="61">
        <f t="shared" ca="1" si="11"/>
        <v>-10464219.600000001</v>
      </c>
      <c r="AS27" s="61">
        <f t="shared" ca="1" si="11"/>
        <v>-7920033438.5500021</v>
      </c>
      <c r="AT27" s="61">
        <f t="shared" ca="1" si="12"/>
        <v>-3491132199.1000013</v>
      </c>
      <c r="AU27" s="61">
        <f t="shared" ca="1" si="12"/>
        <v>-3724881060.0500011</v>
      </c>
      <c r="AV27" s="61">
        <f t="shared" ca="1" si="12"/>
        <v>233748860.95000002</v>
      </c>
      <c r="AW27" s="61">
        <f t="shared" ca="1" si="12"/>
        <v>-2465811420.3800006</v>
      </c>
      <c r="AX27" s="61">
        <f t="shared" ca="1" si="12"/>
        <v>-2944514564.25</v>
      </c>
      <c r="AY27" s="61">
        <f t="shared" ca="1" si="12"/>
        <v>-23388547318.450005</v>
      </c>
      <c r="AZ27" s="61">
        <f t="shared" ca="1" si="12"/>
        <v>-9282092077.3700027</v>
      </c>
      <c r="BA27" s="61">
        <f t="shared" ca="1" si="12"/>
        <v>-28587941584.84</v>
      </c>
      <c r="BB27" s="61">
        <f t="shared" ca="1" si="12"/>
        <v>0</v>
      </c>
      <c r="BC27" s="61">
        <f t="shared" ca="1" si="12"/>
        <v>14481486343.76</v>
      </c>
      <c r="BD27" s="61">
        <f t="shared" ca="1" si="12"/>
        <v>20444032754.200005</v>
      </c>
      <c r="BE27" s="61">
        <f t="shared" ca="1" si="12"/>
        <v>478703143.86999941</v>
      </c>
      <c r="BF27" s="61">
        <f t="shared" ca="1" si="12"/>
        <v>2155993551.7699995</v>
      </c>
      <c r="BG27" s="61">
        <f t="shared" ca="1" si="12"/>
        <v>1766716361.0799994</v>
      </c>
      <c r="BH27" s="61">
        <f t="shared" ca="1" si="12"/>
        <v>1386467223.3199999</v>
      </c>
      <c r="BI27" s="61">
        <f t="shared" ca="1" si="12"/>
        <v>0</v>
      </c>
      <c r="BJ27" s="61">
        <f t="shared" ca="1" si="13"/>
        <v>-997190032.63000011</v>
      </c>
      <c r="BK27" s="61">
        <f t="shared" ca="1" si="13"/>
        <v>-1677290407.9000001</v>
      </c>
      <c r="BL27" s="61">
        <f t="shared" ca="1" si="13"/>
        <v>1828135.6600000001</v>
      </c>
      <c r="BM27" s="61">
        <f t="shared" ca="1" si="13"/>
        <v>1828135.6600000001</v>
      </c>
      <c r="BN27" s="61">
        <f t="shared" ca="1" si="13"/>
        <v>0</v>
      </c>
      <c r="BO27" s="61">
        <f t="shared" ca="1" si="13"/>
        <v>-60193759.140000008</v>
      </c>
      <c r="BP27" s="61">
        <f t="shared" ca="1" si="13"/>
        <v>-60193759.140000008</v>
      </c>
      <c r="BQ27" s="61">
        <f t="shared" ca="1" si="13"/>
        <v>0</v>
      </c>
      <c r="BR27" s="61">
        <f t="shared" ca="1" si="13"/>
        <v>0</v>
      </c>
      <c r="BS27" s="61">
        <f t="shared" ca="1" si="13"/>
        <v>-1728260361.6800001</v>
      </c>
      <c r="BT27" s="61">
        <f t="shared" ca="1" si="13"/>
        <v>-1140051181.4100003</v>
      </c>
      <c r="BU27" s="61">
        <f t="shared" ca="1" si="13"/>
        <v>-469004557.83000004</v>
      </c>
      <c r="BV27" s="61">
        <f t="shared" ca="1" si="14"/>
        <v>-89611703.909999982</v>
      </c>
      <c r="BW27" s="61">
        <f t="shared" ca="1" si="14"/>
        <v>0</v>
      </c>
      <c r="BX27" s="61">
        <f t="shared" ca="1" si="14"/>
        <v>-95418099.810000032</v>
      </c>
      <c r="BY27" s="61">
        <f t="shared" ca="1" si="14"/>
        <v>-54639354.350000016</v>
      </c>
      <c r="BZ27" s="61">
        <f t="shared" ca="1" si="14"/>
        <v>120464535.63000004</v>
      </c>
      <c r="CA27" s="61">
        <f t="shared" ca="1" si="14"/>
        <v>0</v>
      </c>
      <c r="CB27" s="61">
        <f t="shared" ca="1" si="14"/>
        <v>95</v>
      </c>
      <c r="CC27" s="61">
        <f t="shared" ca="1" si="14"/>
        <v>95</v>
      </c>
      <c r="CD27" s="61">
        <f t="shared" ca="1" si="14"/>
        <v>-140</v>
      </c>
      <c r="CE27" s="61">
        <f t="shared" ca="1" si="14"/>
        <v>235</v>
      </c>
      <c r="CF27" s="61">
        <f t="shared" ca="1" si="14"/>
        <v>0</v>
      </c>
      <c r="CG27" s="61">
        <f t="shared" ca="1" si="14"/>
        <v>0</v>
      </c>
      <c r="CH27" s="61">
        <f t="shared" ca="1" si="14"/>
        <v>0</v>
      </c>
      <c r="CI27" s="61">
        <f t="shared" ca="1" si="14"/>
        <v>-176463928.91</v>
      </c>
      <c r="CJ27" s="61">
        <f t="shared" ca="1" si="14"/>
        <v>-176463928.91</v>
      </c>
      <c r="CK27" s="61">
        <f t="shared" ca="1" si="14"/>
        <v>0</v>
      </c>
      <c r="CL27" s="61">
        <f t="shared" ca="1" si="6"/>
        <v>708996318.47999477</v>
      </c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</row>
    <row r="28" spans="1:228" ht="13.5" customHeight="1">
      <c r="A28" s="44" t="s">
        <v>42</v>
      </c>
      <c r="B28" s="59">
        <v>1031</v>
      </c>
      <c r="C28" s="60" t="s">
        <v>373</v>
      </c>
      <c r="D28" s="61">
        <f t="shared" ca="1" si="10"/>
        <v>285785981.89999992</v>
      </c>
      <c r="E28" s="61">
        <f t="shared" ca="1" si="10"/>
        <v>255715588.81999999</v>
      </c>
      <c r="F28" s="61">
        <f t="shared" ca="1" si="10"/>
        <v>465163970.81999999</v>
      </c>
      <c r="G28" s="61">
        <f t="shared" ca="1" si="10"/>
        <v>-209448382</v>
      </c>
      <c r="H28" s="61">
        <f t="shared" ca="1" si="10"/>
        <v>0</v>
      </c>
      <c r="I28" s="61">
        <f t="shared" ca="1" si="10"/>
        <v>-52546549.500000089</v>
      </c>
      <c r="J28" s="61">
        <f t="shared" ca="1" si="10"/>
        <v>-113003436.92000008</v>
      </c>
      <c r="K28" s="61">
        <f t="shared" ca="1" si="10"/>
        <v>-733225369.55000007</v>
      </c>
      <c r="L28" s="61">
        <f t="shared" ca="1" si="10"/>
        <v>620221932.63</v>
      </c>
      <c r="M28" s="61">
        <f t="shared" ca="1" si="10"/>
        <v>60456887.419999987</v>
      </c>
      <c r="N28" s="61">
        <f t="shared" ca="1" si="7"/>
        <v>238348787.18999997</v>
      </c>
      <c r="O28" s="61">
        <f t="shared" ca="1" si="7"/>
        <v>-177891899.76999998</v>
      </c>
      <c r="P28" s="61">
        <f t="shared" ca="1" si="7"/>
        <v>0</v>
      </c>
      <c r="Q28" s="61">
        <f t="shared" ca="1" si="7"/>
        <v>0</v>
      </c>
      <c r="R28" s="61">
        <f t="shared" ca="1" si="7"/>
        <v>0</v>
      </c>
      <c r="S28" s="61">
        <f t="shared" ca="1" si="7"/>
        <v>-5245355.3799999952</v>
      </c>
      <c r="T28" s="61">
        <f t="shared" ca="1" si="7"/>
        <v>28859079.340000011</v>
      </c>
      <c r="U28" s="61">
        <f t="shared" ca="1" si="7"/>
        <v>-56338816.020000003</v>
      </c>
      <c r="V28" s="61">
        <f t="shared" ca="1" si="7"/>
        <v>85197895.360000014</v>
      </c>
      <c r="W28" s="61">
        <f t="shared" ca="1" si="7"/>
        <v>-34104434.720000006</v>
      </c>
      <c r="X28" s="61">
        <f t="shared" ca="1" si="7"/>
        <v>50550942.039999999</v>
      </c>
      <c r="Y28" s="61">
        <f t="shared" ca="1" si="7"/>
        <v>-84655376.760000005</v>
      </c>
      <c r="Z28" s="61">
        <f t="shared" ca="1" si="7"/>
        <v>75668011.629999995</v>
      </c>
      <c r="AA28" s="61">
        <f t="shared" ca="1" si="7"/>
        <v>21381179.909999993</v>
      </c>
      <c r="AB28" s="61">
        <f t="shared" ca="1" si="7"/>
        <v>0</v>
      </c>
      <c r="AC28" s="61">
        <f t="shared" ca="1" si="7"/>
        <v>0</v>
      </c>
      <c r="AD28" s="61">
        <f t="shared" ca="1" si="11"/>
        <v>54286831.720000006</v>
      </c>
      <c r="AE28" s="61">
        <f t="shared" ca="1" si="11"/>
        <v>0</v>
      </c>
      <c r="AF28" s="61">
        <f t="shared" ca="1" si="11"/>
        <v>0</v>
      </c>
      <c r="AG28" s="61">
        <f t="shared" ca="1" si="11"/>
        <v>0</v>
      </c>
      <c r="AH28" s="61">
        <f t="shared" ca="1" si="11"/>
        <v>0</v>
      </c>
      <c r="AI28" s="61">
        <f t="shared" ca="1" si="11"/>
        <v>0</v>
      </c>
      <c r="AJ28" s="61">
        <f t="shared" ca="1" si="11"/>
        <v>0</v>
      </c>
      <c r="AK28" s="61">
        <f t="shared" ca="1" si="11"/>
        <v>0</v>
      </c>
      <c r="AL28" s="61">
        <f t="shared" ca="1" si="11"/>
        <v>0</v>
      </c>
      <c r="AM28" s="61">
        <f t="shared" ca="1" si="11"/>
        <v>12194286.329999996</v>
      </c>
      <c r="AN28" s="61">
        <f t="shared" ca="1" si="11"/>
        <v>19789445.709999997</v>
      </c>
      <c r="AO28" s="61">
        <f t="shared" ca="1" si="11"/>
        <v>-194052.43000000069</v>
      </c>
      <c r="AP28" s="61">
        <f t="shared" ca="1" si="11"/>
        <v>0</v>
      </c>
      <c r="AQ28" s="61">
        <f t="shared" ca="1" si="11"/>
        <v>0</v>
      </c>
      <c r="AR28" s="61">
        <f t="shared" ca="1" si="11"/>
        <v>-7401106.9500000011</v>
      </c>
      <c r="AS28" s="61">
        <f t="shared" ca="1" si="11"/>
        <v>-312954857.31999993</v>
      </c>
      <c r="AT28" s="61">
        <f t="shared" ca="1" si="12"/>
        <v>-158334630.49000001</v>
      </c>
      <c r="AU28" s="61">
        <f t="shared" ca="1" si="12"/>
        <v>-183545611.21000001</v>
      </c>
      <c r="AV28" s="61">
        <f t="shared" ca="1" si="12"/>
        <v>25210980.719999999</v>
      </c>
      <c r="AW28" s="61">
        <f t="shared" ca="1" si="12"/>
        <v>-37152213.679999948</v>
      </c>
      <c r="AX28" s="61">
        <f t="shared" ca="1" si="12"/>
        <v>89872863.360000014</v>
      </c>
      <c r="AY28" s="61">
        <f t="shared" ca="1" si="12"/>
        <v>-805374124.82999992</v>
      </c>
      <c r="AZ28" s="61">
        <f t="shared" ca="1" si="12"/>
        <v>-722142764.83000004</v>
      </c>
      <c r="BA28" s="61">
        <f t="shared" ca="1" si="12"/>
        <v>-441320671</v>
      </c>
      <c r="BB28" s="61">
        <f t="shared" ca="1" si="12"/>
        <v>0</v>
      </c>
      <c r="BC28" s="61">
        <f t="shared" ca="1" si="12"/>
        <v>358089311</v>
      </c>
      <c r="BD28" s="61">
        <f t="shared" ca="1" si="12"/>
        <v>895246988.18999994</v>
      </c>
      <c r="BE28" s="61">
        <f t="shared" ca="1" si="12"/>
        <v>-127025077.03999996</v>
      </c>
      <c r="BF28" s="61">
        <f t="shared" ca="1" si="12"/>
        <v>451836715.62</v>
      </c>
      <c r="BG28" s="61">
        <f t="shared" ca="1" si="12"/>
        <v>383817919.62</v>
      </c>
      <c r="BH28" s="61">
        <f t="shared" ca="1" si="12"/>
        <v>294780607</v>
      </c>
      <c r="BI28" s="61">
        <f t="shared" ca="1" si="12"/>
        <v>0</v>
      </c>
      <c r="BJ28" s="61">
        <f t="shared" ca="1" si="13"/>
        <v>-226761811</v>
      </c>
      <c r="BK28" s="61">
        <f t="shared" ca="1" si="13"/>
        <v>-578861792.65999997</v>
      </c>
      <c r="BL28" s="61">
        <f t="shared" ca="1" si="13"/>
        <v>0</v>
      </c>
      <c r="BM28" s="61">
        <f t="shared" ca="1" si="13"/>
        <v>0</v>
      </c>
      <c r="BN28" s="61">
        <f t="shared" ca="1" si="13"/>
        <v>0</v>
      </c>
      <c r="BO28" s="61">
        <f t="shared" ca="1" si="13"/>
        <v>-3113830.5900000012</v>
      </c>
      <c r="BP28" s="61">
        <f t="shared" ca="1" si="13"/>
        <v>-3113830.5900000012</v>
      </c>
      <c r="BQ28" s="61">
        <f t="shared" ca="1" si="13"/>
        <v>0</v>
      </c>
      <c r="BR28" s="61">
        <f t="shared" ca="1" si="13"/>
        <v>0</v>
      </c>
      <c r="BS28" s="61">
        <f t="shared" ca="1" si="13"/>
        <v>-94014446.540000021</v>
      </c>
      <c r="BT28" s="61">
        <f t="shared" ca="1" si="13"/>
        <v>-57424178.670000002</v>
      </c>
      <c r="BU28" s="61">
        <f t="shared" ca="1" si="13"/>
        <v>-35398114.470000014</v>
      </c>
      <c r="BV28" s="61">
        <f t="shared" ca="1" si="14"/>
        <v>-12290761.330000002</v>
      </c>
      <c r="BW28" s="61">
        <f t="shared" ca="1" si="14"/>
        <v>0</v>
      </c>
      <c r="BX28" s="61">
        <f t="shared" ca="1" si="14"/>
        <v>-171149.59</v>
      </c>
      <c r="BY28" s="61">
        <f t="shared" ca="1" si="14"/>
        <v>-8452988.5899999999</v>
      </c>
      <c r="BZ28" s="61">
        <f t="shared" ca="1" si="14"/>
        <v>19722746.109999996</v>
      </c>
      <c r="CA28" s="61">
        <f t="shared" ca="1" si="14"/>
        <v>0</v>
      </c>
      <c r="CB28" s="61">
        <f t="shared" ca="1" si="14"/>
        <v>0</v>
      </c>
      <c r="CC28" s="61">
        <f t="shared" ca="1" si="14"/>
        <v>0</v>
      </c>
      <c r="CD28" s="61">
        <f t="shared" ca="1" si="14"/>
        <v>0</v>
      </c>
      <c r="CE28" s="61">
        <f t="shared" ca="1" si="14"/>
        <v>0</v>
      </c>
      <c r="CF28" s="61">
        <f t="shared" ca="1" si="14"/>
        <v>0</v>
      </c>
      <c r="CG28" s="61">
        <f t="shared" ca="1" si="14"/>
        <v>0</v>
      </c>
      <c r="CH28" s="61">
        <f t="shared" ca="1" si="14"/>
        <v>0</v>
      </c>
      <c r="CI28" s="61">
        <f t="shared" ca="1" si="14"/>
        <v>-20339736.02</v>
      </c>
      <c r="CJ28" s="61">
        <f t="shared" ca="1" si="14"/>
        <v>-20339736.02</v>
      </c>
      <c r="CK28" s="61">
        <f t="shared" ca="1" si="14"/>
        <v>0</v>
      </c>
      <c r="CL28" s="61">
        <f t="shared" ca="1" si="6"/>
        <v>-27168875.420000017</v>
      </c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</row>
    <row r="29" spans="1:228" ht="13.5" customHeight="1">
      <c r="A29" s="44" t="s">
        <v>44</v>
      </c>
      <c r="B29" s="59">
        <v>1032</v>
      </c>
      <c r="C29" s="60" t="s">
        <v>373</v>
      </c>
      <c r="D29" s="61">
        <f t="shared" ca="1" si="10"/>
        <v>8353640651.4933643</v>
      </c>
      <c r="E29" s="61">
        <f t="shared" ca="1" si="10"/>
        <v>4484481114.3299971</v>
      </c>
      <c r="F29" s="61">
        <f t="shared" ca="1" si="10"/>
        <v>11217023051.469995</v>
      </c>
      <c r="G29" s="61">
        <f t="shared" ca="1" si="10"/>
        <v>-6514018658.9699984</v>
      </c>
      <c r="H29" s="61">
        <f t="shared" ca="1" si="10"/>
        <v>-218523278.17000002</v>
      </c>
      <c r="I29" s="61">
        <f t="shared" ca="1" si="10"/>
        <v>2083252966.4299972</v>
      </c>
      <c r="J29" s="61">
        <f t="shared" ca="1" si="10"/>
        <v>-452267678.76000214</v>
      </c>
      <c r="K29" s="61">
        <f t="shared" ca="1" si="10"/>
        <v>-24096824828.800007</v>
      </c>
      <c r="L29" s="61">
        <f t="shared" ca="1" si="10"/>
        <v>23644557150.040005</v>
      </c>
      <c r="M29" s="61">
        <f t="shared" ca="1" si="10"/>
        <v>2591880276.9799995</v>
      </c>
      <c r="N29" s="61">
        <f t="shared" ca="1" si="7"/>
        <v>10497531638.059999</v>
      </c>
      <c r="O29" s="61">
        <f t="shared" ca="1" si="7"/>
        <v>-7905651361.0799999</v>
      </c>
      <c r="P29" s="61">
        <f t="shared" ca="1" si="7"/>
        <v>-56359631.79000026</v>
      </c>
      <c r="Q29" s="61">
        <f t="shared" ca="1" si="7"/>
        <v>516740045.10999984</v>
      </c>
      <c r="R29" s="61">
        <f t="shared" ca="1" si="7"/>
        <v>-573099676.9000001</v>
      </c>
      <c r="S29" s="61">
        <f t="shared" ca="1" si="7"/>
        <v>14184901.229999997</v>
      </c>
      <c r="T29" s="61">
        <f t="shared" ca="1" si="7"/>
        <v>74293340.269999996</v>
      </c>
      <c r="U29" s="61">
        <f t="shared" ca="1" si="7"/>
        <v>-1827.03</v>
      </c>
      <c r="V29" s="61">
        <f t="shared" ca="1" si="7"/>
        <v>74295167.299999997</v>
      </c>
      <c r="W29" s="61">
        <f t="shared" ca="1" si="7"/>
        <v>-60108439.039999999</v>
      </c>
      <c r="X29" s="61">
        <f t="shared" ca="1" si="7"/>
        <v>757.1</v>
      </c>
      <c r="Y29" s="61">
        <f t="shared" ca="1" si="7"/>
        <v>-60109196.140000001</v>
      </c>
      <c r="Z29" s="61">
        <f t="shared" ca="1" si="7"/>
        <v>1597501451.8033705</v>
      </c>
      <c r="AA29" s="61">
        <f t="shared" ca="1" si="7"/>
        <v>1597501451.8033705</v>
      </c>
      <c r="AB29" s="61">
        <f t="shared" ca="1" si="7"/>
        <v>0</v>
      </c>
      <c r="AC29" s="61">
        <f t="shared" ca="1" si="7"/>
        <v>0</v>
      </c>
      <c r="AD29" s="61">
        <f t="shared" ca="1" si="11"/>
        <v>0</v>
      </c>
      <c r="AE29" s="61">
        <f t="shared" ca="1" si="11"/>
        <v>0</v>
      </c>
      <c r="AF29" s="61">
        <f t="shared" ca="1" si="11"/>
        <v>0</v>
      </c>
      <c r="AG29" s="61">
        <f t="shared" ca="1" si="11"/>
        <v>0</v>
      </c>
      <c r="AH29" s="61">
        <f t="shared" ca="1" si="11"/>
        <v>0</v>
      </c>
      <c r="AI29" s="61">
        <f t="shared" ca="1" si="11"/>
        <v>0</v>
      </c>
      <c r="AJ29" s="61">
        <f t="shared" ca="1" si="11"/>
        <v>51363916.360000014</v>
      </c>
      <c r="AK29" s="61">
        <f t="shared" ca="1" si="11"/>
        <v>51363916.360000014</v>
      </c>
      <c r="AL29" s="61">
        <f t="shared" ca="1" si="11"/>
        <v>0</v>
      </c>
      <c r="AM29" s="61">
        <f t="shared" ca="1" si="11"/>
        <v>122856301.34000021</v>
      </c>
      <c r="AN29" s="61">
        <f t="shared" ca="1" si="11"/>
        <v>221901623.69000012</v>
      </c>
      <c r="AO29" s="61">
        <f t="shared" ca="1" si="11"/>
        <v>-99534112.979999915</v>
      </c>
      <c r="AP29" s="61">
        <f t="shared" ca="1" si="11"/>
        <v>931092.42999999993</v>
      </c>
      <c r="AQ29" s="61">
        <f t="shared" ca="1" si="11"/>
        <v>-509644.07999999996</v>
      </c>
      <c r="AR29" s="61">
        <f t="shared" ca="1" si="11"/>
        <v>67342.28000000029</v>
      </c>
      <c r="AS29" s="61">
        <f t="shared" ca="1" si="11"/>
        <v>-7304859126.1099968</v>
      </c>
      <c r="AT29" s="61">
        <f t="shared" ca="1" si="12"/>
        <v>-4080203450.5500021</v>
      </c>
      <c r="AU29" s="61">
        <f t="shared" ca="1" si="12"/>
        <v>-5393228441.8600016</v>
      </c>
      <c r="AV29" s="61">
        <f t="shared" ca="1" si="12"/>
        <v>1313024991.3099997</v>
      </c>
      <c r="AW29" s="61">
        <f t="shared" ca="1" si="12"/>
        <v>-1060067138.9499931</v>
      </c>
      <c r="AX29" s="61">
        <f t="shared" ca="1" si="12"/>
        <v>-1387216169.9199905</v>
      </c>
      <c r="AY29" s="61">
        <f t="shared" ca="1" si="12"/>
        <v>-17469858560.07999</v>
      </c>
      <c r="AZ29" s="61">
        <f t="shared" ca="1" si="12"/>
        <v>-11784557818.809994</v>
      </c>
      <c r="BA29" s="61">
        <f t="shared" ca="1" si="12"/>
        <v>-18198021618.249996</v>
      </c>
      <c r="BB29" s="61">
        <f t="shared" ca="1" si="12"/>
        <v>0</v>
      </c>
      <c r="BC29" s="61">
        <f t="shared" ca="1" si="12"/>
        <v>12512720876.98</v>
      </c>
      <c r="BD29" s="61">
        <f t="shared" ca="1" si="12"/>
        <v>16082642390.16</v>
      </c>
      <c r="BE29" s="61">
        <f t="shared" ca="1" si="12"/>
        <v>327149030.96999741</v>
      </c>
      <c r="BF29" s="61">
        <f t="shared" ca="1" si="12"/>
        <v>6652256466.2899981</v>
      </c>
      <c r="BG29" s="61">
        <f t="shared" ca="1" si="12"/>
        <v>5475706539.0399981</v>
      </c>
      <c r="BH29" s="61">
        <f t="shared" ca="1" si="12"/>
        <v>6198462474.789999</v>
      </c>
      <c r="BI29" s="61">
        <f t="shared" ca="1" si="12"/>
        <v>0</v>
      </c>
      <c r="BJ29" s="61">
        <f t="shared" ca="1" si="13"/>
        <v>-5021912547.54</v>
      </c>
      <c r="BK29" s="61">
        <f t="shared" ca="1" si="13"/>
        <v>-6325107435.3200006</v>
      </c>
      <c r="BL29" s="61">
        <f t="shared" ca="1" si="13"/>
        <v>0</v>
      </c>
      <c r="BM29" s="61">
        <f t="shared" ca="1" si="13"/>
        <v>0</v>
      </c>
      <c r="BN29" s="61">
        <f t="shared" ca="1" si="13"/>
        <v>0</v>
      </c>
      <c r="BO29" s="61">
        <f t="shared" ca="1" si="13"/>
        <v>-98558274.840000033</v>
      </c>
      <c r="BP29" s="61">
        <f t="shared" ca="1" si="13"/>
        <v>-98558274.840000033</v>
      </c>
      <c r="BQ29" s="61">
        <f t="shared" ca="1" si="13"/>
        <v>0</v>
      </c>
      <c r="BR29" s="61">
        <f t="shared" ca="1" si="13"/>
        <v>0</v>
      </c>
      <c r="BS29" s="61">
        <f t="shared" ca="1" si="13"/>
        <v>-1822926665.5900013</v>
      </c>
      <c r="BT29" s="61">
        <f t="shared" ca="1" si="13"/>
        <v>-1431455594.470001</v>
      </c>
      <c r="BU29" s="61">
        <f t="shared" ca="1" si="13"/>
        <v>-519317457.35000008</v>
      </c>
      <c r="BV29" s="61">
        <f t="shared" ca="1" si="14"/>
        <v>-65127181.190000005</v>
      </c>
      <c r="BW29" s="61">
        <f t="shared" ca="1" si="14"/>
        <v>0</v>
      </c>
      <c r="BX29" s="61">
        <f t="shared" ca="1" si="14"/>
        <v>-80606877.670000002</v>
      </c>
      <c r="BY29" s="61">
        <f t="shared" ca="1" si="14"/>
        <v>-129926548.52000003</v>
      </c>
      <c r="BZ29" s="61">
        <f t="shared" ca="1" si="14"/>
        <v>399516347.72999978</v>
      </c>
      <c r="CA29" s="61">
        <f t="shared" ca="1" si="14"/>
        <v>3990645.8800000013</v>
      </c>
      <c r="CB29" s="61">
        <f t="shared" ca="1" si="14"/>
        <v>0</v>
      </c>
      <c r="CC29" s="61">
        <f t="shared" ca="1" si="14"/>
        <v>0</v>
      </c>
      <c r="CD29" s="61">
        <f t="shared" ca="1" si="14"/>
        <v>0</v>
      </c>
      <c r="CE29" s="61">
        <f t="shared" ca="1" si="14"/>
        <v>0</v>
      </c>
      <c r="CF29" s="61">
        <f t="shared" ca="1" si="14"/>
        <v>0</v>
      </c>
      <c r="CG29" s="61">
        <f t="shared" ca="1" si="14"/>
        <v>0</v>
      </c>
      <c r="CH29" s="61">
        <f t="shared" ca="1" si="14"/>
        <v>0</v>
      </c>
      <c r="CI29" s="61">
        <f t="shared" ca="1" si="14"/>
        <v>-243103596.17999998</v>
      </c>
      <c r="CJ29" s="61">
        <f t="shared" ca="1" si="14"/>
        <v>-243103596.17999998</v>
      </c>
      <c r="CK29" s="61">
        <f t="shared" ca="1" si="14"/>
        <v>0</v>
      </c>
      <c r="CL29" s="61">
        <f t="shared" ca="1" si="6"/>
        <v>1048781525.3833675</v>
      </c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</row>
    <row r="30" spans="1:228" ht="13.5" customHeight="1">
      <c r="A30" s="44" t="s">
        <v>46</v>
      </c>
      <c r="B30" s="59">
        <v>1034</v>
      </c>
      <c r="C30" s="60" t="s">
        <v>373</v>
      </c>
      <c r="D30" s="61">
        <f t="shared" ca="1" si="10"/>
        <v>1076920962.4700003</v>
      </c>
      <c r="E30" s="61">
        <f t="shared" ca="1" si="10"/>
        <v>898549993.02000046</v>
      </c>
      <c r="F30" s="61">
        <f t="shared" ca="1" si="10"/>
        <v>1183872854.5800004</v>
      </c>
      <c r="G30" s="61">
        <f t="shared" ca="1" si="10"/>
        <v>-208567861.30000001</v>
      </c>
      <c r="H30" s="61">
        <f t="shared" ca="1" si="10"/>
        <v>-76755000.260000005</v>
      </c>
      <c r="I30" s="61">
        <f t="shared" ca="1" si="10"/>
        <v>-143869922.0400002</v>
      </c>
      <c r="J30" s="61">
        <f t="shared" ca="1" si="10"/>
        <v>-147228538.51000023</v>
      </c>
      <c r="K30" s="61">
        <f t="shared" ca="1" si="10"/>
        <v>-2224423717.8000002</v>
      </c>
      <c r="L30" s="61">
        <f t="shared" ca="1" si="10"/>
        <v>2077195179.29</v>
      </c>
      <c r="M30" s="61">
        <f t="shared" ca="1" si="10"/>
        <v>-22074228.090000004</v>
      </c>
      <c r="N30" s="61">
        <f t="shared" ca="1" si="7"/>
        <v>224276463.25999999</v>
      </c>
      <c r="O30" s="61">
        <f t="shared" ca="1" si="7"/>
        <v>-246350691.34999999</v>
      </c>
      <c r="P30" s="61">
        <f t="shared" ca="1" si="7"/>
        <v>25432844.560000017</v>
      </c>
      <c r="Q30" s="61">
        <f t="shared" ca="1" si="7"/>
        <v>138289439.58000001</v>
      </c>
      <c r="R30" s="61">
        <f t="shared" ca="1" si="7"/>
        <v>-112856595.02</v>
      </c>
      <c r="S30" s="61">
        <f t="shared" ca="1" si="7"/>
        <v>0</v>
      </c>
      <c r="T30" s="61">
        <f t="shared" ca="1" si="7"/>
        <v>0</v>
      </c>
      <c r="U30" s="61">
        <f t="shared" ca="1" si="7"/>
        <v>0</v>
      </c>
      <c r="V30" s="61">
        <f t="shared" ca="1" si="7"/>
        <v>0</v>
      </c>
      <c r="W30" s="61">
        <f t="shared" ca="1" si="7"/>
        <v>0</v>
      </c>
      <c r="X30" s="61">
        <f t="shared" ca="1" si="7"/>
        <v>0</v>
      </c>
      <c r="Y30" s="61">
        <f t="shared" ca="1" si="7"/>
        <v>0</v>
      </c>
      <c r="Z30" s="61">
        <f t="shared" ca="1" si="7"/>
        <v>312939922.34000003</v>
      </c>
      <c r="AA30" s="61">
        <f t="shared" ca="1" si="7"/>
        <v>171216946.38</v>
      </c>
      <c r="AB30" s="61">
        <f t="shared" ca="1" si="7"/>
        <v>141722975.96000007</v>
      </c>
      <c r="AC30" s="61">
        <f t="shared" ca="1" si="7"/>
        <v>0</v>
      </c>
      <c r="AD30" s="61">
        <f t="shared" ca="1" si="11"/>
        <v>0</v>
      </c>
      <c r="AE30" s="61">
        <f t="shared" ca="1" si="11"/>
        <v>0</v>
      </c>
      <c r="AF30" s="61">
        <f t="shared" ca="1" si="11"/>
        <v>0</v>
      </c>
      <c r="AG30" s="61">
        <f t="shared" ca="1" si="11"/>
        <v>0</v>
      </c>
      <c r="AH30" s="61">
        <f t="shared" ca="1" si="11"/>
        <v>0</v>
      </c>
      <c r="AI30" s="61">
        <f t="shared" ca="1" si="11"/>
        <v>0</v>
      </c>
      <c r="AJ30" s="61">
        <f t="shared" ca="1" si="11"/>
        <v>6367611.9299999997</v>
      </c>
      <c r="AK30" s="61">
        <f t="shared" ca="1" si="11"/>
        <v>6367611.9299999997</v>
      </c>
      <c r="AL30" s="61">
        <f t="shared" ca="1" si="11"/>
        <v>0</v>
      </c>
      <c r="AM30" s="61">
        <f t="shared" ca="1" si="11"/>
        <v>2933357.2199999997</v>
      </c>
      <c r="AN30" s="61">
        <f t="shared" ca="1" si="11"/>
        <v>2933357.2199999997</v>
      </c>
      <c r="AO30" s="61">
        <f t="shared" ca="1" si="11"/>
        <v>0</v>
      </c>
      <c r="AP30" s="61">
        <f t="shared" ca="1" si="11"/>
        <v>0</v>
      </c>
      <c r="AQ30" s="61">
        <f t="shared" ca="1" si="11"/>
        <v>0</v>
      </c>
      <c r="AR30" s="61">
        <f t="shared" ca="1" si="11"/>
        <v>0</v>
      </c>
      <c r="AS30" s="61">
        <f t="shared" ca="1" si="11"/>
        <v>-977748652.20999992</v>
      </c>
      <c r="AT30" s="61">
        <f t="shared" ca="1" si="12"/>
        <v>-521000193.19000018</v>
      </c>
      <c r="AU30" s="61">
        <f t="shared" ca="1" si="12"/>
        <v>-639561991.60000014</v>
      </c>
      <c r="AV30" s="61">
        <f t="shared" ca="1" si="12"/>
        <v>118561798.41</v>
      </c>
      <c r="AW30" s="61">
        <f t="shared" ca="1" si="12"/>
        <v>-230042085.06999987</v>
      </c>
      <c r="AX30" s="61">
        <f t="shared" ca="1" si="12"/>
        <v>-226893162.13999987</v>
      </c>
      <c r="AY30" s="61">
        <f t="shared" ca="1" si="12"/>
        <v>-3225899682.0699997</v>
      </c>
      <c r="AZ30" s="61">
        <f t="shared" ca="1" si="12"/>
        <v>-1546891871.4999998</v>
      </c>
      <c r="BA30" s="61">
        <f t="shared" ca="1" si="12"/>
        <v>-3480065433.2799997</v>
      </c>
      <c r="BB30" s="61">
        <f t="shared" ca="1" si="12"/>
        <v>0</v>
      </c>
      <c r="BC30" s="61">
        <f t="shared" ca="1" si="12"/>
        <v>1801057622.71</v>
      </c>
      <c r="BD30" s="61">
        <f t="shared" ca="1" si="12"/>
        <v>2999006519.9299998</v>
      </c>
      <c r="BE30" s="61">
        <f t="shared" ca="1" si="12"/>
        <v>-3148922.9300000072</v>
      </c>
      <c r="BF30" s="61">
        <f t="shared" ca="1" si="12"/>
        <v>300316124.15000004</v>
      </c>
      <c r="BG30" s="61">
        <f t="shared" ca="1" si="12"/>
        <v>331802766.29000002</v>
      </c>
      <c r="BH30" s="61">
        <f t="shared" ca="1" si="12"/>
        <v>75054614.830000013</v>
      </c>
      <c r="BI30" s="61">
        <f t="shared" ca="1" si="12"/>
        <v>0</v>
      </c>
      <c r="BJ30" s="61">
        <f t="shared" ca="1" si="13"/>
        <v>-106541256.96999998</v>
      </c>
      <c r="BK30" s="61">
        <f t="shared" ca="1" si="13"/>
        <v>-303465047.08000004</v>
      </c>
      <c r="BL30" s="61">
        <f t="shared" ca="1" si="13"/>
        <v>0</v>
      </c>
      <c r="BM30" s="61">
        <f t="shared" ca="1" si="13"/>
        <v>0</v>
      </c>
      <c r="BN30" s="61">
        <f t="shared" ca="1" si="13"/>
        <v>0</v>
      </c>
      <c r="BO30" s="61">
        <f t="shared" ca="1" si="13"/>
        <v>-1561476.9200000002</v>
      </c>
      <c r="BP30" s="61">
        <f t="shared" ca="1" si="13"/>
        <v>-1561476.9200000002</v>
      </c>
      <c r="BQ30" s="61">
        <f t="shared" ca="1" si="13"/>
        <v>0</v>
      </c>
      <c r="BR30" s="61">
        <f t="shared" ca="1" si="13"/>
        <v>0</v>
      </c>
      <c r="BS30" s="61">
        <f t="shared" ca="1" si="13"/>
        <v>-222778685.6999999</v>
      </c>
      <c r="BT30" s="61">
        <f t="shared" ca="1" si="13"/>
        <v>-136221504.97999993</v>
      </c>
      <c r="BU30" s="61">
        <f t="shared" ca="1" si="13"/>
        <v>-58315561.130000003</v>
      </c>
      <c r="BV30" s="61">
        <f t="shared" ca="1" si="14"/>
        <v>-26897948.910000004</v>
      </c>
      <c r="BW30" s="61">
        <f t="shared" ca="1" si="14"/>
        <v>0</v>
      </c>
      <c r="BX30" s="61">
        <f t="shared" ca="1" si="14"/>
        <v>-5212236.9400000013</v>
      </c>
      <c r="BY30" s="61">
        <f t="shared" ca="1" si="14"/>
        <v>-3117431.4399999995</v>
      </c>
      <c r="BZ30" s="61">
        <f t="shared" ca="1" si="14"/>
        <v>22575263.679999996</v>
      </c>
      <c r="CA30" s="61">
        <f t="shared" ca="1" si="14"/>
        <v>-15589265.98</v>
      </c>
      <c r="CB30" s="61">
        <f t="shared" ca="1" si="14"/>
        <v>-2366211.3299999982</v>
      </c>
      <c r="CC30" s="61">
        <f t="shared" ca="1" si="14"/>
        <v>-2366211.3299999982</v>
      </c>
      <c r="CD30" s="61">
        <f t="shared" ca="1" si="14"/>
        <v>-20544493.129999999</v>
      </c>
      <c r="CE30" s="61">
        <f t="shared" ca="1" si="14"/>
        <v>18178281.800000001</v>
      </c>
      <c r="CF30" s="61">
        <f t="shared" ca="1" si="14"/>
        <v>0</v>
      </c>
      <c r="CG30" s="61">
        <f t="shared" ca="1" si="14"/>
        <v>0</v>
      </c>
      <c r="CH30" s="61">
        <f t="shared" ca="1" si="14"/>
        <v>0</v>
      </c>
      <c r="CI30" s="61">
        <f t="shared" ca="1" si="14"/>
        <v>0</v>
      </c>
      <c r="CJ30" s="61">
        <f t="shared" ca="1" si="14"/>
        <v>0</v>
      </c>
      <c r="CK30" s="61">
        <f t="shared" ca="1" si="14"/>
        <v>0</v>
      </c>
      <c r="CL30" s="61">
        <f t="shared" ca="1" si="6"/>
        <v>99172310.260000348</v>
      </c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</row>
    <row r="31" spans="1:228" ht="13.5" customHeight="1">
      <c r="A31" s="44" t="s">
        <v>48</v>
      </c>
      <c r="B31" s="59">
        <v>1035</v>
      </c>
      <c r="C31" s="60" t="s">
        <v>373</v>
      </c>
      <c r="D31" s="61">
        <f t="shared" ca="1" si="10"/>
        <v>13741989351.311201</v>
      </c>
      <c r="E31" s="61">
        <f t="shared" ca="1" si="10"/>
        <v>9966258245.2812996</v>
      </c>
      <c r="F31" s="61">
        <f t="shared" ca="1" si="10"/>
        <v>12822564713.7213</v>
      </c>
      <c r="G31" s="61">
        <f t="shared" ca="1" si="10"/>
        <v>-2403002483.96</v>
      </c>
      <c r="H31" s="61">
        <f t="shared" ca="1" si="10"/>
        <v>-453303984.47999996</v>
      </c>
      <c r="I31" s="61">
        <f t="shared" ca="1" si="10"/>
        <v>162212777.38999844</v>
      </c>
      <c r="J31" s="61">
        <f t="shared" ca="1" si="10"/>
        <v>-26550167.210002899</v>
      </c>
      <c r="K31" s="61">
        <f t="shared" ca="1" si="10"/>
        <v>-27818786842.900005</v>
      </c>
      <c r="L31" s="61">
        <f t="shared" ca="1" si="10"/>
        <v>27792236675.690002</v>
      </c>
      <c r="M31" s="61">
        <f t="shared" ca="1" si="10"/>
        <v>212212910.66000128</v>
      </c>
      <c r="N31" s="61">
        <f t="shared" ca="1" si="7"/>
        <v>4472399194.0200014</v>
      </c>
      <c r="O31" s="61">
        <f t="shared" ca="1" si="7"/>
        <v>-4260186283.3600001</v>
      </c>
      <c r="P31" s="61">
        <f t="shared" ca="1" si="7"/>
        <v>-23449966.059999943</v>
      </c>
      <c r="Q31" s="61">
        <f t="shared" ca="1" si="7"/>
        <v>982860923.07000005</v>
      </c>
      <c r="R31" s="61">
        <f t="shared" ca="1" si="7"/>
        <v>-1006310889.13</v>
      </c>
      <c r="S31" s="61">
        <f t="shared" ca="1" si="7"/>
        <v>-40306492.310000047</v>
      </c>
      <c r="T31" s="61">
        <f t="shared" ca="1" si="7"/>
        <v>-96907782.300000072</v>
      </c>
      <c r="U31" s="61">
        <f t="shared" ca="1" si="7"/>
        <v>-649713521.63000011</v>
      </c>
      <c r="V31" s="61">
        <f t="shared" ca="1" si="7"/>
        <v>552805739.33000004</v>
      </c>
      <c r="W31" s="61">
        <f t="shared" ca="1" si="7"/>
        <v>56601289.990000024</v>
      </c>
      <c r="X31" s="61">
        <f t="shared" ca="1" si="7"/>
        <v>158925501.97000003</v>
      </c>
      <c r="Y31" s="61">
        <f t="shared" ca="1" si="7"/>
        <v>-102324211.98</v>
      </c>
      <c r="Z31" s="61">
        <f t="shared" ca="1" si="7"/>
        <v>3784694985.509901</v>
      </c>
      <c r="AA31" s="61">
        <f t="shared" ca="1" si="7"/>
        <v>3784694985.509901</v>
      </c>
      <c r="AB31" s="61">
        <f t="shared" ca="1" si="7"/>
        <v>0</v>
      </c>
      <c r="AC31" s="61">
        <f t="shared" ca="1" si="7"/>
        <v>0</v>
      </c>
      <c r="AD31" s="61">
        <f t="shared" ca="1" si="11"/>
        <v>0</v>
      </c>
      <c r="AE31" s="61">
        <f t="shared" ca="1" si="11"/>
        <v>0</v>
      </c>
      <c r="AF31" s="61">
        <f t="shared" ca="1" si="11"/>
        <v>0</v>
      </c>
      <c r="AG31" s="61">
        <f t="shared" ca="1" si="11"/>
        <v>0</v>
      </c>
      <c r="AH31" s="61">
        <f t="shared" ca="1" si="11"/>
        <v>0</v>
      </c>
      <c r="AI31" s="61">
        <f t="shared" ca="1" si="11"/>
        <v>0</v>
      </c>
      <c r="AJ31" s="61">
        <f t="shared" ca="1" si="11"/>
        <v>0</v>
      </c>
      <c r="AK31" s="61">
        <f t="shared" ca="1" si="11"/>
        <v>0</v>
      </c>
      <c r="AL31" s="61">
        <f t="shared" ca="1" si="11"/>
        <v>0</v>
      </c>
      <c r="AM31" s="61">
        <f t="shared" ca="1" si="11"/>
        <v>-130870164.56</v>
      </c>
      <c r="AN31" s="61">
        <f t="shared" ca="1" si="11"/>
        <v>38816063.209999993</v>
      </c>
      <c r="AO31" s="61">
        <f t="shared" ca="1" si="11"/>
        <v>-27307328.350000009</v>
      </c>
      <c r="AP31" s="61">
        <f t="shared" ca="1" si="11"/>
        <v>-135596375.85999998</v>
      </c>
      <c r="AQ31" s="61">
        <f t="shared" ca="1" si="11"/>
        <v>4924.91</v>
      </c>
      <c r="AR31" s="61">
        <f t="shared" ca="1" si="11"/>
        <v>-6787448.4699999997</v>
      </c>
      <c r="AS31" s="61">
        <f t="shared" ca="1" si="11"/>
        <v>-11454736500.699995</v>
      </c>
      <c r="AT31" s="61">
        <f t="shared" ca="1" si="12"/>
        <v>-5592222871.3099995</v>
      </c>
      <c r="AU31" s="61">
        <f t="shared" ca="1" si="12"/>
        <v>-6491073849.6599998</v>
      </c>
      <c r="AV31" s="61">
        <f t="shared" ca="1" si="12"/>
        <v>898850978.35000002</v>
      </c>
      <c r="AW31" s="61">
        <f t="shared" ca="1" si="12"/>
        <v>-2967371929.7099943</v>
      </c>
      <c r="AX31" s="61">
        <f t="shared" ca="1" si="12"/>
        <v>-3613200539.159996</v>
      </c>
      <c r="AY31" s="61">
        <f t="shared" ca="1" si="12"/>
        <v>-33322128346.110004</v>
      </c>
      <c r="AZ31" s="61">
        <f t="shared" ca="1" si="12"/>
        <v>-14166439929.030001</v>
      </c>
      <c r="BA31" s="61">
        <f t="shared" ca="1" si="12"/>
        <v>-34763869238.430008</v>
      </c>
      <c r="BB31" s="61">
        <f t="shared" ca="1" si="12"/>
        <v>0</v>
      </c>
      <c r="BC31" s="61">
        <f t="shared" ca="1" si="12"/>
        <v>15608180821.350002</v>
      </c>
      <c r="BD31" s="61">
        <f t="shared" ca="1" si="12"/>
        <v>29708927806.950008</v>
      </c>
      <c r="BE31" s="61">
        <f t="shared" ca="1" si="12"/>
        <v>645828609.45000172</v>
      </c>
      <c r="BF31" s="61">
        <f t="shared" ca="1" si="12"/>
        <v>5803474485.4400005</v>
      </c>
      <c r="BG31" s="61">
        <f t="shared" ca="1" si="12"/>
        <v>5307038685.0300007</v>
      </c>
      <c r="BH31" s="61">
        <f t="shared" ca="1" si="12"/>
        <v>2115501028.8599999</v>
      </c>
      <c r="BI31" s="61">
        <f t="shared" ca="1" si="12"/>
        <v>0</v>
      </c>
      <c r="BJ31" s="61">
        <f t="shared" ca="1" si="13"/>
        <v>-1619065228.4500003</v>
      </c>
      <c r="BK31" s="61">
        <f t="shared" ca="1" si="13"/>
        <v>-5157645875.9899988</v>
      </c>
      <c r="BL31" s="61">
        <f t="shared" ca="1" si="13"/>
        <v>-4887498</v>
      </c>
      <c r="BM31" s="61">
        <f t="shared" ca="1" si="13"/>
        <v>-4887498</v>
      </c>
      <c r="BN31" s="61">
        <f t="shared" ca="1" si="13"/>
        <v>0</v>
      </c>
      <c r="BO31" s="61">
        <f t="shared" ca="1" si="13"/>
        <v>-63670147.610000007</v>
      </c>
      <c r="BP31" s="61">
        <f t="shared" ca="1" si="13"/>
        <v>-63670147.610000007</v>
      </c>
      <c r="BQ31" s="61">
        <f t="shared" ca="1" si="13"/>
        <v>0</v>
      </c>
      <c r="BR31" s="61">
        <f t="shared" ca="1" si="13"/>
        <v>0</v>
      </c>
      <c r="BS31" s="61">
        <f t="shared" ca="1" si="13"/>
        <v>-2526592226.5400004</v>
      </c>
      <c r="BT31" s="61">
        <f t="shared" ca="1" si="13"/>
        <v>-1834837971.0100005</v>
      </c>
      <c r="BU31" s="61">
        <f t="shared" ca="1" si="13"/>
        <v>-639926774.7299999</v>
      </c>
      <c r="BV31" s="61">
        <f t="shared" ca="1" si="14"/>
        <v>-301414298.10999995</v>
      </c>
      <c r="BW31" s="61">
        <f t="shared" ca="1" si="14"/>
        <v>0</v>
      </c>
      <c r="BX31" s="61">
        <f t="shared" ca="1" si="14"/>
        <v>-81838405.980000004</v>
      </c>
      <c r="BY31" s="61">
        <f t="shared" ca="1" si="14"/>
        <v>0</v>
      </c>
      <c r="BZ31" s="61">
        <f t="shared" ca="1" si="14"/>
        <v>375119887.60000002</v>
      </c>
      <c r="CA31" s="61">
        <f t="shared" ca="1" si="14"/>
        <v>-43694664.310000002</v>
      </c>
      <c r="CB31" s="61">
        <f t="shared" ca="1" si="14"/>
        <v>0</v>
      </c>
      <c r="CC31" s="61">
        <f t="shared" ca="1" si="14"/>
        <v>0</v>
      </c>
      <c r="CD31" s="61">
        <f t="shared" ca="1" si="14"/>
        <v>0</v>
      </c>
      <c r="CE31" s="61">
        <f t="shared" ca="1" si="14"/>
        <v>0</v>
      </c>
      <c r="CF31" s="61">
        <f t="shared" ca="1" si="14"/>
        <v>0</v>
      </c>
      <c r="CG31" s="61">
        <f t="shared" ca="1" si="14"/>
        <v>0</v>
      </c>
      <c r="CH31" s="61">
        <f t="shared" ca="1" si="14"/>
        <v>0</v>
      </c>
      <c r="CI31" s="61">
        <f t="shared" ca="1" si="14"/>
        <v>-299991827.53000009</v>
      </c>
      <c r="CJ31" s="61">
        <f t="shared" ca="1" si="14"/>
        <v>-299991827.53000009</v>
      </c>
      <c r="CK31" s="61">
        <f t="shared" ca="1" si="14"/>
        <v>0</v>
      </c>
      <c r="CL31" s="61">
        <f t="shared" ca="1" si="6"/>
        <v>2287252850.6112061</v>
      </c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</row>
    <row r="32" spans="1:228" ht="13.5" customHeight="1">
      <c r="A32" s="44" t="s">
        <v>50</v>
      </c>
      <c r="B32" s="59">
        <v>1036</v>
      </c>
      <c r="C32" s="60" t="s">
        <v>373</v>
      </c>
      <c r="D32" s="61">
        <f t="shared" ca="1" si="10"/>
        <v>5790830553.5513</v>
      </c>
      <c r="E32" s="61">
        <f t="shared" ca="1" si="10"/>
        <v>5405660108.5599995</v>
      </c>
      <c r="F32" s="61">
        <f t="shared" ca="1" si="10"/>
        <v>9491620766.0900002</v>
      </c>
      <c r="G32" s="61">
        <f t="shared" ca="1" si="10"/>
        <v>-3656959694.5700006</v>
      </c>
      <c r="H32" s="61">
        <f t="shared" ca="1" si="10"/>
        <v>-429000962.96000004</v>
      </c>
      <c r="I32" s="61">
        <f t="shared" ca="1" si="10"/>
        <v>-916515397.55999339</v>
      </c>
      <c r="J32" s="61">
        <f t="shared" ca="1" si="10"/>
        <v>-2187826885.7099934</v>
      </c>
      <c r="K32" s="61">
        <f t="shared" ca="1" si="10"/>
        <v>-17033540429.049995</v>
      </c>
      <c r="L32" s="61">
        <f t="shared" ca="1" si="10"/>
        <v>14845713543.340002</v>
      </c>
      <c r="M32" s="61">
        <f t="shared" ca="1" si="10"/>
        <v>1118921353.77</v>
      </c>
      <c r="N32" s="61">
        <f t="shared" ca="1" si="7"/>
        <v>5372508846.0100002</v>
      </c>
      <c r="O32" s="61">
        <f t="shared" ca="1" si="7"/>
        <v>-4253587492.2400002</v>
      </c>
      <c r="P32" s="61">
        <f t="shared" ca="1" si="7"/>
        <v>152390134.38</v>
      </c>
      <c r="Q32" s="61">
        <f t="shared" ca="1" si="7"/>
        <v>745312091.37</v>
      </c>
      <c r="R32" s="61">
        <f t="shared" ca="1" si="7"/>
        <v>-592921956.99000001</v>
      </c>
      <c r="S32" s="61">
        <f t="shared" ca="1" si="7"/>
        <v>18867044.419999987</v>
      </c>
      <c r="T32" s="61">
        <f t="shared" ca="1" si="7"/>
        <v>28469550.629999995</v>
      </c>
      <c r="U32" s="61">
        <f t="shared" ca="1" si="7"/>
        <v>-237873736.37</v>
      </c>
      <c r="V32" s="61">
        <f t="shared" ca="1" si="7"/>
        <v>266343287</v>
      </c>
      <c r="W32" s="61">
        <f t="shared" ca="1" si="7"/>
        <v>-9602506.2100000083</v>
      </c>
      <c r="X32" s="61">
        <f t="shared" ca="1" si="7"/>
        <v>154964005.78999999</v>
      </c>
      <c r="Y32" s="61">
        <f t="shared" ca="1" si="7"/>
        <v>-164566512</v>
      </c>
      <c r="Z32" s="61">
        <f t="shared" ca="1" si="7"/>
        <v>1223714768.1412947</v>
      </c>
      <c r="AA32" s="61">
        <f t="shared" ca="1" si="7"/>
        <v>624657202.42422438</v>
      </c>
      <c r="AB32" s="61">
        <f t="shared" ca="1" si="7"/>
        <v>0</v>
      </c>
      <c r="AC32" s="61">
        <f t="shared" ca="1" si="7"/>
        <v>-46603426.331813604</v>
      </c>
      <c r="AD32" s="61">
        <f t="shared" ca="1" si="11"/>
        <v>639773119.9877919</v>
      </c>
      <c r="AE32" s="61">
        <f t="shared" ca="1" si="11"/>
        <v>5887872.0610921681</v>
      </c>
      <c r="AF32" s="61">
        <f t="shared" ca="1" si="11"/>
        <v>0</v>
      </c>
      <c r="AG32" s="61">
        <f t="shared" ca="1" si="11"/>
        <v>0</v>
      </c>
      <c r="AH32" s="61">
        <f t="shared" ca="1" si="11"/>
        <v>0</v>
      </c>
      <c r="AI32" s="61">
        <f t="shared" ca="1" si="11"/>
        <v>0</v>
      </c>
      <c r="AJ32" s="61">
        <f t="shared" ca="1" si="11"/>
        <v>238005.15999999997</v>
      </c>
      <c r="AK32" s="61">
        <f t="shared" ca="1" si="11"/>
        <v>238005.15999999997</v>
      </c>
      <c r="AL32" s="61">
        <f t="shared" ca="1" si="11"/>
        <v>0</v>
      </c>
      <c r="AM32" s="61">
        <f t="shared" ca="1" si="11"/>
        <v>58866024.830000006</v>
      </c>
      <c r="AN32" s="61">
        <f t="shared" ca="1" si="11"/>
        <v>67489091.870000005</v>
      </c>
      <c r="AO32" s="61">
        <f t="shared" ca="1" si="11"/>
        <v>-7836731.3599999994</v>
      </c>
      <c r="AP32" s="61">
        <f t="shared" ca="1" si="11"/>
        <v>0</v>
      </c>
      <c r="AQ32" s="61">
        <f t="shared" ca="1" si="11"/>
        <v>0</v>
      </c>
      <c r="AR32" s="61">
        <f t="shared" ca="1" si="11"/>
        <v>-786335.67999999877</v>
      </c>
      <c r="AS32" s="61">
        <f t="shared" ca="1" si="11"/>
        <v>-5619395130.1700087</v>
      </c>
      <c r="AT32" s="61">
        <f t="shared" ca="1" si="12"/>
        <v>-3180095579.2799997</v>
      </c>
      <c r="AU32" s="61">
        <f t="shared" ca="1" si="12"/>
        <v>-4235314650.6899996</v>
      </c>
      <c r="AV32" s="61">
        <f t="shared" ca="1" si="12"/>
        <v>1055219071.41</v>
      </c>
      <c r="AW32" s="61">
        <f t="shared" ca="1" si="12"/>
        <v>-1127692380.3500128</v>
      </c>
      <c r="AX32" s="61">
        <f t="shared" ca="1" si="12"/>
        <v>-1680562206.4200096</v>
      </c>
      <c r="AY32" s="61">
        <f t="shared" ca="1" si="12"/>
        <v>-12569560513.390007</v>
      </c>
      <c r="AZ32" s="61">
        <f t="shared" ca="1" si="12"/>
        <v>-7910249744.130002</v>
      </c>
      <c r="BA32" s="61">
        <f t="shared" ca="1" si="12"/>
        <v>-12338526256.590002</v>
      </c>
      <c r="BB32" s="61">
        <f t="shared" ca="1" si="12"/>
        <v>0</v>
      </c>
      <c r="BC32" s="61">
        <f t="shared" ca="1" si="12"/>
        <v>7679215487.329998</v>
      </c>
      <c r="BD32" s="61">
        <f t="shared" ca="1" si="12"/>
        <v>10888998306.969997</v>
      </c>
      <c r="BE32" s="61">
        <f t="shared" ca="1" si="12"/>
        <v>552869826.06999683</v>
      </c>
      <c r="BF32" s="61">
        <f t="shared" ca="1" si="12"/>
        <v>4976543311.369997</v>
      </c>
      <c r="BG32" s="61">
        <f t="shared" ca="1" si="12"/>
        <v>3154497856.3099985</v>
      </c>
      <c r="BH32" s="61">
        <f t="shared" ca="1" si="12"/>
        <v>4832693504.9299974</v>
      </c>
      <c r="BI32" s="61">
        <f t="shared" ca="1" si="12"/>
        <v>0</v>
      </c>
      <c r="BJ32" s="61">
        <f t="shared" ca="1" si="13"/>
        <v>-3010648049.8699994</v>
      </c>
      <c r="BK32" s="61">
        <f t="shared" ca="1" si="13"/>
        <v>-4423673485.3000002</v>
      </c>
      <c r="BL32" s="61">
        <f t="shared" ca="1" si="13"/>
        <v>0</v>
      </c>
      <c r="BM32" s="61">
        <f t="shared" ca="1" si="13"/>
        <v>0</v>
      </c>
      <c r="BN32" s="61">
        <f t="shared" ca="1" si="13"/>
        <v>0</v>
      </c>
      <c r="BO32" s="61">
        <f t="shared" ca="1" si="13"/>
        <v>-33710986.420000002</v>
      </c>
      <c r="BP32" s="61">
        <f t="shared" ca="1" si="13"/>
        <v>-33710986.420000002</v>
      </c>
      <c r="BQ32" s="61">
        <f t="shared" ca="1" si="13"/>
        <v>0</v>
      </c>
      <c r="BR32" s="61">
        <f t="shared" ca="1" si="13"/>
        <v>0</v>
      </c>
      <c r="BS32" s="61">
        <f t="shared" ca="1" si="13"/>
        <v>-1114806950.6199996</v>
      </c>
      <c r="BT32" s="61">
        <f t="shared" ca="1" si="13"/>
        <v>-999222605.08000004</v>
      </c>
      <c r="BU32" s="61">
        <f t="shared" ca="1" si="13"/>
        <v>-305228573.87000006</v>
      </c>
      <c r="BV32" s="61">
        <f t="shared" ca="1" si="14"/>
        <v>-260417052.75000003</v>
      </c>
      <c r="BW32" s="61">
        <f t="shared" ca="1" si="14"/>
        <v>0</v>
      </c>
      <c r="BX32" s="61">
        <f t="shared" ca="1" si="14"/>
        <v>-31200255.100000001</v>
      </c>
      <c r="BY32" s="61">
        <f t="shared" ca="1" si="14"/>
        <v>-45760426.820000008</v>
      </c>
      <c r="BZ32" s="61">
        <f t="shared" ca="1" si="14"/>
        <v>600191869.37000012</v>
      </c>
      <c r="CA32" s="61">
        <f t="shared" ca="1" si="14"/>
        <v>-73169906.36999999</v>
      </c>
      <c r="CB32" s="61">
        <f t="shared" ca="1" si="14"/>
        <v>0</v>
      </c>
      <c r="CC32" s="61">
        <f t="shared" ca="1" si="14"/>
        <v>0</v>
      </c>
      <c r="CD32" s="61">
        <f t="shared" ca="1" si="14"/>
        <v>0</v>
      </c>
      <c r="CE32" s="61">
        <f t="shared" ca="1" si="14"/>
        <v>0</v>
      </c>
      <c r="CF32" s="61">
        <f t="shared" ca="1" si="14"/>
        <v>0</v>
      </c>
      <c r="CG32" s="61">
        <f t="shared" ca="1" si="14"/>
        <v>0</v>
      </c>
      <c r="CH32" s="61">
        <f t="shared" ca="1" si="14"/>
        <v>0</v>
      </c>
      <c r="CI32" s="61">
        <f t="shared" ca="1" si="14"/>
        <v>-163089233.49999589</v>
      </c>
      <c r="CJ32" s="61">
        <f t="shared" ca="1" si="14"/>
        <v>-163089233.49999589</v>
      </c>
      <c r="CK32" s="61">
        <f t="shared" ca="1" si="14"/>
        <v>0</v>
      </c>
      <c r="CL32" s="61">
        <f t="shared" ca="1" si="6"/>
        <v>171435423.38129139</v>
      </c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</row>
    <row r="33" spans="1:228" ht="13.5" customHeight="1">
      <c r="A33" s="44" t="s">
        <v>52</v>
      </c>
      <c r="B33" s="59">
        <v>1037</v>
      </c>
      <c r="C33" s="60" t="s">
        <v>373</v>
      </c>
      <c r="D33" s="61">
        <f t="shared" ca="1" si="10"/>
        <v>1415822950.1900005</v>
      </c>
      <c r="E33" s="61">
        <f t="shared" ca="1" si="10"/>
        <v>1011692487.0799994</v>
      </c>
      <c r="F33" s="61">
        <f t="shared" ca="1" si="10"/>
        <v>1679760197.5599995</v>
      </c>
      <c r="G33" s="61">
        <f t="shared" ca="1" si="10"/>
        <v>-585149228.68000007</v>
      </c>
      <c r="H33" s="61">
        <f t="shared" ca="1" si="10"/>
        <v>-82918481.799999997</v>
      </c>
      <c r="I33" s="61">
        <f t="shared" ca="1" si="10"/>
        <v>-93863744.709999159</v>
      </c>
      <c r="J33" s="61">
        <f t="shared" ca="1" si="10"/>
        <v>-473858171.87999916</v>
      </c>
      <c r="K33" s="61">
        <f t="shared" ca="1" si="10"/>
        <v>-2804498422.0900002</v>
      </c>
      <c r="L33" s="61">
        <f t="shared" ca="1" si="10"/>
        <v>2330640250.210001</v>
      </c>
      <c r="M33" s="61">
        <f t="shared" ca="1" si="10"/>
        <v>358787739.99000001</v>
      </c>
      <c r="N33" s="61">
        <f t="shared" ca="1" si="7"/>
        <v>673214331.58999991</v>
      </c>
      <c r="O33" s="61">
        <f t="shared" ca="1" si="7"/>
        <v>-314426591.5999999</v>
      </c>
      <c r="P33" s="61">
        <f t="shared" ca="1" si="7"/>
        <v>21206687.179999992</v>
      </c>
      <c r="Q33" s="61">
        <f t="shared" ca="1" si="7"/>
        <v>141445554.19999999</v>
      </c>
      <c r="R33" s="61">
        <f t="shared" ca="1" si="7"/>
        <v>-120238867.02</v>
      </c>
      <c r="S33" s="61">
        <f t="shared" ca="1" si="7"/>
        <v>-12310849.43</v>
      </c>
      <c r="T33" s="61">
        <f t="shared" ca="1" si="7"/>
        <v>-12310849.43</v>
      </c>
      <c r="U33" s="61">
        <f t="shared" ca="1" si="7"/>
        <v>-22777893.43</v>
      </c>
      <c r="V33" s="61">
        <f t="shared" ca="1" si="7"/>
        <v>10467044</v>
      </c>
      <c r="W33" s="61">
        <f t="shared" ca="1" si="7"/>
        <v>0</v>
      </c>
      <c r="X33" s="61">
        <f t="shared" ca="1" si="7"/>
        <v>0</v>
      </c>
      <c r="Y33" s="61">
        <f t="shared" ca="1" si="7"/>
        <v>0</v>
      </c>
      <c r="Z33" s="61">
        <f t="shared" ca="1" si="7"/>
        <v>368299367.08000004</v>
      </c>
      <c r="AA33" s="61">
        <f t="shared" ca="1" si="7"/>
        <v>368299367.08000004</v>
      </c>
      <c r="AB33" s="61">
        <f t="shared" ca="1" si="7"/>
        <v>0</v>
      </c>
      <c r="AC33" s="61">
        <f t="shared" ca="1" si="7"/>
        <v>0</v>
      </c>
      <c r="AD33" s="61">
        <f t="shared" ca="1" si="11"/>
        <v>0</v>
      </c>
      <c r="AE33" s="61">
        <f t="shared" ca="1" si="11"/>
        <v>0</v>
      </c>
      <c r="AF33" s="61">
        <f t="shared" ca="1" si="11"/>
        <v>0</v>
      </c>
      <c r="AG33" s="61">
        <f t="shared" ca="1" si="11"/>
        <v>0</v>
      </c>
      <c r="AH33" s="61">
        <f t="shared" ca="1" si="11"/>
        <v>0</v>
      </c>
      <c r="AI33" s="61">
        <f t="shared" ca="1" si="11"/>
        <v>0</v>
      </c>
      <c r="AJ33" s="61">
        <f t="shared" ca="1" si="11"/>
        <v>1028322.89</v>
      </c>
      <c r="AK33" s="61">
        <f t="shared" ca="1" si="11"/>
        <v>1067634.78</v>
      </c>
      <c r="AL33" s="61">
        <f t="shared" ca="1" si="11"/>
        <v>-39311.89</v>
      </c>
      <c r="AM33" s="61">
        <f t="shared" ca="1" si="11"/>
        <v>140977367.27999997</v>
      </c>
      <c r="AN33" s="61">
        <f t="shared" ca="1" si="11"/>
        <v>138923002.36999997</v>
      </c>
      <c r="AO33" s="61">
        <f t="shared" ca="1" si="11"/>
        <v>-251157.06999999989</v>
      </c>
      <c r="AP33" s="61">
        <f t="shared" ca="1" si="11"/>
        <v>0</v>
      </c>
      <c r="AQ33" s="61">
        <f t="shared" ca="1" si="11"/>
        <v>0</v>
      </c>
      <c r="AR33" s="61">
        <f t="shared" ca="1" si="11"/>
        <v>2305521.98</v>
      </c>
      <c r="AS33" s="61">
        <f t="shared" ca="1" si="11"/>
        <v>-1318505394.9100008</v>
      </c>
      <c r="AT33" s="61">
        <f t="shared" ca="1" si="12"/>
        <v>-821556535.17999959</v>
      </c>
      <c r="AU33" s="61">
        <f t="shared" ca="1" si="12"/>
        <v>-841082013.05999959</v>
      </c>
      <c r="AV33" s="61">
        <f t="shared" ca="1" si="12"/>
        <v>19525477.879999995</v>
      </c>
      <c r="AW33" s="61">
        <f t="shared" ca="1" si="12"/>
        <v>-135381656.17000097</v>
      </c>
      <c r="AX33" s="61">
        <f t="shared" ca="1" si="12"/>
        <v>-362775901.82000113</v>
      </c>
      <c r="AY33" s="61">
        <f t="shared" ca="1" si="12"/>
        <v>-2846829081.3300009</v>
      </c>
      <c r="AZ33" s="61">
        <f t="shared" ca="1" si="12"/>
        <v>-1625944669.4500003</v>
      </c>
      <c r="BA33" s="61">
        <f t="shared" ca="1" si="12"/>
        <v>-3625606372.23</v>
      </c>
      <c r="BB33" s="61">
        <f t="shared" ca="1" si="12"/>
        <v>0</v>
      </c>
      <c r="BC33" s="61">
        <f t="shared" ca="1" si="12"/>
        <v>2404721960.3499994</v>
      </c>
      <c r="BD33" s="61">
        <f t="shared" ca="1" si="12"/>
        <v>2484053179.5099998</v>
      </c>
      <c r="BE33" s="61">
        <f t="shared" ca="1" si="12"/>
        <v>227394245.65000015</v>
      </c>
      <c r="BF33" s="61">
        <f t="shared" ca="1" si="12"/>
        <v>413812099.13000011</v>
      </c>
      <c r="BG33" s="61">
        <f t="shared" ca="1" si="12"/>
        <v>165508807.83999997</v>
      </c>
      <c r="BH33" s="61">
        <f t="shared" ca="1" si="12"/>
        <v>479746020.28000021</v>
      </c>
      <c r="BI33" s="61">
        <f t="shared" ca="1" si="12"/>
        <v>0</v>
      </c>
      <c r="BJ33" s="61">
        <f t="shared" ca="1" si="13"/>
        <v>-231442728.98999998</v>
      </c>
      <c r="BK33" s="61">
        <f t="shared" ca="1" si="13"/>
        <v>-186417853.47999996</v>
      </c>
      <c r="BL33" s="61">
        <f t="shared" ca="1" si="13"/>
        <v>0</v>
      </c>
      <c r="BM33" s="61">
        <f t="shared" ca="1" si="13"/>
        <v>0</v>
      </c>
      <c r="BN33" s="61">
        <f t="shared" ca="1" si="13"/>
        <v>0</v>
      </c>
      <c r="BO33" s="61">
        <f t="shared" ca="1" si="13"/>
        <v>-641184.4</v>
      </c>
      <c r="BP33" s="61">
        <f t="shared" ca="1" si="13"/>
        <v>-641184.4</v>
      </c>
      <c r="BQ33" s="61">
        <f t="shared" ca="1" si="13"/>
        <v>0</v>
      </c>
      <c r="BR33" s="61">
        <f t="shared" ca="1" si="13"/>
        <v>0</v>
      </c>
      <c r="BS33" s="61">
        <f t="shared" ca="1" si="13"/>
        <v>-315991958.54000002</v>
      </c>
      <c r="BT33" s="61">
        <f t="shared" ca="1" si="13"/>
        <v>-152489941.67000002</v>
      </c>
      <c r="BU33" s="61">
        <f t="shared" ca="1" si="13"/>
        <v>-133513819.09999998</v>
      </c>
      <c r="BV33" s="61">
        <f t="shared" ca="1" si="14"/>
        <v>-48709642.110000014</v>
      </c>
      <c r="BW33" s="61">
        <f t="shared" ca="1" si="14"/>
        <v>0</v>
      </c>
      <c r="BX33" s="61">
        <f t="shared" ca="1" si="14"/>
        <v>-5575376.5100000007</v>
      </c>
      <c r="BY33" s="61">
        <f t="shared" ca="1" si="14"/>
        <v>-9437894.1000000034</v>
      </c>
      <c r="BZ33" s="61">
        <f t="shared" ca="1" si="14"/>
        <v>33734714.950000003</v>
      </c>
      <c r="CA33" s="61">
        <f t="shared" ca="1" si="14"/>
        <v>0</v>
      </c>
      <c r="CB33" s="61">
        <f t="shared" ca="1" si="14"/>
        <v>0</v>
      </c>
      <c r="CC33" s="61">
        <f t="shared" ca="1" si="14"/>
        <v>0</v>
      </c>
      <c r="CD33" s="61">
        <f t="shared" ca="1" si="14"/>
        <v>0</v>
      </c>
      <c r="CE33" s="61">
        <f t="shared" ca="1" si="14"/>
        <v>0</v>
      </c>
      <c r="CF33" s="61">
        <f t="shared" ca="1" si="14"/>
        <v>0</v>
      </c>
      <c r="CG33" s="61">
        <f t="shared" ca="1" si="14"/>
        <v>0</v>
      </c>
      <c r="CH33" s="61">
        <f t="shared" ca="1" si="14"/>
        <v>0</v>
      </c>
      <c r="CI33" s="61">
        <f t="shared" ca="1" si="14"/>
        <v>-44934060.620000005</v>
      </c>
      <c r="CJ33" s="61">
        <f t="shared" ca="1" si="14"/>
        <v>-44934060.620000005</v>
      </c>
      <c r="CK33" s="61">
        <f t="shared" ca="1" si="14"/>
        <v>0</v>
      </c>
      <c r="CL33" s="61">
        <f t="shared" ca="1" si="6"/>
        <v>97317555.279999733</v>
      </c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</row>
    <row r="34" spans="1:228" ht="13.5" customHeight="1">
      <c r="A34" s="44" t="s">
        <v>54</v>
      </c>
      <c r="B34" s="59">
        <v>1038</v>
      </c>
      <c r="C34" s="60" t="s">
        <v>373</v>
      </c>
      <c r="D34" s="61">
        <f t="shared" ca="1" si="10"/>
        <v>1520067764.110002</v>
      </c>
      <c r="E34" s="61">
        <f t="shared" ca="1" si="10"/>
        <v>1650938589.6900001</v>
      </c>
      <c r="F34" s="61">
        <f t="shared" ca="1" si="10"/>
        <v>2128891617.98</v>
      </c>
      <c r="G34" s="61">
        <f t="shared" ca="1" si="10"/>
        <v>-477953028.28999996</v>
      </c>
      <c r="H34" s="61">
        <f t="shared" ca="1" si="10"/>
        <v>0</v>
      </c>
      <c r="I34" s="61">
        <f t="shared" ca="1" si="10"/>
        <v>-358530733.5299986</v>
      </c>
      <c r="J34" s="61">
        <f t="shared" ca="1" si="10"/>
        <v>-346220329.43999863</v>
      </c>
      <c r="K34" s="61">
        <f t="shared" ca="1" si="10"/>
        <v>-6912554250.8899984</v>
      </c>
      <c r="L34" s="61">
        <f t="shared" ca="1" si="10"/>
        <v>6566333921.4499998</v>
      </c>
      <c r="M34" s="61">
        <f t="shared" ca="1" si="10"/>
        <v>-12310404.089999974</v>
      </c>
      <c r="N34" s="61">
        <f t="shared" ca="1" si="7"/>
        <v>481034081.96999991</v>
      </c>
      <c r="O34" s="61">
        <f t="shared" ca="1" si="7"/>
        <v>-493344486.05999988</v>
      </c>
      <c r="P34" s="61">
        <f t="shared" ca="1" si="7"/>
        <v>0</v>
      </c>
      <c r="Q34" s="61">
        <f t="shared" ca="1" si="7"/>
        <v>0</v>
      </c>
      <c r="R34" s="61">
        <f t="shared" ca="1" si="7"/>
        <v>0</v>
      </c>
      <c r="S34" s="61">
        <f t="shared" ca="1" si="7"/>
        <v>926573.92999999993</v>
      </c>
      <c r="T34" s="61">
        <f t="shared" ca="1" si="7"/>
        <v>932645.99</v>
      </c>
      <c r="U34" s="61">
        <f t="shared" ca="1" si="7"/>
        <v>0</v>
      </c>
      <c r="V34" s="61">
        <f t="shared" ca="1" si="7"/>
        <v>932645.99</v>
      </c>
      <c r="W34" s="61">
        <f t="shared" ca="1" si="7"/>
        <v>-6072.06</v>
      </c>
      <c r="X34" s="61">
        <f t="shared" ca="1" si="7"/>
        <v>0</v>
      </c>
      <c r="Y34" s="61">
        <f t="shared" ca="1" si="7"/>
        <v>-6072.06</v>
      </c>
      <c r="Z34" s="61">
        <f t="shared" ca="1" si="7"/>
        <v>198584816.75000036</v>
      </c>
      <c r="AA34" s="61">
        <f t="shared" ca="1" si="7"/>
        <v>197264181.64999998</v>
      </c>
      <c r="AB34" s="61">
        <f t="shared" ca="1" si="7"/>
        <v>0</v>
      </c>
      <c r="AC34" s="61">
        <f t="shared" ca="1" si="7"/>
        <v>1320635.1000003843</v>
      </c>
      <c r="AD34" s="61">
        <f t="shared" ca="1" si="11"/>
        <v>0</v>
      </c>
      <c r="AE34" s="61">
        <f t="shared" ca="1" si="11"/>
        <v>0</v>
      </c>
      <c r="AF34" s="61">
        <f t="shared" ca="1" si="11"/>
        <v>0</v>
      </c>
      <c r="AG34" s="61">
        <f t="shared" ca="1" si="11"/>
        <v>0</v>
      </c>
      <c r="AH34" s="61">
        <f t="shared" ca="1" si="11"/>
        <v>0</v>
      </c>
      <c r="AI34" s="61">
        <f t="shared" ca="1" si="11"/>
        <v>0</v>
      </c>
      <c r="AJ34" s="61">
        <f t="shared" ca="1" si="11"/>
        <v>0</v>
      </c>
      <c r="AK34" s="61">
        <f t="shared" ca="1" si="11"/>
        <v>0</v>
      </c>
      <c r="AL34" s="61">
        <f t="shared" ca="1" si="11"/>
        <v>0</v>
      </c>
      <c r="AM34" s="61">
        <f t="shared" ca="1" si="11"/>
        <v>28148517.270000018</v>
      </c>
      <c r="AN34" s="61">
        <f t="shared" ca="1" si="11"/>
        <v>40683762.800000012</v>
      </c>
      <c r="AO34" s="61">
        <f t="shared" ca="1" si="11"/>
        <v>-12535245.529999992</v>
      </c>
      <c r="AP34" s="61">
        <f t="shared" ca="1" si="11"/>
        <v>0</v>
      </c>
      <c r="AQ34" s="61">
        <f t="shared" ca="1" si="11"/>
        <v>0</v>
      </c>
      <c r="AR34" s="61">
        <f t="shared" ca="1" si="11"/>
        <v>0</v>
      </c>
      <c r="AS34" s="61">
        <f t="shared" ca="1" si="11"/>
        <v>-1295841801.2000005</v>
      </c>
      <c r="AT34" s="61">
        <f t="shared" ca="1" si="12"/>
        <v>-187310952.98000005</v>
      </c>
      <c r="AU34" s="61">
        <f t="shared" ca="1" si="12"/>
        <v>-232146293.61000004</v>
      </c>
      <c r="AV34" s="61">
        <f t="shared" ca="1" si="12"/>
        <v>44835340.629999995</v>
      </c>
      <c r="AW34" s="61">
        <f t="shared" ca="1" si="12"/>
        <v>-28929772.760000229</v>
      </c>
      <c r="AX34" s="61">
        <f t="shared" ca="1" si="12"/>
        <v>40908004.99000001</v>
      </c>
      <c r="AY34" s="61">
        <f t="shared" ca="1" si="12"/>
        <v>-1919816283.4299998</v>
      </c>
      <c r="AZ34" s="61">
        <f t="shared" ca="1" si="12"/>
        <v>-2125252391.0048687</v>
      </c>
      <c r="BA34" s="61">
        <f t="shared" ca="1" si="12"/>
        <v>-859085541.88930392</v>
      </c>
      <c r="BB34" s="61">
        <f t="shared" ca="1" si="12"/>
        <v>0</v>
      </c>
      <c r="BC34" s="61">
        <f t="shared" ca="1" si="12"/>
        <v>1064521649.4641728</v>
      </c>
      <c r="BD34" s="61">
        <f t="shared" ca="1" si="12"/>
        <v>1960724288.4199998</v>
      </c>
      <c r="BE34" s="61">
        <f t="shared" ca="1" si="12"/>
        <v>-69837777.750000238</v>
      </c>
      <c r="BF34" s="61">
        <f t="shared" ca="1" si="12"/>
        <v>1054235391.0599997</v>
      </c>
      <c r="BG34" s="61">
        <f t="shared" ca="1" si="12"/>
        <v>1452881718.053153</v>
      </c>
      <c r="BH34" s="61">
        <f t="shared" ca="1" si="12"/>
        <v>121210872.72466525</v>
      </c>
      <c r="BI34" s="61">
        <f t="shared" ca="1" si="12"/>
        <v>0</v>
      </c>
      <c r="BJ34" s="61">
        <f t="shared" ca="1" si="13"/>
        <v>-519857199.71781844</v>
      </c>
      <c r="BK34" s="61">
        <f t="shared" ca="1" si="13"/>
        <v>-1124073168.8099999</v>
      </c>
      <c r="BL34" s="61">
        <f t="shared" ca="1" si="13"/>
        <v>0</v>
      </c>
      <c r="BM34" s="61">
        <f t="shared" ca="1" si="13"/>
        <v>0</v>
      </c>
      <c r="BN34" s="61">
        <f t="shared" ca="1" si="13"/>
        <v>0</v>
      </c>
      <c r="BO34" s="61">
        <f t="shared" ca="1" si="13"/>
        <v>-36918218.229999997</v>
      </c>
      <c r="BP34" s="61">
        <f t="shared" ca="1" si="13"/>
        <v>-36918218.229999997</v>
      </c>
      <c r="BQ34" s="61">
        <f t="shared" ca="1" si="13"/>
        <v>0</v>
      </c>
      <c r="BR34" s="61">
        <f t="shared" ca="1" si="13"/>
        <v>0</v>
      </c>
      <c r="BS34" s="61">
        <f t="shared" ca="1" si="13"/>
        <v>-1033118650.6000001</v>
      </c>
      <c r="BT34" s="61">
        <f t="shared" ca="1" si="13"/>
        <v>-207255825.20000005</v>
      </c>
      <c r="BU34" s="61">
        <f t="shared" ca="1" si="13"/>
        <v>-303111158.70000005</v>
      </c>
      <c r="BV34" s="61">
        <f t="shared" ca="1" si="14"/>
        <v>-46902583.820000008</v>
      </c>
      <c r="BW34" s="61">
        <f t="shared" ca="1" si="14"/>
        <v>0</v>
      </c>
      <c r="BX34" s="61">
        <f t="shared" ca="1" si="14"/>
        <v>-5183219.22</v>
      </c>
      <c r="BY34" s="61">
        <f t="shared" ca="1" si="14"/>
        <v>-509856222.25</v>
      </c>
      <c r="BZ34" s="61">
        <f t="shared" ca="1" si="14"/>
        <v>39606772.830000006</v>
      </c>
      <c r="CA34" s="61">
        <f t="shared" ca="1" si="14"/>
        <v>-416414.24</v>
      </c>
      <c r="CB34" s="61">
        <f t="shared" ca="1" si="14"/>
        <v>0</v>
      </c>
      <c r="CC34" s="61">
        <f t="shared" ca="1" si="14"/>
        <v>0</v>
      </c>
      <c r="CD34" s="61">
        <f t="shared" ca="1" si="14"/>
        <v>0</v>
      </c>
      <c r="CE34" s="61">
        <f t="shared" ca="1" si="14"/>
        <v>0</v>
      </c>
      <c r="CF34" s="61">
        <f t="shared" ca="1" si="14"/>
        <v>0</v>
      </c>
      <c r="CG34" s="61">
        <f t="shared" ca="1" si="14"/>
        <v>0</v>
      </c>
      <c r="CH34" s="61">
        <f t="shared" ca="1" si="14"/>
        <v>0</v>
      </c>
      <c r="CI34" s="61">
        <f t="shared" ca="1" si="14"/>
        <v>-9564206.629999999</v>
      </c>
      <c r="CJ34" s="61">
        <f t="shared" ca="1" si="14"/>
        <v>-9564206.629999999</v>
      </c>
      <c r="CK34" s="61">
        <f t="shared" ca="1" si="14"/>
        <v>0</v>
      </c>
      <c r="CL34" s="61">
        <f t="shared" ca="1" si="6"/>
        <v>224225962.91000152</v>
      </c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</row>
    <row r="35" spans="1:228" ht="13.5" customHeight="1">
      <c r="A35" s="44" t="s">
        <v>56</v>
      </c>
      <c r="B35" s="59">
        <v>1039</v>
      </c>
      <c r="C35" s="60" t="s">
        <v>373</v>
      </c>
      <c r="D35" s="61">
        <f t="shared" ca="1" si="10"/>
        <v>1038882580.78</v>
      </c>
      <c r="E35" s="61">
        <f t="shared" ca="1" si="10"/>
        <v>778349089.8499999</v>
      </c>
      <c r="F35" s="61">
        <f t="shared" ca="1" si="10"/>
        <v>978036848.8499999</v>
      </c>
      <c r="G35" s="61">
        <f t="shared" ca="1" si="10"/>
        <v>-168392096.62</v>
      </c>
      <c r="H35" s="61">
        <f t="shared" ca="1" si="10"/>
        <v>-31295662.379999999</v>
      </c>
      <c r="I35" s="61">
        <f t="shared" ca="1" si="10"/>
        <v>72560915.600000024</v>
      </c>
      <c r="J35" s="61">
        <f t="shared" ca="1" si="10"/>
        <v>60229436.710000038</v>
      </c>
      <c r="K35" s="61">
        <f t="shared" ca="1" si="10"/>
        <v>-1793967261.6900001</v>
      </c>
      <c r="L35" s="61">
        <f t="shared" ca="1" si="10"/>
        <v>1854196698.4000001</v>
      </c>
      <c r="M35" s="61">
        <f t="shared" ca="1" si="10"/>
        <v>14654533.889999986</v>
      </c>
      <c r="N35" s="61">
        <f t="shared" ca="1" si="7"/>
        <v>242251205.68000004</v>
      </c>
      <c r="O35" s="61">
        <f t="shared" ca="1" si="7"/>
        <v>-227596671.79000005</v>
      </c>
      <c r="P35" s="61">
        <f t="shared" ca="1" si="7"/>
        <v>-2323055.0000000075</v>
      </c>
      <c r="Q35" s="61">
        <f t="shared" ca="1" si="7"/>
        <v>44756028.339999996</v>
      </c>
      <c r="R35" s="61">
        <f t="shared" ca="1" si="7"/>
        <v>-47079083.340000004</v>
      </c>
      <c r="S35" s="61">
        <f t="shared" ca="1" si="7"/>
        <v>0</v>
      </c>
      <c r="T35" s="61">
        <f t="shared" ca="1" si="7"/>
        <v>0</v>
      </c>
      <c r="U35" s="61">
        <f t="shared" ca="1" si="7"/>
        <v>-2000818.17</v>
      </c>
      <c r="V35" s="61">
        <f t="shared" ca="1" si="7"/>
        <v>2000818.17</v>
      </c>
      <c r="W35" s="61">
        <f t="shared" ca="1" si="7"/>
        <v>0</v>
      </c>
      <c r="X35" s="61">
        <f t="shared" ca="1" si="7"/>
        <v>0</v>
      </c>
      <c r="Y35" s="61">
        <f t="shared" ca="1" si="7"/>
        <v>0</v>
      </c>
      <c r="Z35" s="61">
        <f t="shared" ca="1" si="7"/>
        <v>189432835.75</v>
      </c>
      <c r="AA35" s="61">
        <f t="shared" ca="1" si="7"/>
        <v>189432835.75</v>
      </c>
      <c r="AB35" s="61">
        <f t="shared" ca="1" si="7"/>
        <v>0</v>
      </c>
      <c r="AC35" s="61">
        <f t="shared" ca="1" si="7"/>
        <v>0</v>
      </c>
      <c r="AD35" s="61">
        <f t="shared" ca="1" si="11"/>
        <v>0</v>
      </c>
      <c r="AE35" s="61">
        <f t="shared" ca="1" si="11"/>
        <v>0</v>
      </c>
      <c r="AF35" s="61">
        <f t="shared" ca="1" si="11"/>
        <v>0</v>
      </c>
      <c r="AG35" s="61">
        <f t="shared" ca="1" si="11"/>
        <v>0</v>
      </c>
      <c r="AH35" s="61">
        <f t="shared" ca="1" si="11"/>
        <v>0</v>
      </c>
      <c r="AI35" s="61">
        <f t="shared" ca="1" si="11"/>
        <v>0</v>
      </c>
      <c r="AJ35" s="61">
        <f t="shared" ca="1" si="11"/>
        <v>0</v>
      </c>
      <c r="AK35" s="61">
        <f t="shared" ca="1" si="11"/>
        <v>0</v>
      </c>
      <c r="AL35" s="61">
        <f t="shared" ca="1" si="11"/>
        <v>0</v>
      </c>
      <c r="AM35" s="61">
        <f t="shared" ca="1" si="11"/>
        <v>-1460260.42</v>
      </c>
      <c r="AN35" s="61">
        <f t="shared" ca="1" si="11"/>
        <v>4105431.14</v>
      </c>
      <c r="AO35" s="61">
        <f t="shared" ca="1" si="11"/>
        <v>-2495629.08</v>
      </c>
      <c r="AP35" s="61">
        <f t="shared" ca="1" si="11"/>
        <v>0</v>
      </c>
      <c r="AQ35" s="61">
        <f t="shared" ca="1" si="11"/>
        <v>0</v>
      </c>
      <c r="AR35" s="61">
        <f t="shared" ca="1" si="11"/>
        <v>-3070062.48</v>
      </c>
      <c r="AS35" s="61">
        <f t="shared" ca="1" si="11"/>
        <v>-1068882670.7600007</v>
      </c>
      <c r="AT35" s="61">
        <f t="shared" ca="1" si="12"/>
        <v>-655041113.08999991</v>
      </c>
      <c r="AU35" s="61">
        <f t="shared" ca="1" si="12"/>
        <v>-745541382.55999994</v>
      </c>
      <c r="AV35" s="61">
        <f t="shared" ca="1" si="12"/>
        <v>90500269.470000014</v>
      </c>
      <c r="AW35" s="61">
        <f t="shared" ca="1" si="12"/>
        <v>-19177960.560000956</v>
      </c>
      <c r="AX35" s="61">
        <f t="shared" ca="1" si="12"/>
        <v>-101727221.32000089</v>
      </c>
      <c r="AY35" s="61">
        <f t="shared" ca="1" si="12"/>
        <v>-2134133616.0200009</v>
      </c>
      <c r="AZ35" s="61">
        <f t="shared" ca="1" si="12"/>
        <v>-2125710771.0200009</v>
      </c>
      <c r="BA35" s="61">
        <f t="shared" ca="1" si="12"/>
        <v>-1743216349</v>
      </c>
      <c r="BB35" s="61">
        <f t="shared" ca="1" si="12"/>
        <v>0</v>
      </c>
      <c r="BC35" s="61">
        <f t="shared" ca="1" si="12"/>
        <v>1734793504</v>
      </c>
      <c r="BD35" s="61">
        <f t="shared" ca="1" si="12"/>
        <v>2032406394.7</v>
      </c>
      <c r="BE35" s="61">
        <f t="shared" ca="1" si="12"/>
        <v>82549260.759999931</v>
      </c>
      <c r="BF35" s="61">
        <f t="shared" ca="1" si="12"/>
        <v>407504566.8599999</v>
      </c>
      <c r="BG35" s="61">
        <f t="shared" ca="1" si="12"/>
        <v>540326146.8599999</v>
      </c>
      <c r="BH35" s="61">
        <f t="shared" ca="1" si="12"/>
        <v>249637413</v>
      </c>
      <c r="BI35" s="61">
        <f t="shared" ca="1" si="12"/>
        <v>0</v>
      </c>
      <c r="BJ35" s="61">
        <f t="shared" ca="1" si="13"/>
        <v>-382458993</v>
      </c>
      <c r="BK35" s="61">
        <f t="shared" ca="1" si="13"/>
        <v>-324955306.09999996</v>
      </c>
      <c r="BL35" s="61">
        <f t="shared" ca="1" si="13"/>
        <v>0</v>
      </c>
      <c r="BM35" s="61">
        <f t="shared" ca="1" si="13"/>
        <v>0</v>
      </c>
      <c r="BN35" s="61">
        <f t="shared" ca="1" si="13"/>
        <v>0</v>
      </c>
      <c r="BO35" s="61">
        <f t="shared" ca="1" si="13"/>
        <v>-973286.81000000029</v>
      </c>
      <c r="BP35" s="61">
        <f t="shared" ca="1" si="13"/>
        <v>-973286.81000000029</v>
      </c>
      <c r="BQ35" s="61">
        <f t="shared" ca="1" si="13"/>
        <v>0</v>
      </c>
      <c r="BR35" s="61">
        <f t="shared" ca="1" si="13"/>
        <v>0</v>
      </c>
      <c r="BS35" s="61">
        <f t="shared" ca="1" si="13"/>
        <v>-348990923.54999995</v>
      </c>
      <c r="BT35" s="61">
        <f t="shared" ca="1" si="13"/>
        <v>-205451270.40999997</v>
      </c>
      <c r="BU35" s="61">
        <f t="shared" ca="1" si="13"/>
        <v>-98955621.150000006</v>
      </c>
      <c r="BV35" s="61">
        <f t="shared" ca="1" si="14"/>
        <v>-59049858.350000001</v>
      </c>
      <c r="BW35" s="61">
        <f t="shared" ca="1" si="14"/>
        <v>0</v>
      </c>
      <c r="BX35" s="61">
        <f t="shared" ca="1" si="14"/>
        <v>-10908754.74</v>
      </c>
      <c r="BY35" s="61">
        <f t="shared" ca="1" si="14"/>
        <v>0</v>
      </c>
      <c r="BZ35" s="61">
        <f t="shared" ca="1" si="14"/>
        <v>25374581.100000005</v>
      </c>
      <c r="CA35" s="61">
        <f t="shared" ca="1" si="14"/>
        <v>0</v>
      </c>
      <c r="CB35" s="61">
        <f t="shared" ca="1" si="14"/>
        <v>0</v>
      </c>
      <c r="CC35" s="61">
        <f t="shared" ca="1" si="14"/>
        <v>0</v>
      </c>
      <c r="CD35" s="61">
        <f t="shared" ca="1" si="14"/>
        <v>0</v>
      </c>
      <c r="CE35" s="61">
        <f t="shared" ca="1" si="14"/>
        <v>0</v>
      </c>
      <c r="CF35" s="61">
        <f t="shared" ca="1" si="14"/>
        <v>0</v>
      </c>
      <c r="CG35" s="61">
        <f t="shared" ca="1" si="14"/>
        <v>0</v>
      </c>
      <c r="CH35" s="61">
        <f t="shared" ca="1" si="14"/>
        <v>0</v>
      </c>
      <c r="CI35" s="61">
        <f t="shared" ca="1" si="14"/>
        <v>-44699386.75</v>
      </c>
      <c r="CJ35" s="61">
        <f t="shared" ca="1" si="14"/>
        <v>-44699386.75</v>
      </c>
      <c r="CK35" s="61">
        <f t="shared" ca="1" si="14"/>
        <v>0</v>
      </c>
      <c r="CL35" s="61">
        <f t="shared" ca="1" si="6"/>
        <v>-30000089.980000734</v>
      </c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</row>
    <row r="36" spans="1:228" ht="13.5" customHeight="1">
      <c r="A36" s="44" t="s">
        <v>58</v>
      </c>
      <c r="B36" s="59">
        <v>1040</v>
      </c>
      <c r="C36" s="60" t="s">
        <v>373</v>
      </c>
      <c r="D36" s="61">
        <f t="shared" ca="1" si="10"/>
        <v>796526968</v>
      </c>
      <c r="E36" s="61">
        <f t="shared" ca="1" si="10"/>
        <v>850895473</v>
      </c>
      <c r="F36" s="61">
        <f t="shared" ca="1" si="10"/>
        <v>1089954624</v>
      </c>
      <c r="G36" s="61">
        <f t="shared" ca="1" si="10"/>
        <v>-239059151</v>
      </c>
      <c r="H36" s="61">
        <f t="shared" ca="1" si="10"/>
        <v>0</v>
      </c>
      <c r="I36" s="61">
        <f t="shared" ca="1" si="10"/>
        <v>-245785537</v>
      </c>
      <c r="J36" s="61">
        <f t="shared" ca="1" si="10"/>
        <v>-363832822</v>
      </c>
      <c r="K36" s="61">
        <f t="shared" ca="1" si="10"/>
        <v>-1754730968</v>
      </c>
      <c r="L36" s="61">
        <f t="shared" ca="1" si="10"/>
        <v>1390898146</v>
      </c>
      <c r="M36" s="61">
        <f t="shared" ca="1" si="10"/>
        <v>118047285</v>
      </c>
      <c r="N36" s="61">
        <f t="shared" ca="1" si="7"/>
        <v>263076873</v>
      </c>
      <c r="O36" s="61">
        <f t="shared" ca="1" si="7"/>
        <v>-145029588</v>
      </c>
      <c r="P36" s="61">
        <f t="shared" ca="1" si="7"/>
        <v>0</v>
      </c>
      <c r="Q36" s="61">
        <f t="shared" ca="1" si="7"/>
        <v>0</v>
      </c>
      <c r="R36" s="61">
        <f t="shared" ca="1" si="7"/>
        <v>0</v>
      </c>
      <c r="S36" s="61">
        <f t="shared" ca="1" si="7"/>
        <v>0</v>
      </c>
      <c r="T36" s="61">
        <f t="shared" ca="1" si="7"/>
        <v>0</v>
      </c>
      <c r="U36" s="61">
        <f t="shared" ca="1" si="7"/>
        <v>0</v>
      </c>
      <c r="V36" s="61">
        <f t="shared" ca="1" si="7"/>
        <v>0</v>
      </c>
      <c r="W36" s="61">
        <f t="shared" ca="1" si="7"/>
        <v>0</v>
      </c>
      <c r="X36" s="61">
        <f t="shared" ca="1" si="7"/>
        <v>0</v>
      </c>
      <c r="Y36" s="61">
        <f t="shared" ca="1" si="7"/>
        <v>0</v>
      </c>
      <c r="Z36" s="61">
        <f t="shared" ca="1" si="7"/>
        <v>191417032</v>
      </c>
      <c r="AA36" s="61">
        <f t="shared" ca="1" si="7"/>
        <v>68798976</v>
      </c>
      <c r="AB36" s="61">
        <f t="shared" ca="1" si="7"/>
        <v>0</v>
      </c>
      <c r="AC36" s="61">
        <f t="shared" ca="1" si="7"/>
        <v>81647643</v>
      </c>
      <c r="AD36" s="61">
        <f t="shared" ca="1" si="11"/>
        <v>40970413</v>
      </c>
      <c r="AE36" s="61">
        <f t="shared" ca="1" si="11"/>
        <v>0</v>
      </c>
      <c r="AF36" s="61">
        <f t="shared" ca="1" si="11"/>
        <v>0</v>
      </c>
      <c r="AG36" s="61">
        <f t="shared" ca="1" si="11"/>
        <v>0</v>
      </c>
      <c r="AH36" s="61">
        <f t="shared" ca="1" si="11"/>
        <v>0</v>
      </c>
      <c r="AI36" s="61">
        <f t="shared" ca="1" si="11"/>
        <v>0</v>
      </c>
      <c r="AJ36" s="61">
        <f t="shared" ca="1" si="11"/>
        <v>0</v>
      </c>
      <c r="AK36" s="61">
        <f t="shared" ca="1" si="11"/>
        <v>0</v>
      </c>
      <c r="AL36" s="61">
        <f t="shared" ca="1" si="11"/>
        <v>0</v>
      </c>
      <c r="AM36" s="61">
        <f t="shared" ca="1" si="11"/>
        <v>0</v>
      </c>
      <c r="AN36" s="61">
        <f t="shared" ca="1" si="11"/>
        <v>0</v>
      </c>
      <c r="AO36" s="61">
        <f t="shared" ca="1" si="11"/>
        <v>0</v>
      </c>
      <c r="AP36" s="61">
        <f t="shared" ca="1" si="11"/>
        <v>0</v>
      </c>
      <c r="AQ36" s="61">
        <f t="shared" ca="1" si="11"/>
        <v>0</v>
      </c>
      <c r="AR36" s="61">
        <f t="shared" ca="1" si="11"/>
        <v>0</v>
      </c>
      <c r="AS36" s="61">
        <f t="shared" ca="1" si="11"/>
        <v>-718535883</v>
      </c>
      <c r="AT36" s="61">
        <f t="shared" ca="1" si="12"/>
        <v>-458405382</v>
      </c>
      <c r="AU36" s="61">
        <f t="shared" ca="1" si="12"/>
        <v>-461479267</v>
      </c>
      <c r="AV36" s="61">
        <f t="shared" ca="1" si="12"/>
        <v>3073885</v>
      </c>
      <c r="AW36" s="61">
        <f t="shared" ca="1" si="12"/>
        <v>-66179517</v>
      </c>
      <c r="AX36" s="61">
        <f t="shared" ca="1" si="12"/>
        <v>-123088571</v>
      </c>
      <c r="AY36" s="61">
        <f t="shared" ca="1" si="12"/>
        <v>-1737331720</v>
      </c>
      <c r="AZ36" s="61">
        <f t="shared" ca="1" si="12"/>
        <v>-1836964054</v>
      </c>
      <c r="BA36" s="61">
        <f t="shared" ca="1" si="12"/>
        <v>-315852272</v>
      </c>
      <c r="BB36" s="61">
        <f t="shared" ca="1" si="12"/>
        <v>0</v>
      </c>
      <c r="BC36" s="61">
        <f t="shared" ca="1" si="12"/>
        <v>415484606</v>
      </c>
      <c r="BD36" s="61">
        <f t="shared" ca="1" si="12"/>
        <v>1614243149</v>
      </c>
      <c r="BE36" s="61">
        <f t="shared" ca="1" si="12"/>
        <v>56909054</v>
      </c>
      <c r="BF36" s="61">
        <f t="shared" ca="1" si="12"/>
        <v>397589330</v>
      </c>
      <c r="BG36" s="61">
        <f t="shared" ca="1" si="12"/>
        <v>469050839</v>
      </c>
      <c r="BH36" s="61">
        <f t="shared" ca="1" si="12"/>
        <v>24513750</v>
      </c>
      <c r="BI36" s="61">
        <f t="shared" ca="1" si="12"/>
        <v>0</v>
      </c>
      <c r="BJ36" s="61">
        <f t="shared" ca="1" si="13"/>
        <v>-95975259</v>
      </c>
      <c r="BK36" s="61">
        <f t="shared" ca="1" si="13"/>
        <v>-340680276</v>
      </c>
      <c r="BL36" s="61">
        <f t="shared" ca="1" si="13"/>
        <v>0</v>
      </c>
      <c r="BM36" s="61">
        <f t="shared" ca="1" si="13"/>
        <v>0</v>
      </c>
      <c r="BN36" s="61">
        <f t="shared" ca="1" si="13"/>
        <v>0</v>
      </c>
      <c r="BO36" s="61">
        <f t="shared" ca="1" si="13"/>
        <v>0</v>
      </c>
      <c r="BP36" s="61">
        <f t="shared" ca="1" si="13"/>
        <v>0</v>
      </c>
      <c r="BQ36" s="61">
        <f t="shared" ca="1" si="13"/>
        <v>0</v>
      </c>
      <c r="BR36" s="61">
        <f t="shared" ca="1" si="13"/>
        <v>0</v>
      </c>
      <c r="BS36" s="61">
        <f t="shared" ca="1" si="13"/>
        <v>-193950984</v>
      </c>
      <c r="BT36" s="61">
        <f t="shared" ca="1" si="13"/>
        <v>-103382270</v>
      </c>
      <c r="BU36" s="61">
        <f t="shared" ca="1" si="13"/>
        <v>-73678961</v>
      </c>
      <c r="BV36" s="61">
        <f t="shared" ca="1" si="14"/>
        <v>-8127165</v>
      </c>
      <c r="BW36" s="61">
        <f t="shared" ca="1" si="14"/>
        <v>0</v>
      </c>
      <c r="BX36" s="61">
        <f t="shared" ca="1" si="14"/>
        <v>-2685579</v>
      </c>
      <c r="BY36" s="61">
        <f t="shared" ca="1" si="14"/>
        <v>-2188659</v>
      </c>
      <c r="BZ36" s="61">
        <f t="shared" ca="1" si="14"/>
        <v>398455</v>
      </c>
      <c r="CA36" s="61">
        <f t="shared" ca="1" si="14"/>
        <v>-4286805</v>
      </c>
      <c r="CB36" s="61">
        <f t="shared" ca="1" si="14"/>
        <v>0</v>
      </c>
      <c r="CC36" s="61">
        <f t="shared" ca="1" si="14"/>
        <v>0</v>
      </c>
      <c r="CD36" s="61">
        <f t="shared" ca="1" si="14"/>
        <v>0</v>
      </c>
      <c r="CE36" s="61">
        <f t="shared" ca="1" si="14"/>
        <v>0</v>
      </c>
      <c r="CF36" s="61">
        <f t="shared" ca="1" si="14"/>
        <v>0</v>
      </c>
      <c r="CG36" s="61">
        <f t="shared" ca="1" si="14"/>
        <v>0</v>
      </c>
      <c r="CH36" s="61">
        <f t="shared" ca="1" si="14"/>
        <v>0</v>
      </c>
      <c r="CI36" s="61">
        <f t="shared" ca="1" si="14"/>
        <v>0</v>
      </c>
      <c r="CJ36" s="61">
        <f t="shared" ca="1" si="14"/>
        <v>0</v>
      </c>
      <c r="CK36" s="61">
        <f t="shared" ca="1" si="14"/>
        <v>0</v>
      </c>
      <c r="CL36" s="61">
        <f t="shared" ca="1" si="6"/>
        <v>77991085</v>
      </c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</row>
    <row r="37" spans="1:228" ht="13.5" customHeight="1">
      <c r="A37" s="44" t="s">
        <v>60</v>
      </c>
      <c r="B37" s="59">
        <v>1043</v>
      </c>
      <c r="C37" s="60" t="s">
        <v>373</v>
      </c>
      <c r="D37" s="61">
        <f t="shared" ca="1" si="10"/>
        <v>4049507742.0445085</v>
      </c>
      <c r="E37" s="61">
        <f t="shared" ca="1" si="10"/>
        <v>4226931675.8899994</v>
      </c>
      <c r="F37" s="61">
        <f t="shared" ca="1" si="10"/>
        <v>6011381481.1400003</v>
      </c>
      <c r="G37" s="61">
        <f t="shared" ca="1" si="10"/>
        <v>-1613347088.3300004</v>
      </c>
      <c r="H37" s="61">
        <f t="shared" ca="1" si="10"/>
        <v>-171102716.92000002</v>
      </c>
      <c r="I37" s="61">
        <f t="shared" ca="1" si="10"/>
        <v>-709819702.4399997</v>
      </c>
      <c r="J37" s="61">
        <f t="shared" ca="1" si="10"/>
        <v>-1380030081.5699997</v>
      </c>
      <c r="K37" s="61">
        <f t="shared" ca="1" si="10"/>
        <v>-11203775428.489998</v>
      </c>
      <c r="L37" s="61">
        <f t="shared" ca="1" si="10"/>
        <v>9823745346.9199982</v>
      </c>
      <c r="M37" s="61">
        <f t="shared" ca="1" si="10"/>
        <v>627052165.03999996</v>
      </c>
      <c r="N37" s="61">
        <f t="shared" ca="1" si="7"/>
        <v>1762955888.4400001</v>
      </c>
      <c r="O37" s="61">
        <f t="shared" ca="1" si="7"/>
        <v>-1135903723.4000001</v>
      </c>
      <c r="P37" s="61">
        <f t="shared" ca="1" si="7"/>
        <v>43158214.090000033</v>
      </c>
      <c r="Q37" s="61">
        <f t="shared" ca="1" si="7"/>
        <v>335940895.87</v>
      </c>
      <c r="R37" s="61">
        <f t="shared" ca="1" si="7"/>
        <v>-292782681.77999997</v>
      </c>
      <c r="S37" s="61">
        <f t="shared" ca="1" si="7"/>
        <v>726190.62999999872</v>
      </c>
      <c r="T37" s="61">
        <f t="shared" ca="1" si="7"/>
        <v>1042517.4699999988</v>
      </c>
      <c r="U37" s="61">
        <f t="shared" ca="1" si="7"/>
        <v>-8703581.3200000003</v>
      </c>
      <c r="V37" s="61">
        <f t="shared" ca="1" si="7"/>
        <v>9746098.7899999991</v>
      </c>
      <c r="W37" s="61">
        <f t="shared" ca="1" si="7"/>
        <v>-316326.84000000003</v>
      </c>
      <c r="X37" s="61">
        <f t="shared" ca="1" si="7"/>
        <v>0</v>
      </c>
      <c r="Y37" s="61">
        <f t="shared" ca="1" si="7"/>
        <v>-316326.84000000003</v>
      </c>
      <c r="Z37" s="61">
        <f t="shared" ca="1" si="7"/>
        <v>464558163.12450856</v>
      </c>
      <c r="AA37" s="61">
        <f t="shared" ca="1" si="7"/>
        <v>464558163.12450856</v>
      </c>
      <c r="AB37" s="61">
        <f t="shared" ca="1" si="7"/>
        <v>0</v>
      </c>
      <c r="AC37" s="61">
        <f t="shared" ca="1" si="7"/>
        <v>0</v>
      </c>
      <c r="AD37" s="61">
        <f t="shared" ca="1" si="11"/>
        <v>0</v>
      </c>
      <c r="AE37" s="61">
        <f t="shared" ca="1" si="11"/>
        <v>0</v>
      </c>
      <c r="AF37" s="61">
        <f t="shared" ca="1" si="11"/>
        <v>0</v>
      </c>
      <c r="AG37" s="61">
        <f t="shared" ca="1" si="11"/>
        <v>0</v>
      </c>
      <c r="AH37" s="61">
        <f t="shared" ca="1" si="11"/>
        <v>0</v>
      </c>
      <c r="AI37" s="61">
        <f t="shared" ca="1" si="11"/>
        <v>0</v>
      </c>
      <c r="AJ37" s="61">
        <f t="shared" ca="1" si="11"/>
        <v>7313441.5899999999</v>
      </c>
      <c r="AK37" s="61">
        <f t="shared" ca="1" si="11"/>
        <v>7313441.5899999999</v>
      </c>
      <c r="AL37" s="61">
        <f t="shared" ca="1" si="11"/>
        <v>0</v>
      </c>
      <c r="AM37" s="61">
        <f t="shared" ca="1" si="11"/>
        <v>59797973.250000007</v>
      </c>
      <c r="AN37" s="61">
        <f t="shared" ca="1" si="11"/>
        <v>53588568.909999996</v>
      </c>
      <c r="AO37" s="61">
        <f t="shared" ca="1" si="11"/>
        <v>2392391.1800000235</v>
      </c>
      <c r="AP37" s="61">
        <f t="shared" ca="1" si="11"/>
        <v>0</v>
      </c>
      <c r="AQ37" s="61">
        <f t="shared" ca="1" si="11"/>
        <v>0</v>
      </c>
      <c r="AR37" s="61">
        <f t="shared" ca="1" si="11"/>
        <v>3817013.1599999899</v>
      </c>
      <c r="AS37" s="61">
        <f t="shared" ca="1" si="11"/>
        <v>-4247614906.8300009</v>
      </c>
      <c r="AT37" s="61">
        <f t="shared" ca="1" si="12"/>
        <v>-2418055432.3700004</v>
      </c>
      <c r="AU37" s="61">
        <f t="shared" ca="1" si="12"/>
        <v>-2707024916.0500002</v>
      </c>
      <c r="AV37" s="61">
        <f t="shared" ca="1" si="12"/>
        <v>288969483.67999995</v>
      </c>
      <c r="AW37" s="61">
        <f t="shared" ca="1" si="12"/>
        <v>-334032316.75000072</v>
      </c>
      <c r="AX37" s="61">
        <f t="shared" ca="1" si="12"/>
        <v>-434806794.9800005</v>
      </c>
      <c r="AY37" s="61">
        <f t="shared" ca="1" si="12"/>
        <v>-5322200942.5700006</v>
      </c>
      <c r="AZ37" s="61">
        <f t="shared" ca="1" si="12"/>
        <v>-5695337095.7500019</v>
      </c>
      <c r="BA37" s="61">
        <f t="shared" ca="1" si="12"/>
        <v>-3667285659.0800004</v>
      </c>
      <c r="BB37" s="61">
        <f t="shared" ca="1" si="12"/>
        <v>0</v>
      </c>
      <c r="BC37" s="61">
        <f t="shared" ca="1" si="12"/>
        <v>4040421812.2600012</v>
      </c>
      <c r="BD37" s="61">
        <f t="shared" ca="1" si="12"/>
        <v>4887394147.5900002</v>
      </c>
      <c r="BE37" s="61">
        <f t="shared" ca="1" si="12"/>
        <v>100774478.22999978</v>
      </c>
      <c r="BF37" s="61">
        <f t="shared" ca="1" si="12"/>
        <v>845036704.74999988</v>
      </c>
      <c r="BG37" s="61">
        <f t="shared" ca="1" si="12"/>
        <v>974530811.55999982</v>
      </c>
      <c r="BH37" s="61">
        <f t="shared" ca="1" si="12"/>
        <v>313389097.88999999</v>
      </c>
      <c r="BI37" s="61">
        <f t="shared" ca="1" si="12"/>
        <v>0</v>
      </c>
      <c r="BJ37" s="61">
        <f t="shared" ca="1" si="13"/>
        <v>-442883204.69999993</v>
      </c>
      <c r="BK37" s="61">
        <f t="shared" ca="1" si="13"/>
        <v>-744262226.5200001</v>
      </c>
      <c r="BL37" s="61">
        <f t="shared" ca="1" si="13"/>
        <v>-31803.700000000186</v>
      </c>
      <c r="BM37" s="61">
        <f t="shared" ca="1" si="13"/>
        <v>-31803.700000000186</v>
      </c>
      <c r="BN37" s="61">
        <f t="shared" ca="1" si="13"/>
        <v>0</v>
      </c>
      <c r="BO37" s="61">
        <f t="shared" ca="1" si="13"/>
        <v>-69255126.379999995</v>
      </c>
      <c r="BP37" s="61">
        <f t="shared" ca="1" si="13"/>
        <v>-69255126.379999995</v>
      </c>
      <c r="BQ37" s="61">
        <f t="shared" ca="1" si="13"/>
        <v>0</v>
      </c>
      <c r="BR37" s="61">
        <f t="shared" ca="1" si="13"/>
        <v>0</v>
      </c>
      <c r="BS37" s="61">
        <f t="shared" ca="1" si="13"/>
        <v>-1412039088.4700003</v>
      </c>
      <c r="BT37" s="61">
        <f t="shared" ca="1" si="13"/>
        <v>-618267215.33000004</v>
      </c>
      <c r="BU37" s="61">
        <f t="shared" ca="1" si="13"/>
        <v>-554248939.25999999</v>
      </c>
      <c r="BV37" s="61">
        <f t="shared" ca="1" si="14"/>
        <v>-22370080.960000005</v>
      </c>
      <c r="BW37" s="61">
        <f t="shared" ca="1" si="14"/>
        <v>0</v>
      </c>
      <c r="BX37" s="61">
        <f t="shared" ca="1" si="14"/>
        <v>-48493980.499999993</v>
      </c>
      <c r="BY37" s="61">
        <f t="shared" ca="1" si="14"/>
        <v>-132536969.96000001</v>
      </c>
      <c r="BZ37" s="61">
        <f t="shared" ca="1" si="14"/>
        <v>77857282.660000026</v>
      </c>
      <c r="CA37" s="61">
        <f t="shared" ca="1" si="14"/>
        <v>-113979185.12000003</v>
      </c>
      <c r="CB37" s="61">
        <f t="shared" ca="1" si="14"/>
        <v>-14201139.160000004</v>
      </c>
      <c r="CC37" s="61">
        <f t="shared" ca="1" si="14"/>
        <v>-14201139.160000004</v>
      </c>
      <c r="CD37" s="61">
        <f t="shared" ca="1" si="14"/>
        <v>-18046242.360000003</v>
      </c>
      <c r="CE37" s="61">
        <f t="shared" ca="1" si="14"/>
        <v>3845103.2</v>
      </c>
      <c r="CF37" s="61">
        <f t="shared" ca="1" si="14"/>
        <v>0</v>
      </c>
      <c r="CG37" s="61">
        <f t="shared" ca="1" si="14"/>
        <v>0</v>
      </c>
      <c r="CH37" s="61">
        <f t="shared" ca="1" si="14"/>
        <v>0</v>
      </c>
      <c r="CI37" s="61">
        <f t="shared" ca="1" si="14"/>
        <v>0</v>
      </c>
      <c r="CJ37" s="61">
        <f t="shared" ca="1" si="14"/>
        <v>0</v>
      </c>
      <c r="CK37" s="61">
        <f t="shared" ca="1" si="14"/>
        <v>0</v>
      </c>
      <c r="CL37" s="61">
        <f t="shared" ca="1" si="6"/>
        <v>-198107164.78549242</v>
      </c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</row>
    <row r="38" spans="1:228" ht="13.5" customHeight="1">
      <c r="A38" s="44" t="s">
        <v>62</v>
      </c>
      <c r="B38" s="59">
        <v>1044</v>
      </c>
      <c r="C38" s="60" t="s">
        <v>373</v>
      </c>
      <c r="D38" s="61">
        <f t="shared" ca="1" si="10"/>
        <v>4575553213.3700008</v>
      </c>
      <c r="E38" s="61">
        <f t="shared" ca="1" si="10"/>
        <v>3429149586.1799989</v>
      </c>
      <c r="F38" s="61">
        <f t="shared" ca="1" si="10"/>
        <v>3906585259.1399989</v>
      </c>
      <c r="G38" s="61">
        <f t="shared" ca="1" si="10"/>
        <v>-224464901.13999996</v>
      </c>
      <c r="H38" s="61">
        <f t="shared" ca="1" si="10"/>
        <v>-252970771.81999999</v>
      </c>
      <c r="I38" s="61">
        <f t="shared" ca="1" si="10"/>
        <v>-22887850.849998116</v>
      </c>
      <c r="J38" s="61">
        <f t="shared" ca="1" si="10"/>
        <v>-53099737.709998131</v>
      </c>
      <c r="K38" s="61">
        <f t="shared" ca="1" si="10"/>
        <v>-8354611434.4599981</v>
      </c>
      <c r="L38" s="61">
        <f t="shared" ca="1" si="10"/>
        <v>8301511696.75</v>
      </c>
      <c r="M38" s="61">
        <f t="shared" ca="1" si="10"/>
        <v>20522475.180000007</v>
      </c>
      <c r="N38" s="61">
        <f t="shared" ca="1" si="10"/>
        <v>368409187.73000002</v>
      </c>
      <c r="O38" s="61">
        <f t="shared" ca="1" si="10"/>
        <v>-347886712.55000001</v>
      </c>
      <c r="P38" s="61">
        <f t="shared" ca="1" si="10"/>
        <v>9689411.6800000072</v>
      </c>
      <c r="Q38" s="61">
        <f t="shared" ca="1" si="10"/>
        <v>543978176.98000002</v>
      </c>
      <c r="R38" s="61">
        <f t="shared" ca="1" si="10"/>
        <v>-534288765.30000001</v>
      </c>
      <c r="S38" s="61">
        <f t="shared" ca="1" si="10"/>
        <v>-16217691.07</v>
      </c>
      <c r="T38" s="61">
        <f t="shared" ref="T38:AI53" ca="1" si="15">INDIRECT("'"&amp;VLOOKUP($A$2,$HL$1:$HM$80,2,0)&amp;"'!"&amp;ADDRESS(IFERROR(MATCH($B38,INDIRECT("'"&amp;VLOOKUP($A$2,$HL$1:$HM$80,2,0)&amp;"'!B:B"),0),MATCH($A$82,INDIRECT("'"&amp;VLOOKUP($A$2,$HL$1:$HM$80,2,0)&amp;"'!A:A"),0)),MATCH(T$5,INDIRECT("'"&amp;VLOOKUP($A$2,$HL$1:$HM$80,2,0)&amp;"'!5:5"),0)))</f>
        <v>-16217691.07</v>
      </c>
      <c r="U38" s="61">
        <f t="shared" ca="1" si="15"/>
        <v>-41319129.469999999</v>
      </c>
      <c r="V38" s="61">
        <f t="shared" ca="1" si="15"/>
        <v>25101438.399999999</v>
      </c>
      <c r="W38" s="61">
        <f t="shared" ca="1" si="15"/>
        <v>0</v>
      </c>
      <c r="X38" s="61">
        <f t="shared" ca="1" si="15"/>
        <v>0</v>
      </c>
      <c r="Y38" s="61">
        <f t="shared" ca="1" si="15"/>
        <v>0</v>
      </c>
      <c r="Z38" s="61">
        <f t="shared" ca="1" si="15"/>
        <v>1105583779.3600001</v>
      </c>
      <c r="AA38" s="61">
        <f t="shared" ca="1" si="15"/>
        <v>1026825069.45</v>
      </c>
      <c r="AB38" s="61">
        <f t="shared" ca="1" si="15"/>
        <v>40982252.32</v>
      </c>
      <c r="AC38" s="61">
        <f t="shared" ca="1" si="15"/>
        <v>54842893.699999988</v>
      </c>
      <c r="AD38" s="61">
        <f t="shared" ca="1" si="15"/>
        <v>-17066436.109999999</v>
      </c>
      <c r="AE38" s="61">
        <f t="shared" ca="1" si="15"/>
        <v>0</v>
      </c>
      <c r="AF38" s="61">
        <f t="shared" ca="1" si="15"/>
        <v>0</v>
      </c>
      <c r="AG38" s="61">
        <f t="shared" ca="1" si="15"/>
        <v>0</v>
      </c>
      <c r="AH38" s="61">
        <f t="shared" ca="1" si="11"/>
        <v>0</v>
      </c>
      <c r="AI38" s="61">
        <f t="shared" ca="1" si="11"/>
        <v>0</v>
      </c>
      <c r="AJ38" s="61">
        <f t="shared" ca="1" si="11"/>
        <v>1858097.8199999998</v>
      </c>
      <c r="AK38" s="61">
        <f t="shared" ca="1" si="11"/>
        <v>1858097.8199999998</v>
      </c>
      <c r="AL38" s="61">
        <f t="shared" ca="1" si="11"/>
        <v>0</v>
      </c>
      <c r="AM38" s="61">
        <f t="shared" ca="1" si="11"/>
        <v>78067291.930000007</v>
      </c>
      <c r="AN38" s="61">
        <f t="shared" ca="1" si="11"/>
        <v>102024709.16</v>
      </c>
      <c r="AO38" s="61">
        <f t="shared" ca="1" si="11"/>
        <v>366218.28</v>
      </c>
      <c r="AP38" s="61">
        <f t="shared" ca="1" si="11"/>
        <v>0</v>
      </c>
      <c r="AQ38" s="61">
        <f t="shared" ca="1" si="11"/>
        <v>0</v>
      </c>
      <c r="AR38" s="61">
        <f t="shared" ca="1" si="11"/>
        <v>-24323635.509999994</v>
      </c>
      <c r="AS38" s="61">
        <f t="shared" ca="1" si="11"/>
        <v>-4270631510.3299985</v>
      </c>
      <c r="AT38" s="61">
        <f t="shared" ca="1" si="12"/>
        <v>-2437105598.4699998</v>
      </c>
      <c r="AU38" s="61">
        <f t="shared" ca="1" si="12"/>
        <v>-2485386720.7999997</v>
      </c>
      <c r="AV38" s="61">
        <f t="shared" ca="1" si="12"/>
        <v>48281122.329999998</v>
      </c>
      <c r="AW38" s="61">
        <f t="shared" ca="1" si="12"/>
        <v>-1039717806.1899986</v>
      </c>
      <c r="AX38" s="61">
        <f t="shared" ca="1" si="12"/>
        <v>-1079483865.8599987</v>
      </c>
      <c r="AY38" s="61">
        <f t="shared" ca="1" si="12"/>
        <v>-8029696423.6699982</v>
      </c>
      <c r="AZ38" s="61">
        <f t="shared" ca="1" si="12"/>
        <v>-3459474953.54</v>
      </c>
      <c r="BA38" s="61">
        <f t="shared" ca="1" si="12"/>
        <v>-9981819517.8799992</v>
      </c>
      <c r="BB38" s="61">
        <f t="shared" ca="1" si="12"/>
        <v>0</v>
      </c>
      <c r="BC38" s="61">
        <f t="shared" ca="1" si="12"/>
        <v>5411598047.75</v>
      </c>
      <c r="BD38" s="61">
        <f t="shared" ca="1" si="12"/>
        <v>6950212557.8099995</v>
      </c>
      <c r="BE38" s="61">
        <f t="shared" ca="1" si="12"/>
        <v>39766059.670000017</v>
      </c>
      <c r="BF38" s="61">
        <f t="shared" ca="1" si="12"/>
        <v>489579235.74000001</v>
      </c>
      <c r="BG38" s="61">
        <f t="shared" ca="1" si="12"/>
        <v>247597472.31999999</v>
      </c>
      <c r="BH38" s="61">
        <f t="shared" ca="1" si="12"/>
        <v>579222096.12</v>
      </c>
      <c r="BI38" s="61">
        <f t="shared" ref="BI38:BK38" ca="1" si="16">INDIRECT("'"&amp;VLOOKUP($A$2,$HL$1:$HM$80,2,0)&amp;"'!"&amp;ADDRESS(IFERROR(MATCH($B38,INDIRECT("'"&amp;VLOOKUP($A$2,$HL$1:$HM$80,2,0)&amp;"'!B:B"),0),MATCH($A$82,INDIRECT("'"&amp;VLOOKUP($A$2,$HL$1:$HM$80,2,0)&amp;"'!A:A"),0)),MATCH(BI$5,INDIRECT("'"&amp;VLOOKUP($A$2,$HL$1:$HM$80,2,0)&amp;"'!5:5"),0)))</f>
        <v>0</v>
      </c>
      <c r="BJ38" s="61">
        <f t="shared" ca="1" si="16"/>
        <v>-337240332.70000005</v>
      </c>
      <c r="BK38" s="61">
        <f t="shared" ca="1" si="16"/>
        <v>-449813176.06999999</v>
      </c>
      <c r="BL38" s="61">
        <f t="shared" ca="1" si="13"/>
        <v>0</v>
      </c>
      <c r="BM38" s="61">
        <f t="shared" ca="1" si="13"/>
        <v>0</v>
      </c>
      <c r="BN38" s="61">
        <f t="shared" ca="1" si="13"/>
        <v>0</v>
      </c>
      <c r="BO38" s="61">
        <f t="shared" ca="1" si="13"/>
        <v>-34284044.70000001</v>
      </c>
      <c r="BP38" s="61">
        <f t="shared" ca="1" si="13"/>
        <v>-34284044.70000001</v>
      </c>
      <c r="BQ38" s="61">
        <f t="shared" ca="1" si="13"/>
        <v>0</v>
      </c>
      <c r="BR38" s="61">
        <f t="shared" ca="1" si="13"/>
        <v>0</v>
      </c>
      <c r="BS38" s="61">
        <f t="shared" ca="1" si="13"/>
        <v>-658053162.84000003</v>
      </c>
      <c r="BT38" s="61">
        <f t="shared" ca="1" si="13"/>
        <v>-471972610.03000003</v>
      </c>
      <c r="BU38" s="61">
        <f t="shared" ca="1" si="13"/>
        <v>-118780159.58000001</v>
      </c>
      <c r="BV38" s="61">
        <f t="shared" ca="1" si="14"/>
        <v>-18741344.559999999</v>
      </c>
      <c r="BW38" s="61">
        <f t="shared" ca="1" si="14"/>
        <v>0</v>
      </c>
      <c r="BX38" s="61">
        <f t="shared" ca="1" si="14"/>
        <v>-4042079.47</v>
      </c>
      <c r="BY38" s="61">
        <f t="shared" ca="1" si="14"/>
        <v>-8372726.3400000008</v>
      </c>
      <c r="BZ38" s="61">
        <f t="shared" ca="1" si="14"/>
        <v>29516565.850000013</v>
      </c>
      <c r="CA38" s="61">
        <f t="shared" ca="1" si="14"/>
        <v>-65660808.709999986</v>
      </c>
      <c r="CB38" s="61">
        <f t="shared" ca="1" si="14"/>
        <v>0</v>
      </c>
      <c r="CC38" s="61">
        <f t="shared" ca="1" si="14"/>
        <v>0</v>
      </c>
      <c r="CD38" s="61">
        <f t="shared" ca="1" si="14"/>
        <v>0</v>
      </c>
      <c r="CE38" s="61">
        <f t="shared" ca="1" si="14"/>
        <v>0</v>
      </c>
      <c r="CF38" s="61">
        <f t="shared" ca="1" si="14"/>
        <v>0</v>
      </c>
      <c r="CG38" s="61">
        <f t="shared" ca="1" si="14"/>
        <v>0</v>
      </c>
      <c r="CH38" s="61">
        <f t="shared" ca="1" si="14"/>
        <v>0</v>
      </c>
      <c r="CI38" s="61">
        <f t="shared" ca="1" si="14"/>
        <v>-101470898.13000001</v>
      </c>
      <c r="CJ38" s="61">
        <f t="shared" ca="1" si="14"/>
        <v>-101471433.59</v>
      </c>
      <c r="CK38" s="61">
        <f t="shared" ca="1" si="14"/>
        <v>535.46</v>
      </c>
      <c r="CL38" s="61">
        <f t="shared" ca="1" si="6"/>
        <v>304921703.04000235</v>
      </c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</row>
    <row r="39" spans="1:228" ht="13.5" customHeight="1">
      <c r="A39" s="44" t="s">
        <v>64</v>
      </c>
      <c r="B39" s="59">
        <v>1045</v>
      </c>
      <c r="C39" s="60" t="s">
        <v>373</v>
      </c>
      <c r="D39" s="61">
        <f t="shared" ref="D39:S54" ca="1" si="17">INDIRECT("'"&amp;VLOOKUP($A$2,$HL$1:$HM$80,2,0)&amp;"'!"&amp;ADDRESS(IFERROR(MATCH($B39,INDIRECT("'"&amp;VLOOKUP($A$2,$HL$1:$HM$80,2,0)&amp;"'!B:B"),0),MATCH($A$82,INDIRECT("'"&amp;VLOOKUP($A$2,$HL$1:$HM$80,2,0)&amp;"'!A:A"),0)),MATCH(D$5,INDIRECT("'"&amp;VLOOKUP($A$2,$HL$1:$HM$80,2,0)&amp;"'!5:5"),0)))</f>
        <v>12740921384.309992</v>
      </c>
      <c r="E39" s="61">
        <f t="shared" ca="1" si="17"/>
        <v>9219131311.9499989</v>
      </c>
      <c r="F39" s="61">
        <f t="shared" ca="1" si="17"/>
        <v>11126088791.459999</v>
      </c>
      <c r="G39" s="61">
        <f t="shared" ca="1" si="17"/>
        <v>-1082673718.3700001</v>
      </c>
      <c r="H39" s="61">
        <f t="shared" ca="1" si="17"/>
        <v>-824283761.13999999</v>
      </c>
      <c r="I39" s="61">
        <f t="shared" ca="1" si="17"/>
        <v>-200180593.87000513</v>
      </c>
      <c r="J39" s="61">
        <f t="shared" ca="1" si="17"/>
        <v>-441095641.06000519</v>
      </c>
      <c r="K39" s="61">
        <f t="shared" ca="1" si="17"/>
        <v>-23549873442.450005</v>
      </c>
      <c r="L39" s="61">
        <f t="shared" ca="1" si="17"/>
        <v>23108777801.389999</v>
      </c>
      <c r="M39" s="61">
        <f t="shared" ca="1" si="17"/>
        <v>122466255.0999999</v>
      </c>
      <c r="N39" s="61">
        <f t="shared" ca="1" si="17"/>
        <v>2357311665.0299997</v>
      </c>
      <c r="O39" s="61">
        <f t="shared" ca="1" si="17"/>
        <v>-2234845409.9299998</v>
      </c>
      <c r="P39" s="61">
        <f t="shared" ca="1" si="17"/>
        <v>118448792.09000015</v>
      </c>
      <c r="Q39" s="61">
        <f t="shared" ca="1" si="17"/>
        <v>1668465480.71</v>
      </c>
      <c r="R39" s="61">
        <f t="shared" ca="1" si="17"/>
        <v>-1550016688.6199999</v>
      </c>
      <c r="S39" s="61">
        <f t="shared" ca="1" si="17"/>
        <v>-2266193207.8000002</v>
      </c>
      <c r="T39" s="61">
        <f t="shared" ca="1" si="15"/>
        <v>-2257725261.71</v>
      </c>
      <c r="U39" s="61">
        <f t="shared" ca="1" si="15"/>
        <v>-2728577755.71</v>
      </c>
      <c r="V39" s="61">
        <f t="shared" ca="1" si="15"/>
        <v>470852494</v>
      </c>
      <c r="W39" s="61">
        <f t="shared" ca="1" si="15"/>
        <v>-8467946.0899999961</v>
      </c>
      <c r="X39" s="61">
        <f t="shared" ca="1" si="15"/>
        <v>24264908.399999999</v>
      </c>
      <c r="Y39" s="61">
        <f t="shared" ca="1" si="15"/>
        <v>-32732854.489999995</v>
      </c>
      <c r="Z39" s="61">
        <f t="shared" ca="1" si="15"/>
        <v>5759215819.8099995</v>
      </c>
      <c r="AA39" s="61">
        <f t="shared" ca="1" si="15"/>
        <v>3029919952.0099998</v>
      </c>
      <c r="AB39" s="61">
        <f t="shared" ca="1" si="15"/>
        <v>523979650.88999999</v>
      </c>
      <c r="AC39" s="61">
        <f t="shared" ca="1" si="15"/>
        <v>2171679474.3800001</v>
      </c>
      <c r="AD39" s="61">
        <f t="shared" ca="1" si="15"/>
        <v>33636742.530000001</v>
      </c>
      <c r="AE39" s="61">
        <f t="shared" ca="1" si="15"/>
        <v>0</v>
      </c>
      <c r="AF39" s="61">
        <f t="shared" ca="1" si="15"/>
        <v>0</v>
      </c>
      <c r="AG39" s="61">
        <f t="shared" ca="1" si="15"/>
        <v>0</v>
      </c>
      <c r="AH39" s="61">
        <f t="shared" ca="1" si="15"/>
        <v>0</v>
      </c>
      <c r="AI39" s="61">
        <f t="shared" ca="1" si="15"/>
        <v>0</v>
      </c>
      <c r="AJ39" s="61">
        <f t="shared" ref="AJ39:AY54" ca="1" si="18">INDIRECT("'"&amp;VLOOKUP($A$2,$HL$1:$HM$80,2,0)&amp;"'!"&amp;ADDRESS(IFERROR(MATCH($B39,INDIRECT("'"&amp;VLOOKUP($A$2,$HL$1:$HM$80,2,0)&amp;"'!B:B"),0),MATCH($A$82,INDIRECT("'"&amp;VLOOKUP($A$2,$HL$1:$HM$80,2,0)&amp;"'!A:A"),0)),MATCH(AJ$5,INDIRECT("'"&amp;VLOOKUP($A$2,$HL$1:$HM$80,2,0)&amp;"'!5:5"),0)))</f>
        <v>0</v>
      </c>
      <c r="AK39" s="61">
        <f t="shared" ca="1" si="18"/>
        <v>0</v>
      </c>
      <c r="AL39" s="61">
        <f t="shared" ca="1" si="18"/>
        <v>0</v>
      </c>
      <c r="AM39" s="61">
        <f t="shared" ca="1" si="18"/>
        <v>228948054.22000015</v>
      </c>
      <c r="AN39" s="61">
        <f t="shared" ca="1" si="18"/>
        <v>588592835.75000012</v>
      </c>
      <c r="AO39" s="61">
        <f t="shared" ca="1" si="18"/>
        <v>-24600644.290000003</v>
      </c>
      <c r="AP39" s="61">
        <f t="shared" ca="1" si="18"/>
        <v>0</v>
      </c>
      <c r="AQ39" s="61">
        <f t="shared" ca="1" si="18"/>
        <v>0</v>
      </c>
      <c r="AR39" s="61">
        <f t="shared" ca="1" si="18"/>
        <v>-335044137.24000001</v>
      </c>
      <c r="AS39" s="61">
        <f t="shared" ca="1" si="18"/>
        <v>-11641648721.340002</v>
      </c>
      <c r="AT39" s="61">
        <f t="shared" ca="1" si="18"/>
        <v>-6340301479.8900003</v>
      </c>
      <c r="AU39" s="61">
        <f t="shared" ca="1" si="18"/>
        <v>-7117267392.8800001</v>
      </c>
      <c r="AV39" s="61">
        <f t="shared" ca="1" si="18"/>
        <v>776965912.98999989</v>
      </c>
      <c r="AW39" s="61">
        <f t="shared" ca="1" si="18"/>
        <v>-3514244748.6700001</v>
      </c>
      <c r="AX39" s="61">
        <f t="shared" ca="1" si="18"/>
        <v>-4151208912.340004</v>
      </c>
      <c r="AY39" s="61">
        <f t="shared" ca="1" si="18"/>
        <v>-42439921313.700005</v>
      </c>
      <c r="AZ39" s="61">
        <f t="shared" ref="AZ39:BO54" ca="1" si="19">INDIRECT("'"&amp;VLOOKUP($A$2,$HL$1:$HM$80,2,0)&amp;"'!"&amp;ADDRESS(IFERROR(MATCH($B39,INDIRECT("'"&amp;VLOOKUP($A$2,$HL$1:$HM$80,2,0)&amp;"'!B:B"),0),MATCH($A$82,INDIRECT("'"&amp;VLOOKUP($A$2,$HL$1:$HM$80,2,0)&amp;"'!A:A"),0)),MATCH(AZ$5,INDIRECT("'"&amp;VLOOKUP($A$2,$HL$1:$HM$80,2,0)&amp;"'!5:5"),0)))</f>
        <v>-19446390288.710007</v>
      </c>
      <c r="BA39" s="61">
        <f t="shared" ca="1" si="19"/>
        <v>-64088159528.050003</v>
      </c>
      <c r="BB39" s="61">
        <f t="shared" ca="1" si="19"/>
        <v>0</v>
      </c>
      <c r="BC39" s="61">
        <f t="shared" ca="1" si="19"/>
        <v>41094628503.060005</v>
      </c>
      <c r="BD39" s="61">
        <f t="shared" ca="1" si="19"/>
        <v>38288712401.360001</v>
      </c>
      <c r="BE39" s="61">
        <f t="shared" ca="1" si="19"/>
        <v>636964163.67000389</v>
      </c>
      <c r="BF39" s="61">
        <f t="shared" ca="1" si="19"/>
        <v>6450099943.630002</v>
      </c>
      <c r="BG39" s="61">
        <f t="shared" ca="1" si="19"/>
        <v>3283712360.71</v>
      </c>
      <c r="BH39" s="61">
        <f t="shared" ca="1" si="19"/>
        <v>8855624371.9800034</v>
      </c>
      <c r="BI39" s="61">
        <f t="shared" ca="1" si="19"/>
        <v>0</v>
      </c>
      <c r="BJ39" s="61">
        <f t="shared" ca="1" si="19"/>
        <v>-5689236789.0600004</v>
      </c>
      <c r="BK39" s="61">
        <f t="shared" ca="1" si="19"/>
        <v>-5813135779.9599981</v>
      </c>
      <c r="BL39" s="61">
        <f t="shared" ca="1" si="19"/>
        <v>0</v>
      </c>
      <c r="BM39" s="61">
        <f t="shared" ca="1" si="19"/>
        <v>0</v>
      </c>
      <c r="BN39" s="61">
        <f t="shared" ca="1" si="19"/>
        <v>0</v>
      </c>
      <c r="BO39" s="61">
        <f t="shared" ca="1" si="19"/>
        <v>-4887656.0299999993</v>
      </c>
      <c r="BP39" s="61">
        <f t="shared" ref="BP39:CE54" ca="1" si="20">INDIRECT("'"&amp;VLOOKUP($A$2,$HL$1:$HM$80,2,0)&amp;"'!"&amp;ADDRESS(IFERROR(MATCH($B39,INDIRECT("'"&amp;VLOOKUP($A$2,$HL$1:$HM$80,2,0)&amp;"'!B:B"),0),MATCH($A$82,INDIRECT("'"&amp;VLOOKUP($A$2,$HL$1:$HM$80,2,0)&amp;"'!A:A"),0)),MATCH(BP$5,INDIRECT("'"&amp;VLOOKUP($A$2,$HL$1:$HM$80,2,0)&amp;"'!5:5"),0)))</f>
        <v>-4887656.0299999993</v>
      </c>
      <c r="BQ39" s="61">
        <f t="shared" ca="1" si="20"/>
        <v>0</v>
      </c>
      <c r="BR39" s="61">
        <f t="shared" ca="1" si="20"/>
        <v>0</v>
      </c>
      <c r="BS39" s="61">
        <f t="shared" ca="1" si="20"/>
        <v>-1562098683.0000005</v>
      </c>
      <c r="BT39" s="61">
        <f t="shared" ca="1" si="20"/>
        <v>-1171942111.5700006</v>
      </c>
      <c r="BU39" s="61">
        <f t="shared" ca="1" si="20"/>
        <v>-180783754.12000003</v>
      </c>
      <c r="BV39" s="61">
        <f t="shared" ca="1" si="20"/>
        <v>-270583092.39999998</v>
      </c>
      <c r="BW39" s="61">
        <f t="shared" ca="1" si="20"/>
        <v>0</v>
      </c>
      <c r="BX39" s="61">
        <f t="shared" ca="1" si="20"/>
        <v>-31623445.270000003</v>
      </c>
      <c r="BY39" s="61">
        <f t="shared" ca="1" si="20"/>
        <v>-112492482.09999998</v>
      </c>
      <c r="BZ39" s="61">
        <f t="shared" ca="1" si="20"/>
        <v>205326957.48000002</v>
      </c>
      <c r="CA39" s="61">
        <f t="shared" ca="1" si="20"/>
        <v>-755.01999999999975</v>
      </c>
      <c r="CB39" s="61">
        <f t="shared" ca="1" si="20"/>
        <v>0</v>
      </c>
      <c r="CC39" s="61">
        <f t="shared" ca="1" si="20"/>
        <v>0</v>
      </c>
      <c r="CD39" s="61">
        <f t="shared" ca="1" si="20"/>
        <v>0</v>
      </c>
      <c r="CE39" s="61">
        <f t="shared" ca="1" si="20"/>
        <v>0</v>
      </c>
      <c r="CF39" s="61">
        <f t="shared" ref="CF39:CK54" ca="1" si="21">INDIRECT("'"&amp;VLOOKUP($A$2,$HL$1:$HM$80,2,0)&amp;"'!"&amp;ADDRESS(IFERROR(MATCH($B39,INDIRECT("'"&amp;VLOOKUP($A$2,$HL$1:$HM$80,2,0)&amp;"'!B:B"),0),MATCH($A$82,INDIRECT("'"&amp;VLOOKUP($A$2,$HL$1:$HM$80,2,0)&amp;"'!A:A"),0)),MATCH(CF$5,INDIRECT("'"&amp;VLOOKUP($A$2,$HL$1:$HM$80,2,0)&amp;"'!5:5"),0)))</f>
        <v>0</v>
      </c>
      <c r="CG39" s="61">
        <f t="shared" ca="1" si="21"/>
        <v>0</v>
      </c>
      <c r="CH39" s="61">
        <f t="shared" ca="1" si="21"/>
        <v>0</v>
      </c>
      <c r="CI39" s="61">
        <f t="shared" ca="1" si="21"/>
        <v>-220116153.74999997</v>
      </c>
      <c r="CJ39" s="61">
        <f t="shared" ca="1" si="21"/>
        <v>-220116153.74999997</v>
      </c>
      <c r="CK39" s="61">
        <f t="shared" ca="1" si="21"/>
        <v>0</v>
      </c>
      <c r="CL39" s="61">
        <f t="shared" ca="1" si="6"/>
        <v>1099272662.9699898</v>
      </c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</row>
    <row r="40" spans="1:228" ht="13.5" customHeight="1">
      <c r="A40" s="44" t="s">
        <v>66</v>
      </c>
      <c r="B40" s="59">
        <v>1046</v>
      </c>
      <c r="C40" s="60" t="s">
        <v>373</v>
      </c>
      <c r="D40" s="61">
        <f t="shared" ca="1" si="17"/>
        <v>280189162.2899999</v>
      </c>
      <c r="E40" s="61">
        <f t="shared" ca="1" si="17"/>
        <v>296477410.61000001</v>
      </c>
      <c r="F40" s="61">
        <f t="shared" ca="1" si="17"/>
        <v>373664121.50000006</v>
      </c>
      <c r="G40" s="61">
        <f t="shared" ca="1" si="17"/>
        <v>-75326890.539999992</v>
      </c>
      <c r="H40" s="61">
        <f t="shared" ca="1" si="17"/>
        <v>-1859820.35</v>
      </c>
      <c r="I40" s="61">
        <f t="shared" ca="1" si="17"/>
        <v>-69635215.900000155</v>
      </c>
      <c r="J40" s="61">
        <f t="shared" ca="1" si="17"/>
        <v>-76618764.330000162</v>
      </c>
      <c r="K40" s="61">
        <f t="shared" ca="1" si="17"/>
        <v>-658738975.09000003</v>
      </c>
      <c r="L40" s="61">
        <f t="shared" ca="1" si="17"/>
        <v>582120210.75999987</v>
      </c>
      <c r="M40" s="61">
        <f t="shared" ca="1" si="17"/>
        <v>6831897.3700000048</v>
      </c>
      <c r="N40" s="61">
        <f t="shared" ca="1" si="17"/>
        <v>114833498.38000001</v>
      </c>
      <c r="O40" s="61">
        <f t="shared" ca="1" si="17"/>
        <v>-108001601.01000001</v>
      </c>
      <c r="P40" s="61">
        <f t="shared" ca="1" si="17"/>
        <v>151651.06000000006</v>
      </c>
      <c r="Q40" s="61">
        <f t="shared" ca="1" si="17"/>
        <v>3748431</v>
      </c>
      <c r="R40" s="61">
        <f t="shared" ca="1" si="17"/>
        <v>-3596779.94</v>
      </c>
      <c r="S40" s="61">
        <f t="shared" ca="1" si="17"/>
        <v>-4113603.5600000015</v>
      </c>
      <c r="T40" s="61">
        <f t="shared" ca="1" si="15"/>
        <v>-6480080.0300000012</v>
      </c>
      <c r="U40" s="61">
        <f t="shared" ca="1" si="15"/>
        <v>-8864506.6900000013</v>
      </c>
      <c r="V40" s="61">
        <f t="shared" ca="1" si="15"/>
        <v>2384426.6599999997</v>
      </c>
      <c r="W40" s="61">
        <f t="shared" ca="1" si="15"/>
        <v>2366476.4699999997</v>
      </c>
      <c r="X40" s="61">
        <f t="shared" ca="1" si="15"/>
        <v>2676180.3099999996</v>
      </c>
      <c r="Y40" s="61">
        <f t="shared" ca="1" si="15"/>
        <v>-309703.83999999997</v>
      </c>
      <c r="Z40" s="61">
        <f t="shared" ca="1" si="15"/>
        <v>61991214.480000004</v>
      </c>
      <c r="AA40" s="61">
        <f t="shared" ca="1" si="15"/>
        <v>39400183.510000005</v>
      </c>
      <c r="AB40" s="61">
        <f t="shared" ca="1" si="15"/>
        <v>0</v>
      </c>
      <c r="AC40" s="61">
        <f t="shared" ca="1" si="15"/>
        <v>22591030.969999999</v>
      </c>
      <c r="AD40" s="61">
        <f t="shared" ca="1" si="15"/>
        <v>0</v>
      </c>
      <c r="AE40" s="61">
        <f t="shared" ca="1" si="15"/>
        <v>0</v>
      </c>
      <c r="AF40" s="61">
        <f t="shared" ca="1" si="15"/>
        <v>0</v>
      </c>
      <c r="AG40" s="61">
        <f t="shared" ca="1" si="15"/>
        <v>0</v>
      </c>
      <c r="AH40" s="61">
        <f t="shared" ca="1" si="15"/>
        <v>0</v>
      </c>
      <c r="AI40" s="61">
        <f t="shared" ca="1" si="15"/>
        <v>0</v>
      </c>
      <c r="AJ40" s="61">
        <f t="shared" ca="1" si="18"/>
        <v>0</v>
      </c>
      <c r="AK40" s="61">
        <f t="shared" ca="1" si="18"/>
        <v>0</v>
      </c>
      <c r="AL40" s="61">
        <f t="shared" ca="1" si="18"/>
        <v>0</v>
      </c>
      <c r="AM40" s="61">
        <f t="shared" ca="1" si="18"/>
        <v>-4530643.34</v>
      </c>
      <c r="AN40" s="61">
        <f t="shared" ca="1" si="18"/>
        <v>-3817611.59</v>
      </c>
      <c r="AO40" s="61">
        <f t="shared" ca="1" si="18"/>
        <v>-713031.75</v>
      </c>
      <c r="AP40" s="61">
        <f t="shared" ca="1" si="18"/>
        <v>0</v>
      </c>
      <c r="AQ40" s="61">
        <f t="shared" ca="1" si="18"/>
        <v>0</v>
      </c>
      <c r="AR40" s="61">
        <f t="shared" ca="1" si="18"/>
        <v>0</v>
      </c>
      <c r="AS40" s="61">
        <f t="shared" ca="1" si="18"/>
        <v>-278975684.14999998</v>
      </c>
      <c r="AT40" s="61">
        <f t="shared" ca="1" si="18"/>
        <v>-127535292.00999999</v>
      </c>
      <c r="AU40" s="61">
        <f t="shared" ca="1" si="18"/>
        <v>-146358602.65000001</v>
      </c>
      <c r="AV40" s="61">
        <f t="shared" ca="1" si="18"/>
        <v>18823310.640000008</v>
      </c>
      <c r="AW40" s="61">
        <f t="shared" ca="1" si="18"/>
        <v>-14664295.569999948</v>
      </c>
      <c r="AX40" s="61">
        <f t="shared" ca="1" si="18"/>
        <v>-15111209.309999943</v>
      </c>
      <c r="AY40" s="61">
        <f t="shared" ca="1" si="18"/>
        <v>-317411488.70999998</v>
      </c>
      <c r="AZ40" s="61">
        <f t="shared" ca="1" si="19"/>
        <v>-221200455.00999999</v>
      </c>
      <c r="BA40" s="61">
        <f t="shared" ca="1" si="19"/>
        <v>-219662038.88999996</v>
      </c>
      <c r="BB40" s="61">
        <f t="shared" ca="1" si="19"/>
        <v>0</v>
      </c>
      <c r="BC40" s="61">
        <f t="shared" ca="1" si="19"/>
        <v>123451005.18999998</v>
      </c>
      <c r="BD40" s="61">
        <f t="shared" ca="1" si="19"/>
        <v>302300279.40000004</v>
      </c>
      <c r="BE40" s="61">
        <f t="shared" ca="1" si="19"/>
        <v>446913.73999999464</v>
      </c>
      <c r="BF40" s="61">
        <f t="shared" ca="1" si="19"/>
        <v>23845706.390000001</v>
      </c>
      <c r="BG40" s="61">
        <f t="shared" ca="1" si="19"/>
        <v>35211820.539999999</v>
      </c>
      <c r="BH40" s="61">
        <f t="shared" ca="1" si="19"/>
        <v>-6699995.9500000002</v>
      </c>
      <c r="BI40" s="61">
        <f t="shared" ca="1" si="19"/>
        <v>0</v>
      </c>
      <c r="BJ40" s="61">
        <f t="shared" ca="1" si="19"/>
        <v>-4666118.2000000011</v>
      </c>
      <c r="BK40" s="61">
        <f t="shared" ca="1" si="19"/>
        <v>-23398792.650000006</v>
      </c>
      <c r="BL40" s="61">
        <f t="shared" ca="1" si="19"/>
        <v>0</v>
      </c>
      <c r="BM40" s="61">
        <f t="shared" ca="1" si="19"/>
        <v>0</v>
      </c>
      <c r="BN40" s="61">
        <f t="shared" ca="1" si="19"/>
        <v>0</v>
      </c>
      <c r="BO40" s="61">
        <f t="shared" ca="1" si="19"/>
        <v>-2340678.34</v>
      </c>
      <c r="BP40" s="61">
        <f t="shared" ca="1" si="20"/>
        <v>-2340678.34</v>
      </c>
      <c r="BQ40" s="61">
        <f t="shared" ca="1" si="20"/>
        <v>0</v>
      </c>
      <c r="BR40" s="61">
        <f t="shared" ca="1" si="20"/>
        <v>0</v>
      </c>
      <c r="BS40" s="61">
        <f t="shared" ca="1" si="20"/>
        <v>-125435971.00999999</v>
      </c>
      <c r="BT40" s="61">
        <f t="shared" ca="1" si="20"/>
        <v>-51634433.670000009</v>
      </c>
      <c r="BU40" s="61">
        <f t="shared" ca="1" si="20"/>
        <v>-47334611.540000007</v>
      </c>
      <c r="BV40" s="61">
        <f t="shared" ca="1" si="20"/>
        <v>-32824727.119999997</v>
      </c>
      <c r="BW40" s="61">
        <f t="shared" ca="1" si="20"/>
        <v>0</v>
      </c>
      <c r="BX40" s="61">
        <f t="shared" ca="1" si="20"/>
        <v>-1895111.39</v>
      </c>
      <c r="BY40" s="61">
        <f t="shared" ca="1" si="20"/>
        <v>-3345921.3400000008</v>
      </c>
      <c r="BZ40" s="61">
        <f t="shared" ca="1" si="20"/>
        <v>12703584.26</v>
      </c>
      <c r="CA40" s="61">
        <f t="shared" ca="1" si="20"/>
        <v>-1104750.21</v>
      </c>
      <c r="CB40" s="61">
        <f t="shared" ca="1" si="20"/>
        <v>0</v>
      </c>
      <c r="CC40" s="61">
        <f t="shared" ca="1" si="20"/>
        <v>0</v>
      </c>
      <c r="CD40" s="61">
        <f t="shared" ca="1" si="20"/>
        <v>0</v>
      </c>
      <c r="CE40" s="61">
        <f t="shared" ca="1" si="20"/>
        <v>0</v>
      </c>
      <c r="CF40" s="61">
        <f t="shared" ca="1" si="21"/>
        <v>0</v>
      </c>
      <c r="CG40" s="61">
        <f t="shared" ca="1" si="21"/>
        <v>0</v>
      </c>
      <c r="CH40" s="61">
        <f t="shared" ca="1" si="21"/>
        <v>0</v>
      </c>
      <c r="CI40" s="61">
        <f t="shared" ca="1" si="21"/>
        <v>-8999447.2200000007</v>
      </c>
      <c r="CJ40" s="61">
        <f t="shared" ca="1" si="21"/>
        <v>-8999447.2200000007</v>
      </c>
      <c r="CK40" s="61">
        <f t="shared" ca="1" si="21"/>
        <v>0</v>
      </c>
      <c r="CL40" s="61">
        <f t="shared" ca="1" si="6"/>
        <v>1213478.1399999261</v>
      </c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</row>
    <row r="41" spans="1:228" ht="13.5" customHeight="1">
      <c r="A41" s="44" t="s">
        <v>68</v>
      </c>
      <c r="B41" s="59">
        <v>1048</v>
      </c>
      <c r="C41" s="60" t="s">
        <v>373</v>
      </c>
      <c r="D41" s="61">
        <f t="shared" ca="1" si="17"/>
        <v>2550341414.9802399</v>
      </c>
      <c r="E41" s="61">
        <f t="shared" ca="1" si="17"/>
        <v>4036953841.2798786</v>
      </c>
      <c r="F41" s="61">
        <f t="shared" ca="1" si="17"/>
        <v>5762342791.2698784</v>
      </c>
      <c r="G41" s="61">
        <f t="shared" ca="1" si="17"/>
        <v>-1578546481.0400002</v>
      </c>
      <c r="H41" s="61">
        <f t="shared" ca="1" si="17"/>
        <v>-146842468.94999999</v>
      </c>
      <c r="I41" s="61">
        <f t="shared" ca="1" si="17"/>
        <v>-1841499513.7199998</v>
      </c>
      <c r="J41" s="61">
        <f t="shared" ca="1" si="17"/>
        <v>-2241850024.0100002</v>
      </c>
      <c r="K41" s="61">
        <f t="shared" ca="1" si="17"/>
        <v>-9367874726.3899994</v>
      </c>
      <c r="L41" s="61">
        <f t="shared" ca="1" si="17"/>
        <v>7126024702.3799992</v>
      </c>
      <c r="M41" s="61">
        <f t="shared" ca="1" si="17"/>
        <v>341539187.77000046</v>
      </c>
      <c r="N41" s="61">
        <f t="shared" ca="1" si="17"/>
        <v>2826923053.9700007</v>
      </c>
      <c r="O41" s="61">
        <f t="shared" ca="1" si="17"/>
        <v>-2485383866.2000003</v>
      </c>
      <c r="P41" s="61">
        <f t="shared" ca="1" si="17"/>
        <v>58811322.520000011</v>
      </c>
      <c r="Q41" s="61">
        <f t="shared" ca="1" si="17"/>
        <v>236261949.84</v>
      </c>
      <c r="R41" s="61">
        <f t="shared" ca="1" si="17"/>
        <v>-177450627.31999999</v>
      </c>
      <c r="S41" s="61">
        <f t="shared" ca="1" si="17"/>
        <v>-119997034.94999996</v>
      </c>
      <c r="T41" s="61">
        <f t="shared" ca="1" si="15"/>
        <v>-25846815.770000041</v>
      </c>
      <c r="U41" s="61">
        <f t="shared" ca="1" si="15"/>
        <v>-499567751.08000004</v>
      </c>
      <c r="V41" s="61">
        <f t="shared" ca="1" si="15"/>
        <v>473720935.31</v>
      </c>
      <c r="W41" s="61">
        <f t="shared" ca="1" si="15"/>
        <v>-94150219.179999918</v>
      </c>
      <c r="X41" s="61">
        <f t="shared" ca="1" si="15"/>
        <v>198800148.15000001</v>
      </c>
      <c r="Y41" s="61">
        <f t="shared" ca="1" si="15"/>
        <v>-292950367.32999992</v>
      </c>
      <c r="Z41" s="61">
        <f t="shared" ca="1" si="15"/>
        <v>354171543.80036098</v>
      </c>
      <c r="AA41" s="61">
        <f t="shared" ca="1" si="15"/>
        <v>354171543.80036098</v>
      </c>
      <c r="AB41" s="61">
        <f t="shared" ca="1" si="15"/>
        <v>0</v>
      </c>
      <c r="AC41" s="61">
        <f t="shared" ca="1" si="15"/>
        <v>0</v>
      </c>
      <c r="AD41" s="61">
        <f t="shared" ca="1" si="15"/>
        <v>0</v>
      </c>
      <c r="AE41" s="61">
        <f t="shared" ca="1" si="15"/>
        <v>0</v>
      </c>
      <c r="AF41" s="61">
        <f t="shared" ca="1" si="15"/>
        <v>0</v>
      </c>
      <c r="AG41" s="61">
        <f t="shared" ca="1" si="15"/>
        <v>0</v>
      </c>
      <c r="AH41" s="61">
        <f t="shared" ca="1" si="15"/>
        <v>0</v>
      </c>
      <c r="AI41" s="61">
        <f t="shared" ca="1" si="15"/>
        <v>0</v>
      </c>
      <c r="AJ41" s="61">
        <f t="shared" ca="1" si="18"/>
        <v>325000</v>
      </c>
      <c r="AK41" s="61">
        <f t="shared" ca="1" si="18"/>
        <v>325000</v>
      </c>
      <c r="AL41" s="61">
        <f t="shared" ca="1" si="18"/>
        <v>0</v>
      </c>
      <c r="AM41" s="61">
        <f t="shared" ca="1" si="18"/>
        <v>120387578.57000002</v>
      </c>
      <c r="AN41" s="61">
        <f t="shared" ca="1" si="18"/>
        <v>87927277.670000017</v>
      </c>
      <c r="AO41" s="61">
        <f t="shared" ca="1" si="18"/>
        <v>-24385227.52</v>
      </c>
      <c r="AP41" s="61">
        <f t="shared" ca="1" si="18"/>
        <v>90861.84</v>
      </c>
      <c r="AQ41" s="61">
        <f t="shared" ca="1" si="18"/>
        <v>0</v>
      </c>
      <c r="AR41" s="61">
        <f t="shared" ca="1" si="18"/>
        <v>56754666.580000006</v>
      </c>
      <c r="AS41" s="61">
        <f t="shared" ca="1" si="18"/>
        <v>-2473684986.7999983</v>
      </c>
      <c r="AT41" s="61">
        <f t="shared" ca="1" si="18"/>
        <v>-651449992.1899997</v>
      </c>
      <c r="AU41" s="61">
        <f t="shared" ca="1" si="18"/>
        <v>-1196720182.9499996</v>
      </c>
      <c r="AV41" s="61">
        <f t="shared" ca="1" si="18"/>
        <v>545270190.75999987</v>
      </c>
      <c r="AW41" s="61">
        <f t="shared" ca="1" si="18"/>
        <v>-446255145.37999916</v>
      </c>
      <c r="AX41" s="61">
        <f t="shared" ca="1" si="18"/>
        <v>-727333027.81999874</v>
      </c>
      <c r="AY41" s="61">
        <f t="shared" ca="1" si="18"/>
        <v>-3156244061.4799986</v>
      </c>
      <c r="AZ41" s="61">
        <f t="shared" ca="1" si="19"/>
        <v>-1433648452.1799994</v>
      </c>
      <c r="BA41" s="61">
        <f t="shared" ca="1" si="19"/>
        <v>-3493734863.9400001</v>
      </c>
      <c r="BB41" s="61">
        <f t="shared" ca="1" si="19"/>
        <v>0</v>
      </c>
      <c r="BC41" s="61">
        <f t="shared" ca="1" si="19"/>
        <v>1771139254.6400001</v>
      </c>
      <c r="BD41" s="61">
        <f t="shared" ca="1" si="19"/>
        <v>2428911033.6599998</v>
      </c>
      <c r="BE41" s="61">
        <f t="shared" ca="1" si="19"/>
        <v>281077882.43999958</v>
      </c>
      <c r="BF41" s="61">
        <f t="shared" ca="1" si="19"/>
        <v>1275575368.2699997</v>
      </c>
      <c r="BG41" s="61">
        <f t="shared" ca="1" si="19"/>
        <v>522051383.99000013</v>
      </c>
      <c r="BH41" s="61">
        <f t="shared" ca="1" si="19"/>
        <v>1549719916.2199996</v>
      </c>
      <c r="BI41" s="61">
        <f t="shared" ca="1" si="19"/>
        <v>0</v>
      </c>
      <c r="BJ41" s="61">
        <f t="shared" ca="1" si="19"/>
        <v>-796195931.93999982</v>
      </c>
      <c r="BK41" s="61">
        <f t="shared" ca="1" si="19"/>
        <v>-994497485.83000016</v>
      </c>
      <c r="BL41" s="61">
        <f t="shared" ca="1" si="19"/>
        <v>0</v>
      </c>
      <c r="BM41" s="61">
        <f t="shared" ca="1" si="19"/>
        <v>0</v>
      </c>
      <c r="BN41" s="61">
        <f t="shared" ca="1" si="19"/>
        <v>0</v>
      </c>
      <c r="BO41" s="61">
        <f t="shared" ca="1" si="19"/>
        <v>-20907167.600000001</v>
      </c>
      <c r="BP41" s="61">
        <f t="shared" ca="1" si="20"/>
        <v>-20907167.600000001</v>
      </c>
      <c r="BQ41" s="61">
        <f t="shared" ca="1" si="20"/>
        <v>0</v>
      </c>
      <c r="BR41" s="61">
        <f t="shared" ca="1" si="20"/>
        <v>0</v>
      </c>
      <c r="BS41" s="61">
        <f t="shared" ca="1" si="20"/>
        <v>-1355072681.6299999</v>
      </c>
      <c r="BT41" s="61">
        <f t="shared" ca="1" si="20"/>
        <v>-875257100.17000008</v>
      </c>
      <c r="BU41" s="61">
        <f t="shared" ca="1" si="20"/>
        <v>-320128245.76999998</v>
      </c>
      <c r="BV41" s="61">
        <f t="shared" ca="1" si="20"/>
        <v>-109261426.77999997</v>
      </c>
      <c r="BW41" s="61">
        <f t="shared" ca="1" si="20"/>
        <v>0</v>
      </c>
      <c r="BX41" s="61">
        <f t="shared" ca="1" si="20"/>
        <v>-135997981.34999999</v>
      </c>
      <c r="BY41" s="61">
        <f t="shared" ca="1" si="20"/>
        <v>-42252523.349999994</v>
      </c>
      <c r="BZ41" s="61">
        <f t="shared" ca="1" si="20"/>
        <v>210832666.24000001</v>
      </c>
      <c r="CA41" s="61">
        <f t="shared" ca="1" si="20"/>
        <v>-83008070.450000003</v>
      </c>
      <c r="CB41" s="61">
        <f t="shared" ca="1" si="20"/>
        <v>0</v>
      </c>
      <c r="CC41" s="61">
        <f t="shared" ca="1" si="20"/>
        <v>0</v>
      </c>
      <c r="CD41" s="61">
        <f t="shared" ca="1" si="20"/>
        <v>0</v>
      </c>
      <c r="CE41" s="61">
        <f t="shared" ca="1" si="20"/>
        <v>0</v>
      </c>
      <c r="CF41" s="61">
        <f t="shared" ca="1" si="21"/>
        <v>0</v>
      </c>
      <c r="CG41" s="61">
        <f t="shared" ca="1" si="21"/>
        <v>0</v>
      </c>
      <c r="CH41" s="61">
        <f t="shared" ca="1" si="21"/>
        <v>0</v>
      </c>
      <c r="CI41" s="61">
        <f t="shared" ca="1" si="21"/>
        <v>0</v>
      </c>
      <c r="CJ41" s="61">
        <f t="shared" ca="1" si="21"/>
        <v>0</v>
      </c>
      <c r="CK41" s="61">
        <f t="shared" ca="1" si="21"/>
        <v>0</v>
      </c>
      <c r="CL41" s="61">
        <f t="shared" ca="1" si="6"/>
        <v>76656428.180241585</v>
      </c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</row>
    <row r="42" spans="1:228" ht="13.5" customHeight="1">
      <c r="A42" s="44" t="s">
        <v>70</v>
      </c>
      <c r="B42" s="59">
        <v>1049</v>
      </c>
      <c r="C42" s="60" t="s">
        <v>373</v>
      </c>
      <c r="D42" s="61">
        <f t="shared" ca="1" si="17"/>
        <v>1844847051.8099978</v>
      </c>
      <c r="E42" s="61">
        <f t="shared" ca="1" si="17"/>
        <v>1258160047.3800001</v>
      </c>
      <c r="F42" s="61">
        <f t="shared" ca="1" si="17"/>
        <v>1548595295.9100001</v>
      </c>
      <c r="G42" s="61">
        <f t="shared" ca="1" si="17"/>
        <v>-230391246.71999997</v>
      </c>
      <c r="H42" s="61">
        <f t="shared" ca="1" si="17"/>
        <v>-60044001.809999987</v>
      </c>
      <c r="I42" s="61">
        <f t="shared" ca="1" si="17"/>
        <v>286494051.56999785</v>
      </c>
      <c r="J42" s="61">
        <f t="shared" ca="1" si="17"/>
        <v>186034867.91999817</v>
      </c>
      <c r="K42" s="61">
        <f t="shared" ca="1" si="17"/>
        <v>-3525879909.5900025</v>
      </c>
      <c r="L42" s="61">
        <f t="shared" ca="1" si="17"/>
        <v>3711914777.5100007</v>
      </c>
      <c r="M42" s="61">
        <f t="shared" ca="1" si="17"/>
        <v>116671637.60999985</v>
      </c>
      <c r="N42" s="61">
        <f t="shared" ca="1" si="17"/>
        <v>220582614.68999985</v>
      </c>
      <c r="O42" s="61">
        <f t="shared" ca="1" si="17"/>
        <v>-103910977.08</v>
      </c>
      <c r="P42" s="61">
        <f t="shared" ca="1" si="17"/>
        <v>-16212453.960000157</v>
      </c>
      <c r="Q42" s="61">
        <f t="shared" ca="1" si="17"/>
        <v>139796322.66999984</v>
      </c>
      <c r="R42" s="61">
        <f t="shared" ca="1" si="17"/>
        <v>-156008776.63</v>
      </c>
      <c r="S42" s="61">
        <f t="shared" ca="1" si="17"/>
        <v>-25787038.560000006</v>
      </c>
      <c r="T42" s="61">
        <f t="shared" ca="1" si="15"/>
        <v>-27031464.690000005</v>
      </c>
      <c r="U42" s="61">
        <f t="shared" ca="1" si="15"/>
        <v>-47616633.650000006</v>
      </c>
      <c r="V42" s="61">
        <f t="shared" ca="1" si="15"/>
        <v>20585168.960000001</v>
      </c>
      <c r="W42" s="61">
        <f t="shared" ca="1" si="15"/>
        <v>1244426.1299999999</v>
      </c>
      <c r="X42" s="61">
        <f t="shared" ca="1" si="15"/>
        <v>1658388.95</v>
      </c>
      <c r="Y42" s="61">
        <f t="shared" ca="1" si="15"/>
        <v>-413962.82</v>
      </c>
      <c r="Z42" s="61">
        <f t="shared" ca="1" si="15"/>
        <v>353212843.72999996</v>
      </c>
      <c r="AA42" s="61">
        <f t="shared" ca="1" si="15"/>
        <v>134079208.41</v>
      </c>
      <c r="AB42" s="61">
        <f t="shared" ca="1" si="15"/>
        <v>146443787.20000005</v>
      </c>
      <c r="AC42" s="61">
        <f t="shared" ca="1" si="15"/>
        <v>72267119.659999952</v>
      </c>
      <c r="AD42" s="61">
        <f t="shared" ca="1" si="15"/>
        <v>422728.46</v>
      </c>
      <c r="AE42" s="61">
        <f t="shared" ca="1" si="15"/>
        <v>0</v>
      </c>
      <c r="AF42" s="61">
        <f t="shared" ca="1" si="15"/>
        <v>0</v>
      </c>
      <c r="AG42" s="61">
        <f t="shared" ca="1" si="15"/>
        <v>0</v>
      </c>
      <c r="AH42" s="61">
        <f t="shared" ca="1" si="15"/>
        <v>0</v>
      </c>
      <c r="AI42" s="61">
        <f t="shared" ca="1" si="15"/>
        <v>0</v>
      </c>
      <c r="AJ42" s="61">
        <f t="shared" ca="1" si="18"/>
        <v>1142052.8000000003</v>
      </c>
      <c r="AK42" s="61">
        <f t="shared" ca="1" si="18"/>
        <v>1142052.8000000003</v>
      </c>
      <c r="AL42" s="61">
        <f t="shared" ca="1" si="18"/>
        <v>0</v>
      </c>
      <c r="AM42" s="61">
        <f t="shared" ca="1" si="18"/>
        <v>-28374905.110000029</v>
      </c>
      <c r="AN42" s="61">
        <f t="shared" ca="1" si="18"/>
        <v>-21979100.030000113</v>
      </c>
      <c r="AO42" s="61">
        <f t="shared" ca="1" si="18"/>
        <v>0</v>
      </c>
      <c r="AP42" s="61">
        <f t="shared" ca="1" si="18"/>
        <v>0</v>
      </c>
      <c r="AQ42" s="61">
        <f t="shared" ca="1" si="18"/>
        <v>0</v>
      </c>
      <c r="AR42" s="61">
        <f t="shared" ca="1" si="18"/>
        <v>-6395805.0799999181</v>
      </c>
      <c r="AS42" s="61">
        <f t="shared" ca="1" si="18"/>
        <v>-1821889435.4899986</v>
      </c>
      <c r="AT42" s="61">
        <f t="shared" ca="1" si="18"/>
        <v>-903245424.4000001</v>
      </c>
      <c r="AU42" s="61">
        <f t="shared" ca="1" si="18"/>
        <v>-914861340.83000004</v>
      </c>
      <c r="AV42" s="61">
        <f t="shared" ca="1" si="18"/>
        <v>11615916.430000002</v>
      </c>
      <c r="AW42" s="61">
        <f t="shared" ca="1" si="18"/>
        <v>-371899440.73999858</v>
      </c>
      <c r="AX42" s="61">
        <f t="shared" ca="1" si="18"/>
        <v>-369849400.52999854</v>
      </c>
      <c r="AY42" s="61">
        <f t="shared" ca="1" si="18"/>
        <v>-2495382617.4999986</v>
      </c>
      <c r="AZ42" s="61">
        <f t="shared" ca="1" si="19"/>
        <v>-1430959294.0900006</v>
      </c>
      <c r="BA42" s="61">
        <f t="shared" ca="1" si="19"/>
        <v>-2281701730.5499988</v>
      </c>
      <c r="BB42" s="61">
        <f t="shared" ca="1" si="19"/>
        <v>0</v>
      </c>
      <c r="BC42" s="61">
        <f t="shared" ca="1" si="19"/>
        <v>1217278407.1400008</v>
      </c>
      <c r="BD42" s="61">
        <f t="shared" ca="1" si="19"/>
        <v>2125533216.97</v>
      </c>
      <c r="BE42" s="61">
        <f t="shared" ca="1" si="19"/>
        <v>-2050040.2100000232</v>
      </c>
      <c r="BF42" s="61">
        <f t="shared" ca="1" si="19"/>
        <v>84067869.419999987</v>
      </c>
      <c r="BG42" s="61">
        <f t="shared" ca="1" si="19"/>
        <v>29040466.159999963</v>
      </c>
      <c r="BH42" s="61">
        <f t="shared" ca="1" si="19"/>
        <v>103887601.90000001</v>
      </c>
      <c r="BI42" s="61">
        <f t="shared" ca="1" si="19"/>
        <v>0</v>
      </c>
      <c r="BJ42" s="61">
        <f t="shared" ca="1" si="19"/>
        <v>-48860198.639999986</v>
      </c>
      <c r="BK42" s="61">
        <f t="shared" ca="1" si="19"/>
        <v>-86117909.63000001</v>
      </c>
      <c r="BL42" s="61">
        <f t="shared" ca="1" si="19"/>
        <v>0</v>
      </c>
      <c r="BM42" s="61">
        <f t="shared" ca="1" si="19"/>
        <v>0</v>
      </c>
      <c r="BN42" s="61">
        <f t="shared" ca="1" si="19"/>
        <v>0</v>
      </c>
      <c r="BO42" s="61">
        <f t="shared" ca="1" si="19"/>
        <v>-887574.27999999886</v>
      </c>
      <c r="BP42" s="61">
        <f t="shared" ca="1" si="20"/>
        <v>-887574.27999999886</v>
      </c>
      <c r="BQ42" s="61">
        <f t="shared" ca="1" si="20"/>
        <v>0</v>
      </c>
      <c r="BR42" s="61">
        <f t="shared" ca="1" si="20"/>
        <v>0</v>
      </c>
      <c r="BS42" s="61">
        <f t="shared" ca="1" si="20"/>
        <v>-446005623.55999988</v>
      </c>
      <c r="BT42" s="61">
        <f t="shared" ca="1" si="20"/>
        <v>-309912364.2899999</v>
      </c>
      <c r="BU42" s="61">
        <f t="shared" ca="1" si="20"/>
        <v>-78931237.529999986</v>
      </c>
      <c r="BV42" s="61">
        <f t="shared" ca="1" si="20"/>
        <v>-57864767.229999997</v>
      </c>
      <c r="BW42" s="61">
        <f t="shared" ca="1" si="20"/>
        <v>0</v>
      </c>
      <c r="BX42" s="61">
        <f t="shared" ca="1" si="20"/>
        <v>-6471112.339999998</v>
      </c>
      <c r="BY42" s="61">
        <f t="shared" ca="1" si="20"/>
        <v>-4430641.0199999986</v>
      </c>
      <c r="BZ42" s="61">
        <f t="shared" ca="1" si="20"/>
        <v>11604498.849999983</v>
      </c>
      <c r="CA42" s="61">
        <f t="shared" ca="1" si="20"/>
        <v>0</v>
      </c>
      <c r="CB42" s="61">
        <f t="shared" ca="1" si="20"/>
        <v>0</v>
      </c>
      <c r="CC42" s="61">
        <f t="shared" ca="1" si="20"/>
        <v>0</v>
      </c>
      <c r="CD42" s="61">
        <f t="shared" ca="1" si="20"/>
        <v>0</v>
      </c>
      <c r="CE42" s="61">
        <f t="shared" ca="1" si="20"/>
        <v>0</v>
      </c>
      <c r="CF42" s="61">
        <f t="shared" ca="1" si="21"/>
        <v>0</v>
      </c>
      <c r="CG42" s="61">
        <f t="shared" ca="1" si="21"/>
        <v>0</v>
      </c>
      <c r="CH42" s="61">
        <f t="shared" ca="1" si="21"/>
        <v>0</v>
      </c>
      <c r="CI42" s="61">
        <f t="shared" ca="1" si="21"/>
        <v>-99851372.51000002</v>
      </c>
      <c r="CJ42" s="61">
        <f t="shared" ca="1" si="21"/>
        <v>-99851372.51000002</v>
      </c>
      <c r="CK42" s="61">
        <f t="shared" ca="1" si="21"/>
        <v>0</v>
      </c>
      <c r="CL42" s="61">
        <f t="shared" ca="1" si="6"/>
        <v>22957616.319999218</v>
      </c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</row>
    <row r="43" spans="1:228" ht="13.5" customHeight="1">
      <c r="A43" s="44" t="s">
        <v>72</v>
      </c>
      <c r="B43" s="59">
        <v>1051</v>
      </c>
      <c r="C43" s="60" t="s">
        <v>373</v>
      </c>
      <c r="D43" s="61">
        <f t="shared" ca="1" si="17"/>
        <v>29743595.880000025</v>
      </c>
      <c r="E43" s="61">
        <f t="shared" ca="1" si="17"/>
        <v>-3846150.2099999995</v>
      </c>
      <c r="F43" s="61">
        <f t="shared" ca="1" si="17"/>
        <v>-3968825.2699999996</v>
      </c>
      <c r="G43" s="61">
        <f t="shared" ca="1" si="17"/>
        <v>122504.11</v>
      </c>
      <c r="H43" s="61">
        <f t="shared" ca="1" si="17"/>
        <v>170.95</v>
      </c>
      <c r="I43" s="61">
        <f t="shared" ca="1" si="17"/>
        <v>31800068.150000025</v>
      </c>
      <c r="J43" s="61">
        <f t="shared" ca="1" si="17"/>
        <v>47934385.82000003</v>
      </c>
      <c r="K43" s="61">
        <f t="shared" ca="1" si="17"/>
        <v>-52132478.949999996</v>
      </c>
      <c r="L43" s="61">
        <f t="shared" ca="1" si="17"/>
        <v>100066864.77000003</v>
      </c>
      <c r="M43" s="61">
        <f t="shared" ca="1" si="17"/>
        <v>-16134317.670000006</v>
      </c>
      <c r="N43" s="61">
        <f t="shared" ca="1" si="17"/>
        <v>14579434.48</v>
      </c>
      <c r="O43" s="61">
        <f t="shared" ca="1" si="17"/>
        <v>-30713752.150000006</v>
      </c>
      <c r="P43" s="61">
        <f t="shared" ca="1" si="17"/>
        <v>0</v>
      </c>
      <c r="Q43" s="61">
        <f t="shared" ca="1" si="17"/>
        <v>0</v>
      </c>
      <c r="R43" s="61">
        <f t="shared" ca="1" si="17"/>
        <v>0</v>
      </c>
      <c r="S43" s="61">
        <f t="shared" ca="1" si="17"/>
        <v>89068.94</v>
      </c>
      <c r="T43" s="61">
        <f t="shared" ca="1" si="15"/>
        <v>89068.94</v>
      </c>
      <c r="U43" s="61">
        <f t="shared" ca="1" si="15"/>
        <v>0</v>
      </c>
      <c r="V43" s="61">
        <f t="shared" ca="1" si="15"/>
        <v>89068.94</v>
      </c>
      <c r="W43" s="61">
        <f t="shared" ca="1" si="15"/>
        <v>0</v>
      </c>
      <c r="X43" s="61">
        <f t="shared" ca="1" si="15"/>
        <v>0</v>
      </c>
      <c r="Y43" s="61">
        <f t="shared" ca="1" si="15"/>
        <v>0</v>
      </c>
      <c r="Z43" s="61">
        <f t="shared" ca="1" si="15"/>
        <v>0</v>
      </c>
      <c r="AA43" s="61">
        <f t="shared" ca="1" si="15"/>
        <v>0</v>
      </c>
      <c r="AB43" s="61">
        <f t="shared" ca="1" si="15"/>
        <v>0</v>
      </c>
      <c r="AC43" s="61">
        <f t="shared" ca="1" si="15"/>
        <v>0</v>
      </c>
      <c r="AD43" s="61">
        <f t="shared" ca="1" si="15"/>
        <v>0</v>
      </c>
      <c r="AE43" s="61">
        <f t="shared" ca="1" si="15"/>
        <v>0</v>
      </c>
      <c r="AF43" s="61">
        <f t="shared" ca="1" si="15"/>
        <v>0</v>
      </c>
      <c r="AG43" s="61">
        <f t="shared" ca="1" si="15"/>
        <v>0</v>
      </c>
      <c r="AH43" s="61">
        <f t="shared" ca="1" si="15"/>
        <v>0</v>
      </c>
      <c r="AI43" s="61">
        <f t="shared" ca="1" si="15"/>
        <v>0</v>
      </c>
      <c r="AJ43" s="61">
        <f t="shared" ca="1" si="18"/>
        <v>0</v>
      </c>
      <c r="AK43" s="61">
        <f t="shared" ca="1" si="18"/>
        <v>0</v>
      </c>
      <c r="AL43" s="61">
        <f t="shared" ca="1" si="18"/>
        <v>0</v>
      </c>
      <c r="AM43" s="61">
        <f t="shared" ca="1" si="18"/>
        <v>1700609</v>
      </c>
      <c r="AN43" s="61">
        <f t="shared" ca="1" si="18"/>
        <v>1700609</v>
      </c>
      <c r="AO43" s="61">
        <f t="shared" ca="1" si="18"/>
        <v>0</v>
      </c>
      <c r="AP43" s="61">
        <f t="shared" ca="1" si="18"/>
        <v>0</v>
      </c>
      <c r="AQ43" s="61">
        <f t="shared" ca="1" si="18"/>
        <v>0</v>
      </c>
      <c r="AR43" s="61">
        <f t="shared" ca="1" si="18"/>
        <v>0</v>
      </c>
      <c r="AS43" s="61">
        <f t="shared" ca="1" si="18"/>
        <v>-40451716.860000044</v>
      </c>
      <c r="AT43" s="61">
        <f t="shared" ca="1" si="18"/>
        <v>-30351306.300000004</v>
      </c>
      <c r="AU43" s="61">
        <f t="shared" ca="1" si="18"/>
        <v>-34676320.090000004</v>
      </c>
      <c r="AV43" s="61">
        <f t="shared" ca="1" si="18"/>
        <v>4325013.79</v>
      </c>
      <c r="AW43" s="61">
        <f t="shared" ca="1" si="18"/>
        <v>20428718.319999963</v>
      </c>
      <c r="AX43" s="61">
        <f t="shared" ca="1" si="18"/>
        <v>58570131.269999862</v>
      </c>
      <c r="AY43" s="61">
        <f t="shared" ca="1" si="18"/>
        <v>-328015359.81999999</v>
      </c>
      <c r="AZ43" s="61">
        <f t="shared" ca="1" si="19"/>
        <v>-328015359.81999999</v>
      </c>
      <c r="BA43" s="61">
        <f t="shared" ca="1" si="19"/>
        <v>0</v>
      </c>
      <c r="BB43" s="61">
        <f t="shared" ca="1" si="19"/>
        <v>0</v>
      </c>
      <c r="BC43" s="61">
        <f t="shared" ca="1" si="19"/>
        <v>0</v>
      </c>
      <c r="BD43" s="61">
        <f t="shared" ca="1" si="19"/>
        <v>386585491.08999985</v>
      </c>
      <c r="BE43" s="61">
        <f t="shared" ca="1" si="19"/>
        <v>-38141412.949999899</v>
      </c>
      <c r="BF43" s="61">
        <f t="shared" ca="1" si="19"/>
        <v>147305236.70000005</v>
      </c>
      <c r="BG43" s="61">
        <f t="shared" ca="1" si="19"/>
        <v>147305236.70000005</v>
      </c>
      <c r="BH43" s="61">
        <f t="shared" ca="1" si="19"/>
        <v>0</v>
      </c>
      <c r="BI43" s="61">
        <f t="shared" ca="1" si="19"/>
        <v>0</v>
      </c>
      <c r="BJ43" s="61">
        <f t="shared" ca="1" si="19"/>
        <v>0</v>
      </c>
      <c r="BK43" s="61">
        <f t="shared" ca="1" si="19"/>
        <v>-185446649.64999995</v>
      </c>
      <c r="BL43" s="61">
        <f t="shared" ca="1" si="19"/>
        <v>0</v>
      </c>
      <c r="BM43" s="61">
        <f t="shared" ca="1" si="19"/>
        <v>0</v>
      </c>
      <c r="BN43" s="61">
        <f t="shared" ca="1" si="19"/>
        <v>0</v>
      </c>
      <c r="BO43" s="61">
        <f t="shared" ca="1" si="19"/>
        <v>0</v>
      </c>
      <c r="BP43" s="61">
        <f t="shared" ca="1" si="20"/>
        <v>0</v>
      </c>
      <c r="BQ43" s="61">
        <f t="shared" ca="1" si="20"/>
        <v>0</v>
      </c>
      <c r="BR43" s="61">
        <f t="shared" ca="1" si="20"/>
        <v>0</v>
      </c>
      <c r="BS43" s="61">
        <f t="shared" ca="1" si="20"/>
        <v>-30037421.760000005</v>
      </c>
      <c r="BT43" s="61">
        <f t="shared" ca="1" si="20"/>
        <v>-8505748.8499999996</v>
      </c>
      <c r="BU43" s="61">
        <f t="shared" ca="1" si="20"/>
        <v>-16192510.070000002</v>
      </c>
      <c r="BV43" s="61">
        <f t="shared" ca="1" si="20"/>
        <v>-8323296.7400000002</v>
      </c>
      <c r="BW43" s="61">
        <f t="shared" ca="1" si="20"/>
        <v>0</v>
      </c>
      <c r="BX43" s="61">
        <f t="shared" ca="1" si="20"/>
        <v>-78756.999999999985</v>
      </c>
      <c r="BY43" s="61">
        <f t="shared" ca="1" si="20"/>
        <v>-713082</v>
      </c>
      <c r="BZ43" s="61">
        <f t="shared" ca="1" si="20"/>
        <v>3775972.9</v>
      </c>
      <c r="CA43" s="61">
        <f t="shared" ca="1" si="20"/>
        <v>0</v>
      </c>
      <c r="CB43" s="61">
        <f t="shared" ca="1" si="20"/>
        <v>0</v>
      </c>
      <c r="CC43" s="61">
        <f t="shared" ca="1" si="20"/>
        <v>0</v>
      </c>
      <c r="CD43" s="61">
        <f t="shared" ca="1" si="20"/>
        <v>0</v>
      </c>
      <c r="CE43" s="61">
        <f t="shared" ca="1" si="20"/>
        <v>0</v>
      </c>
      <c r="CF43" s="61">
        <f t="shared" ca="1" si="21"/>
        <v>0</v>
      </c>
      <c r="CG43" s="61">
        <f t="shared" ca="1" si="21"/>
        <v>0</v>
      </c>
      <c r="CH43" s="61">
        <f t="shared" ca="1" si="21"/>
        <v>0</v>
      </c>
      <c r="CI43" s="61">
        <f t="shared" ca="1" si="21"/>
        <v>-491707.12</v>
      </c>
      <c r="CJ43" s="61">
        <f t="shared" ca="1" si="21"/>
        <v>-491707.12</v>
      </c>
      <c r="CK43" s="61">
        <f t="shared" ca="1" si="21"/>
        <v>0</v>
      </c>
      <c r="CL43" s="61">
        <f t="shared" ca="1" si="6"/>
        <v>-10708120.980000019</v>
      </c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</row>
    <row r="44" spans="1:228" ht="13.5" customHeight="1">
      <c r="A44" s="44" t="s">
        <v>74</v>
      </c>
      <c r="B44" s="59">
        <v>1052</v>
      </c>
      <c r="C44" s="60" t="s">
        <v>373</v>
      </c>
      <c r="D44" s="61">
        <f t="shared" ca="1" si="17"/>
        <v>42134468.274242781</v>
      </c>
      <c r="E44" s="61">
        <f t="shared" ca="1" si="17"/>
        <v>17302071.810000002</v>
      </c>
      <c r="F44" s="61">
        <f t="shared" ca="1" si="17"/>
        <v>53978296.420000002</v>
      </c>
      <c r="G44" s="61">
        <f t="shared" ca="1" si="17"/>
        <v>-36676224.609999999</v>
      </c>
      <c r="H44" s="61">
        <f t="shared" ca="1" si="17"/>
        <v>0</v>
      </c>
      <c r="I44" s="61">
        <f t="shared" ca="1" si="17"/>
        <v>-12920031.129999995</v>
      </c>
      <c r="J44" s="61">
        <f t="shared" ca="1" si="17"/>
        <v>-13789613.280000001</v>
      </c>
      <c r="K44" s="61">
        <f t="shared" ca="1" si="17"/>
        <v>-76725207.049999982</v>
      </c>
      <c r="L44" s="61">
        <f t="shared" ca="1" si="17"/>
        <v>62935593.769999981</v>
      </c>
      <c r="M44" s="61">
        <f t="shared" ca="1" si="17"/>
        <v>869582.15000000596</v>
      </c>
      <c r="N44" s="61">
        <f t="shared" ca="1" si="17"/>
        <v>32890754.050000001</v>
      </c>
      <c r="O44" s="61">
        <f t="shared" ca="1" si="17"/>
        <v>-32021171.899999995</v>
      </c>
      <c r="P44" s="61">
        <f t="shared" ca="1" si="17"/>
        <v>0</v>
      </c>
      <c r="Q44" s="61">
        <f t="shared" ca="1" si="17"/>
        <v>0</v>
      </c>
      <c r="R44" s="61">
        <f t="shared" ca="1" si="17"/>
        <v>0</v>
      </c>
      <c r="S44" s="61">
        <f t="shared" ca="1" si="17"/>
        <v>-1996773</v>
      </c>
      <c r="T44" s="61">
        <f t="shared" ca="1" si="15"/>
        <v>-2978788</v>
      </c>
      <c r="U44" s="61">
        <f t="shared" ca="1" si="15"/>
        <v>-14823314</v>
      </c>
      <c r="V44" s="61">
        <f t="shared" ca="1" si="15"/>
        <v>11844526</v>
      </c>
      <c r="W44" s="61">
        <f t="shared" ca="1" si="15"/>
        <v>982015</v>
      </c>
      <c r="X44" s="61">
        <f t="shared" ca="1" si="15"/>
        <v>2972820</v>
      </c>
      <c r="Y44" s="61">
        <f t="shared" ca="1" si="15"/>
        <v>-1990805</v>
      </c>
      <c r="Z44" s="61">
        <f t="shared" ca="1" si="15"/>
        <v>42745166.404242776</v>
      </c>
      <c r="AA44" s="61">
        <f t="shared" ca="1" si="15"/>
        <v>32005546.823304676</v>
      </c>
      <c r="AB44" s="61">
        <f t="shared" ca="1" si="15"/>
        <v>0</v>
      </c>
      <c r="AC44" s="61">
        <f t="shared" ca="1" si="15"/>
        <v>0</v>
      </c>
      <c r="AD44" s="61">
        <f t="shared" ca="1" si="15"/>
        <v>370635.20826081425</v>
      </c>
      <c r="AE44" s="61">
        <f t="shared" ca="1" si="15"/>
        <v>0</v>
      </c>
      <c r="AF44" s="61">
        <f t="shared" ca="1" si="15"/>
        <v>0</v>
      </c>
      <c r="AG44" s="61">
        <f t="shared" ca="1" si="15"/>
        <v>0</v>
      </c>
      <c r="AH44" s="61">
        <f t="shared" ca="1" si="15"/>
        <v>0</v>
      </c>
      <c r="AI44" s="61">
        <f t="shared" ca="1" si="15"/>
        <v>10368984.372677287</v>
      </c>
      <c r="AJ44" s="61">
        <f t="shared" ca="1" si="18"/>
        <v>113840</v>
      </c>
      <c r="AK44" s="61">
        <f t="shared" ca="1" si="18"/>
        <v>113840</v>
      </c>
      <c r="AL44" s="61">
        <f t="shared" ca="1" si="18"/>
        <v>0</v>
      </c>
      <c r="AM44" s="61">
        <f t="shared" ca="1" si="18"/>
        <v>-3109805.81</v>
      </c>
      <c r="AN44" s="61">
        <f t="shared" ca="1" si="18"/>
        <v>-3109805.81</v>
      </c>
      <c r="AO44" s="61">
        <f t="shared" ca="1" si="18"/>
        <v>0</v>
      </c>
      <c r="AP44" s="61">
        <f t="shared" ca="1" si="18"/>
        <v>0</v>
      </c>
      <c r="AQ44" s="61">
        <f t="shared" ca="1" si="18"/>
        <v>0</v>
      </c>
      <c r="AR44" s="61">
        <f t="shared" ca="1" si="18"/>
        <v>0</v>
      </c>
      <c r="AS44" s="61">
        <f t="shared" ca="1" si="18"/>
        <v>-75215639.719318673</v>
      </c>
      <c r="AT44" s="61">
        <f t="shared" ca="1" si="18"/>
        <v>-17411997.800000004</v>
      </c>
      <c r="AU44" s="61">
        <f t="shared" ca="1" si="18"/>
        <v>-17595848.160000004</v>
      </c>
      <c r="AV44" s="61">
        <f t="shared" ca="1" si="18"/>
        <v>183850.36</v>
      </c>
      <c r="AW44" s="61">
        <f t="shared" ca="1" si="18"/>
        <v>3180806.8506813273</v>
      </c>
      <c r="AX44" s="61">
        <f t="shared" ca="1" si="18"/>
        <v>-1574351.8238060176</v>
      </c>
      <c r="AY44" s="61">
        <f t="shared" ca="1" si="18"/>
        <v>-78641595.26380603</v>
      </c>
      <c r="AZ44" s="61">
        <f t="shared" ca="1" si="19"/>
        <v>-58779237.890000001</v>
      </c>
      <c r="BA44" s="61">
        <f t="shared" ca="1" si="19"/>
        <v>-57406155.446427636</v>
      </c>
      <c r="BB44" s="61">
        <f t="shared" ca="1" si="19"/>
        <v>0</v>
      </c>
      <c r="BC44" s="61">
        <f t="shared" ca="1" si="19"/>
        <v>37543798.072621599</v>
      </c>
      <c r="BD44" s="61">
        <f t="shared" ca="1" si="19"/>
        <v>77067243.440000013</v>
      </c>
      <c r="BE44" s="61">
        <f t="shared" ca="1" si="19"/>
        <v>4755158.6744873449</v>
      </c>
      <c r="BF44" s="61">
        <f t="shared" ca="1" si="19"/>
        <v>23283408.84448735</v>
      </c>
      <c r="BG44" s="61">
        <f t="shared" ca="1" si="19"/>
        <v>6995201.5600000005</v>
      </c>
      <c r="BH44" s="61">
        <f t="shared" ca="1" si="19"/>
        <v>32878480.73369582</v>
      </c>
      <c r="BI44" s="61">
        <f t="shared" ca="1" si="19"/>
        <v>0</v>
      </c>
      <c r="BJ44" s="61">
        <f t="shared" ca="1" si="19"/>
        <v>-16590273.449208472</v>
      </c>
      <c r="BK44" s="61">
        <f t="shared" ca="1" si="19"/>
        <v>-18528250.170000006</v>
      </c>
      <c r="BL44" s="61">
        <f t="shared" ca="1" si="19"/>
        <v>0</v>
      </c>
      <c r="BM44" s="61">
        <f t="shared" ca="1" si="19"/>
        <v>0</v>
      </c>
      <c r="BN44" s="61">
        <f t="shared" ca="1" si="19"/>
        <v>0</v>
      </c>
      <c r="BO44" s="61">
        <f t="shared" ca="1" si="19"/>
        <v>0</v>
      </c>
      <c r="BP44" s="61">
        <f t="shared" ca="1" si="20"/>
        <v>0</v>
      </c>
      <c r="BQ44" s="61">
        <f t="shared" ca="1" si="20"/>
        <v>0</v>
      </c>
      <c r="BR44" s="61">
        <f t="shared" ca="1" si="20"/>
        <v>0</v>
      </c>
      <c r="BS44" s="61">
        <f t="shared" ca="1" si="20"/>
        <v>-58732630.129999995</v>
      </c>
      <c r="BT44" s="61">
        <f t="shared" ca="1" si="20"/>
        <v>-3967932.99</v>
      </c>
      <c r="BU44" s="61">
        <f t="shared" ca="1" si="20"/>
        <v>-30338771.539999999</v>
      </c>
      <c r="BV44" s="61">
        <f t="shared" ca="1" si="20"/>
        <v>-22575616.879999999</v>
      </c>
      <c r="BW44" s="61">
        <f t="shared" ca="1" si="20"/>
        <v>0</v>
      </c>
      <c r="BX44" s="61">
        <f t="shared" ca="1" si="20"/>
        <v>-260878.34000000003</v>
      </c>
      <c r="BY44" s="61">
        <f t="shared" ca="1" si="20"/>
        <v>-2729779.1899999995</v>
      </c>
      <c r="BZ44" s="61">
        <f t="shared" ca="1" si="20"/>
        <v>1140348.8099999998</v>
      </c>
      <c r="CA44" s="61">
        <f t="shared" ca="1" si="20"/>
        <v>0</v>
      </c>
      <c r="CB44" s="61">
        <f t="shared" ca="1" si="20"/>
        <v>0</v>
      </c>
      <c r="CC44" s="61">
        <f t="shared" ca="1" si="20"/>
        <v>0</v>
      </c>
      <c r="CD44" s="61">
        <f t="shared" ca="1" si="20"/>
        <v>0</v>
      </c>
      <c r="CE44" s="61">
        <f t="shared" ca="1" si="20"/>
        <v>0</v>
      </c>
      <c r="CF44" s="61">
        <f t="shared" ca="1" si="21"/>
        <v>0</v>
      </c>
      <c r="CG44" s="61">
        <f t="shared" ca="1" si="21"/>
        <v>0</v>
      </c>
      <c r="CH44" s="61">
        <f t="shared" ca="1" si="21"/>
        <v>0</v>
      </c>
      <c r="CI44" s="61">
        <f t="shared" ca="1" si="21"/>
        <v>-2251818.64</v>
      </c>
      <c r="CJ44" s="61">
        <f t="shared" ca="1" si="21"/>
        <v>-2251818.64</v>
      </c>
      <c r="CK44" s="61">
        <f t="shared" ca="1" si="21"/>
        <v>0</v>
      </c>
      <c r="CL44" s="61">
        <f t="shared" ca="1" si="6"/>
        <v>-33081171.445075892</v>
      </c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</row>
    <row r="45" spans="1:228" ht="13.5" customHeight="1">
      <c r="A45" s="44" t="s">
        <v>76</v>
      </c>
      <c r="B45" s="59">
        <v>1053</v>
      </c>
      <c r="C45" s="60" t="s">
        <v>373</v>
      </c>
      <c r="D45" s="61">
        <f t="shared" ca="1" si="17"/>
        <v>8280728632.260006</v>
      </c>
      <c r="E45" s="61">
        <f t="shared" ca="1" si="17"/>
        <v>5853594988.1200008</v>
      </c>
      <c r="F45" s="61">
        <f t="shared" ca="1" si="17"/>
        <v>6657166688.75</v>
      </c>
      <c r="G45" s="61">
        <f t="shared" ca="1" si="17"/>
        <v>-412562775.15000004</v>
      </c>
      <c r="H45" s="61">
        <f t="shared" ca="1" si="17"/>
        <v>-391008925.48000002</v>
      </c>
      <c r="I45" s="61">
        <f t="shared" ca="1" si="17"/>
        <v>213474704.42000538</v>
      </c>
      <c r="J45" s="61">
        <f t="shared" ca="1" si="17"/>
        <v>-12315830.089994431</v>
      </c>
      <c r="K45" s="61">
        <f t="shared" ca="1" si="17"/>
        <v>-14281441087.569998</v>
      </c>
      <c r="L45" s="61">
        <f t="shared" ca="1" si="17"/>
        <v>14269125257.480003</v>
      </c>
      <c r="M45" s="61">
        <f t="shared" ca="1" si="17"/>
        <v>177228394.30999976</v>
      </c>
      <c r="N45" s="61">
        <f t="shared" ca="1" si="17"/>
        <v>575850366.16999984</v>
      </c>
      <c r="O45" s="61">
        <f t="shared" ca="1" si="17"/>
        <v>-398621971.86000007</v>
      </c>
      <c r="P45" s="61">
        <f t="shared" ca="1" si="17"/>
        <v>48562140.200000048</v>
      </c>
      <c r="Q45" s="61">
        <f t="shared" ca="1" si="17"/>
        <v>772818911.57000005</v>
      </c>
      <c r="R45" s="61">
        <f t="shared" ca="1" si="17"/>
        <v>-724256771.37</v>
      </c>
      <c r="S45" s="61">
        <f t="shared" ca="1" si="17"/>
        <v>234903807.06999999</v>
      </c>
      <c r="T45" s="61">
        <f t="shared" ca="1" si="15"/>
        <v>238111885.16999999</v>
      </c>
      <c r="U45" s="61">
        <f t="shared" ca="1" si="15"/>
        <v>0</v>
      </c>
      <c r="V45" s="61">
        <f t="shared" ca="1" si="15"/>
        <v>238111885.16999999</v>
      </c>
      <c r="W45" s="61">
        <f t="shared" ca="1" si="15"/>
        <v>-3208078.1</v>
      </c>
      <c r="X45" s="61">
        <f t="shared" ca="1" si="15"/>
        <v>0</v>
      </c>
      <c r="Y45" s="61">
        <f t="shared" ca="1" si="15"/>
        <v>-3208078.1</v>
      </c>
      <c r="Z45" s="61">
        <f t="shared" ca="1" si="15"/>
        <v>2041740751.8999999</v>
      </c>
      <c r="AA45" s="61">
        <f t="shared" ca="1" si="15"/>
        <v>170222146.15000001</v>
      </c>
      <c r="AB45" s="61">
        <f t="shared" ca="1" si="15"/>
        <v>0</v>
      </c>
      <c r="AC45" s="61">
        <f t="shared" ca="1" si="15"/>
        <v>1726703355.9699998</v>
      </c>
      <c r="AD45" s="61">
        <f t="shared" ca="1" si="15"/>
        <v>143327615.76999998</v>
      </c>
      <c r="AE45" s="61">
        <f t="shared" ca="1" si="15"/>
        <v>0</v>
      </c>
      <c r="AF45" s="61">
        <f t="shared" ca="1" si="15"/>
        <v>0</v>
      </c>
      <c r="AG45" s="61">
        <f t="shared" ca="1" si="15"/>
        <v>0</v>
      </c>
      <c r="AH45" s="61">
        <f t="shared" ca="1" si="15"/>
        <v>1487634.0100000002</v>
      </c>
      <c r="AI45" s="61">
        <f t="shared" ca="1" si="15"/>
        <v>0</v>
      </c>
      <c r="AJ45" s="61">
        <f t="shared" ca="1" si="18"/>
        <v>4650000</v>
      </c>
      <c r="AK45" s="61">
        <f t="shared" ca="1" si="18"/>
        <v>4650000</v>
      </c>
      <c r="AL45" s="61">
        <f t="shared" ca="1" si="18"/>
        <v>0</v>
      </c>
      <c r="AM45" s="61">
        <f t="shared" ca="1" si="18"/>
        <v>-67635619.25000006</v>
      </c>
      <c r="AN45" s="61">
        <f t="shared" ca="1" si="18"/>
        <v>546290507.00999999</v>
      </c>
      <c r="AO45" s="61">
        <f t="shared" ca="1" si="18"/>
        <v>-151867819.31</v>
      </c>
      <c r="AP45" s="61">
        <f t="shared" ca="1" si="18"/>
        <v>-12641461</v>
      </c>
      <c r="AQ45" s="61">
        <f t="shared" ca="1" si="18"/>
        <v>0</v>
      </c>
      <c r="AR45" s="61">
        <f t="shared" ca="1" si="18"/>
        <v>-449416845.95000005</v>
      </c>
      <c r="AS45" s="61">
        <f t="shared" ca="1" si="18"/>
        <v>-6109838265.1299992</v>
      </c>
      <c r="AT45" s="61">
        <f t="shared" ca="1" si="18"/>
        <v>-3227807542.6999998</v>
      </c>
      <c r="AU45" s="61">
        <f t="shared" ca="1" si="18"/>
        <v>-3543557355.3199997</v>
      </c>
      <c r="AV45" s="61">
        <f t="shared" ca="1" si="18"/>
        <v>315749812.62</v>
      </c>
      <c r="AW45" s="61">
        <f t="shared" ca="1" si="18"/>
        <v>-1537378826.3399997</v>
      </c>
      <c r="AX45" s="61">
        <f t="shared" ca="1" si="18"/>
        <v>-1434983951.2299995</v>
      </c>
      <c r="AY45" s="61">
        <f t="shared" ca="1" si="18"/>
        <v>-15793671804.369995</v>
      </c>
      <c r="AZ45" s="61">
        <f t="shared" ca="1" si="19"/>
        <v>-4977373625.5599995</v>
      </c>
      <c r="BA45" s="61">
        <f t="shared" ca="1" si="19"/>
        <v>-22419487804.029999</v>
      </c>
      <c r="BB45" s="61">
        <f t="shared" ca="1" si="19"/>
        <v>0</v>
      </c>
      <c r="BC45" s="61">
        <f t="shared" ca="1" si="19"/>
        <v>11603189625.220001</v>
      </c>
      <c r="BD45" s="61">
        <f t="shared" ca="1" si="19"/>
        <v>14358687853.139996</v>
      </c>
      <c r="BE45" s="61">
        <f t="shared" ca="1" si="19"/>
        <v>-102394875.11000013</v>
      </c>
      <c r="BF45" s="61">
        <f t="shared" ca="1" si="19"/>
        <v>2060640129.8099999</v>
      </c>
      <c r="BG45" s="61">
        <f t="shared" ca="1" si="19"/>
        <v>723670875.17000008</v>
      </c>
      <c r="BH45" s="61">
        <f t="shared" ca="1" si="19"/>
        <v>2909603972.27</v>
      </c>
      <c r="BI45" s="61">
        <f t="shared" ca="1" si="19"/>
        <v>0</v>
      </c>
      <c r="BJ45" s="61">
        <f t="shared" ca="1" si="19"/>
        <v>-1572634717.6300001</v>
      </c>
      <c r="BK45" s="61">
        <f t="shared" ca="1" si="19"/>
        <v>-2163035004.9200001</v>
      </c>
      <c r="BL45" s="61">
        <f t="shared" ca="1" si="19"/>
        <v>0</v>
      </c>
      <c r="BM45" s="61">
        <f t="shared" ca="1" si="19"/>
        <v>0</v>
      </c>
      <c r="BN45" s="61">
        <f t="shared" ca="1" si="19"/>
        <v>0</v>
      </c>
      <c r="BO45" s="61">
        <f t="shared" ca="1" si="19"/>
        <v>-11676342.050000001</v>
      </c>
      <c r="BP45" s="61">
        <f t="shared" ca="1" si="20"/>
        <v>-11676342.050000001</v>
      </c>
      <c r="BQ45" s="61">
        <f t="shared" ca="1" si="20"/>
        <v>0</v>
      </c>
      <c r="BR45" s="61">
        <f t="shared" ca="1" si="20"/>
        <v>0</v>
      </c>
      <c r="BS45" s="61">
        <f t="shared" ca="1" si="20"/>
        <v>-1200710931.3100002</v>
      </c>
      <c r="BT45" s="61">
        <f t="shared" ca="1" si="20"/>
        <v>-763581587.79000008</v>
      </c>
      <c r="BU45" s="61">
        <f t="shared" ca="1" si="20"/>
        <v>-206572811.93000007</v>
      </c>
      <c r="BV45" s="61">
        <f t="shared" ca="1" si="20"/>
        <v>-19812765.670000002</v>
      </c>
      <c r="BW45" s="61">
        <f t="shared" ca="1" si="20"/>
        <v>0</v>
      </c>
      <c r="BX45" s="61">
        <f t="shared" ca="1" si="20"/>
        <v>-62521195.629999995</v>
      </c>
      <c r="BY45" s="61">
        <f t="shared" ca="1" si="20"/>
        <v>-138476721.05000001</v>
      </c>
      <c r="BZ45" s="61">
        <f t="shared" ca="1" si="20"/>
        <v>34279033.109999999</v>
      </c>
      <c r="CA45" s="61">
        <f t="shared" ca="1" si="20"/>
        <v>-44024882.349999994</v>
      </c>
      <c r="CB45" s="61">
        <f t="shared" ca="1" si="20"/>
        <v>0</v>
      </c>
      <c r="CC45" s="61">
        <f t="shared" ca="1" si="20"/>
        <v>0</v>
      </c>
      <c r="CD45" s="61">
        <f t="shared" ca="1" si="20"/>
        <v>0</v>
      </c>
      <c r="CE45" s="61">
        <f t="shared" ca="1" si="20"/>
        <v>0</v>
      </c>
      <c r="CF45" s="61">
        <f t="shared" ca="1" si="21"/>
        <v>0</v>
      </c>
      <c r="CG45" s="61">
        <f t="shared" ca="1" si="21"/>
        <v>0</v>
      </c>
      <c r="CH45" s="61">
        <f t="shared" ca="1" si="21"/>
        <v>0</v>
      </c>
      <c r="CI45" s="61">
        <f t="shared" ca="1" si="21"/>
        <v>-132264622.72999999</v>
      </c>
      <c r="CJ45" s="61">
        <f t="shared" ca="1" si="21"/>
        <v>-132264622.72999999</v>
      </c>
      <c r="CK45" s="61">
        <f t="shared" ca="1" si="21"/>
        <v>0</v>
      </c>
      <c r="CL45" s="61">
        <f t="shared" ca="1" si="6"/>
        <v>2170890367.1300068</v>
      </c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</row>
    <row r="46" spans="1:228" ht="13.5" customHeight="1">
      <c r="A46" s="44" t="s">
        <v>78</v>
      </c>
      <c r="B46" s="59">
        <v>1054</v>
      </c>
      <c r="C46" s="60" t="s">
        <v>373</v>
      </c>
      <c r="D46" s="61">
        <f t="shared" ca="1" si="17"/>
        <v>0</v>
      </c>
      <c r="E46" s="61">
        <f t="shared" ca="1" si="17"/>
        <v>0</v>
      </c>
      <c r="F46" s="61">
        <f t="shared" ca="1" si="17"/>
        <v>0</v>
      </c>
      <c r="G46" s="61">
        <f t="shared" ca="1" si="17"/>
        <v>0</v>
      </c>
      <c r="H46" s="61">
        <f t="shared" ca="1" si="17"/>
        <v>0</v>
      </c>
      <c r="I46" s="61">
        <f t="shared" ca="1" si="17"/>
        <v>0</v>
      </c>
      <c r="J46" s="61">
        <f t="shared" ca="1" si="17"/>
        <v>0</v>
      </c>
      <c r="K46" s="61">
        <f t="shared" ca="1" si="17"/>
        <v>0</v>
      </c>
      <c r="L46" s="61">
        <f t="shared" ca="1" si="17"/>
        <v>0</v>
      </c>
      <c r="M46" s="61">
        <f t="shared" ca="1" si="17"/>
        <v>0</v>
      </c>
      <c r="N46" s="61">
        <f t="shared" ca="1" si="17"/>
        <v>0</v>
      </c>
      <c r="O46" s="61">
        <f t="shared" ca="1" si="17"/>
        <v>0</v>
      </c>
      <c r="P46" s="61">
        <f t="shared" ca="1" si="17"/>
        <v>0</v>
      </c>
      <c r="Q46" s="61">
        <f t="shared" ca="1" si="17"/>
        <v>0</v>
      </c>
      <c r="R46" s="61">
        <f t="shared" ca="1" si="17"/>
        <v>0</v>
      </c>
      <c r="S46" s="61">
        <f t="shared" ca="1" si="17"/>
        <v>0</v>
      </c>
      <c r="T46" s="61">
        <f t="shared" ca="1" si="15"/>
        <v>0</v>
      </c>
      <c r="U46" s="61">
        <f t="shared" ca="1" si="15"/>
        <v>0</v>
      </c>
      <c r="V46" s="61">
        <f t="shared" ca="1" si="15"/>
        <v>0</v>
      </c>
      <c r="W46" s="61">
        <f t="shared" ca="1" si="15"/>
        <v>0</v>
      </c>
      <c r="X46" s="61">
        <f t="shared" ca="1" si="15"/>
        <v>0</v>
      </c>
      <c r="Y46" s="61">
        <f t="shared" ca="1" si="15"/>
        <v>0</v>
      </c>
      <c r="Z46" s="61">
        <f t="shared" ca="1" si="15"/>
        <v>0</v>
      </c>
      <c r="AA46" s="61">
        <f t="shared" ca="1" si="15"/>
        <v>0</v>
      </c>
      <c r="AB46" s="61">
        <f t="shared" ca="1" si="15"/>
        <v>0</v>
      </c>
      <c r="AC46" s="61">
        <f t="shared" ca="1" si="15"/>
        <v>0</v>
      </c>
      <c r="AD46" s="61">
        <f t="shared" ca="1" si="15"/>
        <v>0</v>
      </c>
      <c r="AE46" s="61">
        <f t="shared" ca="1" si="15"/>
        <v>0</v>
      </c>
      <c r="AF46" s="61">
        <f t="shared" ca="1" si="15"/>
        <v>0</v>
      </c>
      <c r="AG46" s="61">
        <f t="shared" ca="1" si="15"/>
        <v>0</v>
      </c>
      <c r="AH46" s="61">
        <f t="shared" ca="1" si="15"/>
        <v>0</v>
      </c>
      <c r="AI46" s="61">
        <f t="shared" ca="1" si="15"/>
        <v>0</v>
      </c>
      <c r="AJ46" s="61">
        <f t="shared" ca="1" si="18"/>
        <v>0</v>
      </c>
      <c r="AK46" s="61">
        <f t="shared" ca="1" si="18"/>
        <v>0</v>
      </c>
      <c r="AL46" s="61">
        <f t="shared" ca="1" si="18"/>
        <v>0</v>
      </c>
      <c r="AM46" s="61">
        <f t="shared" ca="1" si="18"/>
        <v>0</v>
      </c>
      <c r="AN46" s="61">
        <f t="shared" ca="1" si="18"/>
        <v>0</v>
      </c>
      <c r="AO46" s="61">
        <f t="shared" ca="1" si="18"/>
        <v>0</v>
      </c>
      <c r="AP46" s="61">
        <f t="shared" ca="1" si="18"/>
        <v>0</v>
      </c>
      <c r="AQ46" s="61">
        <f t="shared" ca="1" si="18"/>
        <v>0</v>
      </c>
      <c r="AR46" s="61">
        <f t="shared" ca="1" si="18"/>
        <v>0</v>
      </c>
      <c r="AS46" s="61">
        <f t="shared" ca="1" si="18"/>
        <v>0</v>
      </c>
      <c r="AT46" s="61">
        <f t="shared" ca="1" si="18"/>
        <v>0</v>
      </c>
      <c r="AU46" s="61">
        <f t="shared" ca="1" si="18"/>
        <v>0</v>
      </c>
      <c r="AV46" s="61">
        <f t="shared" ca="1" si="18"/>
        <v>0</v>
      </c>
      <c r="AW46" s="61">
        <f t="shared" ca="1" si="18"/>
        <v>0</v>
      </c>
      <c r="AX46" s="61">
        <f t="shared" ca="1" si="18"/>
        <v>0</v>
      </c>
      <c r="AY46" s="61">
        <f t="shared" ca="1" si="18"/>
        <v>0</v>
      </c>
      <c r="AZ46" s="61">
        <f t="shared" ca="1" si="19"/>
        <v>0</v>
      </c>
      <c r="BA46" s="61">
        <f t="shared" ca="1" si="19"/>
        <v>0</v>
      </c>
      <c r="BB46" s="61">
        <f t="shared" ca="1" si="19"/>
        <v>0</v>
      </c>
      <c r="BC46" s="61">
        <f t="shared" ca="1" si="19"/>
        <v>0</v>
      </c>
      <c r="BD46" s="61">
        <f t="shared" ca="1" si="19"/>
        <v>0</v>
      </c>
      <c r="BE46" s="61">
        <f t="shared" ca="1" si="19"/>
        <v>0</v>
      </c>
      <c r="BF46" s="61">
        <f t="shared" ca="1" si="19"/>
        <v>0</v>
      </c>
      <c r="BG46" s="61">
        <f t="shared" ca="1" si="19"/>
        <v>0</v>
      </c>
      <c r="BH46" s="61">
        <f t="shared" ca="1" si="19"/>
        <v>0</v>
      </c>
      <c r="BI46" s="61">
        <f t="shared" ca="1" si="19"/>
        <v>0</v>
      </c>
      <c r="BJ46" s="61">
        <f t="shared" ca="1" si="19"/>
        <v>0</v>
      </c>
      <c r="BK46" s="61">
        <f t="shared" ca="1" si="19"/>
        <v>0</v>
      </c>
      <c r="BL46" s="61">
        <f t="shared" ca="1" si="19"/>
        <v>0</v>
      </c>
      <c r="BM46" s="61">
        <f t="shared" ca="1" si="19"/>
        <v>0</v>
      </c>
      <c r="BN46" s="61">
        <f t="shared" ca="1" si="19"/>
        <v>0</v>
      </c>
      <c r="BO46" s="61">
        <f t="shared" ca="1" si="19"/>
        <v>0</v>
      </c>
      <c r="BP46" s="61">
        <f t="shared" ca="1" si="20"/>
        <v>0</v>
      </c>
      <c r="BQ46" s="61">
        <f t="shared" ca="1" si="20"/>
        <v>0</v>
      </c>
      <c r="BR46" s="61">
        <f t="shared" ca="1" si="20"/>
        <v>0</v>
      </c>
      <c r="BS46" s="61">
        <f t="shared" ca="1" si="20"/>
        <v>0</v>
      </c>
      <c r="BT46" s="61">
        <f t="shared" ca="1" si="20"/>
        <v>0</v>
      </c>
      <c r="BU46" s="61">
        <f t="shared" ca="1" si="20"/>
        <v>0</v>
      </c>
      <c r="BV46" s="61">
        <f t="shared" ca="1" si="20"/>
        <v>0</v>
      </c>
      <c r="BW46" s="61">
        <f t="shared" ca="1" si="20"/>
        <v>0</v>
      </c>
      <c r="BX46" s="61">
        <f t="shared" ca="1" si="20"/>
        <v>0</v>
      </c>
      <c r="BY46" s="61">
        <f t="shared" ca="1" si="20"/>
        <v>0</v>
      </c>
      <c r="BZ46" s="61">
        <f t="shared" ca="1" si="20"/>
        <v>0</v>
      </c>
      <c r="CA46" s="61">
        <f t="shared" ca="1" si="20"/>
        <v>0</v>
      </c>
      <c r="CB46" s="61">
        <f t="shared" ca="1" si="20"/>
        <v>0</v>
      </c>
      <c r="CC46" s="61">
        <f t="shared" ca="1" si="20"/>
        <v>0</v>
      </c>
      <c r="CD46" s="61">
        <f t="shared" ca="1" si="20"/>
        <v>0</v>
      </c>
      <c r="CE46" s="61">
        <f t="shared" ca="1" si="20"/>
        <v>0</v>
      </c>
      <c r="CF46" s="61">
        <f t="shared" ca="1" si="21"/>
        <v>0</v>
      </c>
      <c r="CG46" s="61">
        <f t="shared" ca="1" si="21"/>
        <v>0</v>
      </c>
      <c r="CH46" s="61">
        <f t="shared" ca="1" si="21"/>
        <v>0</v>
      </c>
      <c r="CI46" s="61">
        <f t="shared" ca="1" si="21"/>
        <v>0</v>
      </c>
      <c r="CJ46" s="61">
        <f t="shared" ca="1" si="21"/>
        <v>0</v>
      </c>
      <c r="CK46" s="61">
        <f t="shared" ca="1" si="21"/>
        <v>0</v>
      </c>
      <c r="CL46" s="61">
        <f t="shared" ca="1" si="6"/>
        <v>0</v>
      </c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</row>
    <row r="47" spans="1:228" ht="13.5" customHeight="1">
      <c r="A47" s="44" t="s">
        <v>80</v>
      </c>
      <c r="B47" s="59">
        <v>1055</v>
      </c>
      <c r="C47" s="60" t="s">
        <v>373</v>
      </c>
      <c r="D47" s="61">
        <f t="shared" ca="1" si="17"/>
        <v>35214457.159999996</v>
      </c>
      <c r="E47" s="61">
        <f t="shared" ca="1" si="17"/>
        <v>-9670388.4800000023</v>
      </c>
      <c r="F47" s="61">
        <f t="shared" ca="1" si="17"/>
        <v>-9606194.2600000016</v>
      </c>
      <c r="G47" s="61">
        <f t="shared" ca="1" si="17"/>
        <v>-64194.219999999994</v>
      </c>
      <c r="H47" s="61">
        <f t="shared" ca="1" si="17"/>
        <v>0</v>
      </c>
      <c r="I47" s="61">
        <f t="shared" ca="1" si="17"/>
        <v>41263291.019999981</v>
      </c>
      <c r="J47" s="61">
        <f t="shared" ca="1" si="17"/>
        <v>44543510.299999982</v>
      </c>
      <c r="K47" s="61">
        <f t="shared" ca="1" si="17"/>
        <v>-3639758.0200000005</v>
      </c>
      <c r="L47" s="61">
        <f t="shared" ca="1" si="17"/>
        <v>48183268.319999985</v>
      </c>
      <c r="M47" s="61">
        <f t="shared" ca="1" si="17"/>
        <v>-3280219.2800000007</v>
      </c>
      <c r="N47" s="61">
        <f t="shared" ca="1" si="17"/>
        <v>48511.149999999994</v>
      </c>
      <c r="O47" s="61">
        <f t="shared" ca="1" si="17"/>
        <v>-3328730.4300000006</v>
      </c>
      <c r="P47" s="61">
        <f t="shared" ca="1" si="17"/>
        <v>0</v>
      </c>
      <c r="Q47" s="61">
        <f t="shared" ca="1" si="17"/>
        <v>0</v>
      </c>
      <c r="R47" s="61">
        <f t="shared" ca="1" si="17"/>
        <v>0</v>
      </c>
      <c r="S47" s="61">
        <f t="shared" ca="1" si="17"/>
        <v>-1144154.1299999999</v>
      </c>
      <c r="T47" s="61">
        <f t="shared" ca="1" si="15"/>
        <v>-1144391.9099999999</v>
      </c>
      <c r="U47" s="61">
        <f t="shared" ca="1" si="15"/>
        <v>-1144391.9099999999</v>
      </c>
      <c r="V47" s="61">
        <f t="shared" ca="1" si="15"/>
        <v>0</v>
      </c>
      <c r="W47" s="61">
        <f t="shared" ca="1" si="15"/>
        <v>237.78</v>
      </c>
      <c r="X47" s="61">
        <f t="shared" ca="1" si="15"/>
        <v>237.78</v>
      </c>
      <c r="Y47" s="61">
        <f t="shared" ca="1" si="15"/>
        <v>0</v>
      </c>
      <c r="Z47" s="61">
        <f t="shared" ca="1" si="15"/>
        <v>0</v>
      </c>
      <c r="AA47" s="61">
        <f t="shared" ca="1" si="15"/>
        <v>0</v>
      </c>
      <c r="AB47" s="61">
        <f t="shared" ca="1" si="15"/>
        <v>0</v>
      </c>
      <c r="AC47" s="61">
        <f t="shared" ca="1" si="15"/>
        <v>0</v>
      </c>
      <c r="AD47" s="61">
        <f t="shared" ca="1" si="15"/>
        <v>0</v>
      </c>
      <c r="AE47" s="61">
        <f t="shared" ca="1" si="15"/>
        <v>0</v>
      </c>
      <c r="AF47" s="61">
        <f t="shared" ca="1" si="15"/>
        <v>0</v>
      </c>
      <c r="AG47" s="61">
        <f t="shared" ca="1" si="15"/>
        <v>0</v>
      </c>
      <c r="AH47" s="61">
        <f t="shared" ca="1" si="15"/>
        <v>0</v>
      </c>
      <c r="AI47" s="61">
        <f t="shared" ca="1" si="15"/>
        <v>0</v>
      </c>
      <c r="AJ47" s="61">
        <f t="shared" ca="1" si="18"/>
        <v>0</v>
      </c>
      <c r="AK47" s="61">
        <f t="shared" ca="1" si="18"/>
        <v>0</v>
      </c>
      <c r="AL47" s="61">
        <f t="shared" ca="1" si="18"/>
        <v>0</v>
      </c>
      <c r="AM47" s="61">
        <f t="shared" ca="1" si="18"/>
        <v>4765708.7500000224</v>
      </c>
      <c r="AN47" s="61">
        <f t="shared" ca="1" si="18"/>
        <v>-2023164.729999983</v>
      </c>
      <c r="AO47" s="61">
        <f t="shared" ca="1" si="18"/>
        <v>31023277.510000005</v>
      </c>
      <c r="AP47" s="61">
        <f t="shared" ca="1" si="18"/>
        <v>500</v>
      </c>
      <c r="AQ47" s="61">
        <f t="shared" ca="1" si="18"/>
        <v>0</v>
      </c>
      <c r="AR47" s="61">
        <f t="shared" ca="1" si="18"/>
        <v>-24234904.030000001</v>
      </c>
      <c r="AS47" s="61">
        <f t="shared" ca="1" si="18"/>
        <v>-193316126.41000032</v>
      </c>
      <c r="AT47" s="61">
        <f t="shared" ca="1" si="18"/>
        <v>-8137147.5500000007</v>
      </c>
      <c r="AU47" s="61">
        <f t="shared" ca="1" si="18"/>
        <v>-7915639.5600000005</v>
      </c>
      <c r="AV47" s="61">
        <f t="shared" ca="1" si="18"/>
        <v>-221507.99</v>
      </c>
      <c r="AW47" s="61">
        <f t="shared" ca="1" si="18"/>
        <v>-137909447.66000032</v>
      </c>
      <c r="AX47" s="61">
        <f t="shared" ca="1" si="18"/>
        <v>-14615145.420000315</v>
      </c>
      <c r="AY47" s="61">
        <f t="shared" ca="1" si="18"/>
        <v>-1125339362.5799999</v>
      </c>
      <c r="AZ47" s="61">
        <f t="shared" ca="1" si="19"/>
        <v>-947968665.45999992</v>
      </c>
      <c r="BA47" s="61">
        <f t="shared" ca="1" si="19"/>
        <v>-281963195.31999999</v>
      </c>
      <c r="BB47" s="61">
        <f t="shared" ca="1" si="19"/>
        <v>-383160.83</v>
      </c>
      <c r="BC47" s="61">
        <f t="shared" ca="1" si="19"/>
        <v>104975659.03000002</v>
      </c>
      <c r="BD47" s="61">
        <f t="shared" ca="1" si="19"/>
        <v>1110724217.1599996</v>
      </c>
      <c r="BE47" s="61">
        <f t="shared" ca="1" si="19"/>
        <v>-123294302.23999999</v>
      </c>
      <c r="BF47" s="61">
        <f t="shared" ca="1" si="19"/>
        <v>634801.41999999993</v>
      </c>
      <c r="BG47" s="61">
        <f t="shared" ca="1" si="19"/>
        <v>378606.62999999995</v>
      </c>
      <c r="BH47" s="61">
        <f t="shared" ca="1" si="19"/>
        <v>310492.43</v>
      </c>
      <c r="BI47" s="61">
        <f t="shared" ca="1" si="19"/>
        <v>147316.25</v>
      </c>
      <c r="BJ47" s="61">
        <f t="shared" ca="1" si="19"/>
        <v>-201613.89</v>
      </c>
      <c r="BK47" s="61">
        <f t="shared" ca="1" si="19"/>
        <v>-123929103.66</v>
      </c>
      <c r="BL47" s="61">
        <f t="shared" ca="1" si="19"/>
        <v>0</v>
      </c>
      <c r="BM47" s="61">
        <f t="shared" ca="1" si="19"/>
        <v>0</v>
      </c>
      <c r="BN47" s="61">
        <f t="shared" ca="1" si="19"/>
        <v>0</v>
      </c>
      <c r="BO47" s="61">
        <f t="shared" ca="1" si="19"/>
        <v>0</v>
      </c>
      <c r="BP47" s="61">
        <f t="shared" ca="1" si="20"/>
        <v>0</v>
      </c>
      <c r="BQ47" s="61">
        <f t="shared" ca="1" si="20"/>
        <v>0</v>
      </c>
      <c r="BR47" s="61">
        <f t="shared" ca="1" si="20"/>
        <v>0</v>
      </c>
      <c r="BS47" s="61">
        <f t="shared" ca="1" si="20"/>
        <v>-40980610.100000001</v>
      </c>
      <c r="BT47" s="61">
        <f t="shared" ca="1" si="20"/>
        <v>-7277467.5600000005</v>
      </c>
      <c r="BU47" s="61">
        <f t="shared" ca="1" si="20"/>
        <v>-19341199.199999999</v>
      </c>
      <c r="BV47" s="61">
        <f t="shared" ca="1" si="20"/>
        <v>-12298552.49</v>
      </c>
      <c r="BW47" s="61">
        <f t="shared" ca="1" si="20"/>
        <v>0</v>
      </c>
      <c r="BX47" s="61">
        <f t="shared" ca="1" si="20"/>
        <v>279077.80000000005</v>
      </c>
      <c r="BY47" s="61">
        <f t="shared" ca="1" si="20"/>
        <v>-2984999.2800000007</v>
      </c>
      <c r="BZ47" s="61">
        <f t="shared" ca="1" si="20"/>
        <v>642530.62999999989</v>
      </c>
      <c r="CA47" s="61">
        <f t="shared" ca="1" si="20"/>
        <v>0</v>
      </c>
      <c r="CB47" s="61">
        <f t="shared" ca="1" si="20"/>
        <v>0</v>
      </c>
      <c r="CC47" s="61">
        <f t="shared" ca="1" si="20"/>
        <v>0</v>
      </c>
      <c r="CD47" s="61">
        <f t="shared" ca="1" si="20"/>
        <v>0</v>
      </c>
      <c r="CE47" s="61">
        <f t="shared" ca="1" si="20"/>
        <v>0</v>
      </c>
      <c r="CF47" s="61">
        <f t="shared" ca="1" si="21"/>
        <v>0</v>
      </c>
      <c r="CG47" s="61">
        <f t="shared" ca="1" si="21"/>
        <v>0</v>
      </c>
      <c r="CH47" s="61">
        <f t="shared" ca="1" si="21"/>
        <v>0</v>
      </c>
      <c r="CI47" s="61">
        <f t="shared" ca="1" si="21"/>
        <v>-6288921.0999999996</v>
      </c>
      <c r="CJ47" s="61">
        <f t="shared" ca="1" si="21"/>
        <v>-6288921.0999999996</v>
      </c>
      <c r="CK47" s="61">
        <f t="shared" ca="1" si="21"/>
        <v>0</v>
      </c>
      <c r="CL47" s="61">
        <f t="shared" ca="1" si="6"/>
        <v>-158101669.25000033</v>
      </c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</row>
    <row r="48" spans="1:228" ht="13.5" customHeight="1">
      <c r="A48" s="44" t="s">
        <v>82</v>
      </c>
      <c r="B48" s="59">
        <v>1056</v>
      </c>
      <c r="C48" s="60" t="s">
        <v>373</v>
      </c>
      <c r="D48" s="61">
        <f t="shared" ca="1" si="17"/>
        <v>1245872407.0699992</v>
      </c>
      <c r="E48" s="61">
        <f t="shared" ca="1" si="17"/>
        <v>887555174.0200001</v>
      </c>
      <c r="F48" s="61">
        <f t="shared" ca="1" si="17"/>
        <v>977419144.34000015</v>
      </c>
      <c r="G48" s="61">
        <f t="shared" ca="1" si="17"/>
        <v>-5157369.71</v>
      </c>
      <c r="H48" s="61">
        <f t="shared" ca="1" si="17"/>
        <v>-84706600.609999999</v>
      </c>
      <c r="I48" s="61">
        <f t="shared" ca="1" si="17"/>
        <v>-45544216.230000973</v>
      </c>
      <c r="J48" s="61">
        <f t="shared" ca="1" si="17"/>
        <v>-27613676.230000973</v>
      </c>
      <c r="K48" s="61">
        <f t="shared" ca="1" si="17"/>
        <v>-1739189103.0700006</v>
      </c>
      <c r="L48" s="61">
        <f t="shared" ca="1" si="17"/>
        <v>1711575426.8399997</v>
      </c>
      <c r="M48" s="61">
        <f t="shared" ca="1" si="17"/>
        <v>-17930540</v>
      </c>
      <c r="N48" s="61">
        <f t="shared" ca="1" si="17"/>
        <v>153010548</v>
      </c>
      <c r="O48" s="61">
        <f t="shared" ca="1" si="17"/>
        <v>-170941088</v>
      </c>
      <c r="P48" s="61">
        <f t="shared" ca="1" si="17"/>
        <v>0</v>
      </c>
      <c r="Q48" s="61">
        <f t="shared" ca="1" si="17"/>
        <v>0</v>
      </c>
      <c r="R48" s="61">
        <f t="shared" ca="1" si="17"/>
        <v>0</v>
      </c>
      <c r="S48" s="61">
        <f t="shared" ca="1" si="17"/>
        <v>46220714.219999999</v>
      </c>
      <c r="T48" s="61">
        <f t="shared" ca="1" si="15"/>
        <v>46220714.219999999</v>
      </c>
      <c r="U48" s="61">
        <f t="shared" ca="1" si="15"/>
        <v>-160655357</v>
      </c>
      <c r="V48" s="61">
        <f t="shared" ca="1" si="15"/>
        <v>206876071.22</v>
      </c>
      <c r="W48" s="61">
        <f t="shared" ca="1" si="15"/>
        <v>0</v>
      </c>
      <c r="X48" s="61">
        <f t="shared" ca="1" si="15"/>
        <v>0</v>
      </c>
      <c r="Y48" s="61">
        <f t="shared" ca="1" si="15"/>
        <v>0</v>
      </c>
      <c r="Z48" s="61">
        <f t="shared" ca="1" si="15"/>
        <v>330881373.07000005</v>
      </c>
      <c r="AA48" s="61">
        <f t="shared" ca="1" si="15"/>
        <v>117883013.95</v>
      </c>
      <c r="AB48" s="61">
        <f t="shared" ca="1" si="15"/>
        <v>0</v>
      </c>
      <c r="AC48" s="61">
        <f t="shared" ca="1" si="15"/>
        <v>187834976.27000001</v>
      </c>
      <c r="AD48" s="61">
        <f t="shared" ca="1" si="15"/>
        <v>25163382.850000001</v>
      </c>
      <c r="AE48" s="61">
        <f t="shared" ca="1" si="15"/>
        <v>0</v>
      </c>
      <c r="AF48" s="61">
        <f t="shared" ca="1" si="15"/>
        <v>0</v>
      </c>
      <c r="AG48" s="61">
        <f t="shared" ca="1" si="15"/>
        <v>0</v>
      </c>
      <c r="AH48" s="61">
        <f t="shared" ca="1" si="15"/>
        <v>0</v>
      </c>
      <c r="AI48" s="61">
        <f t="shared" ca="1" si="15"/>
        <v>0</v>
      </c>
      <c r="AJ48" s="61">
        <f t="shared" ca="1" si="18"/>
        <v>0</v>
      </c>
      <c r="AK48" s="61">
        <f t="shared" ca="1" si="18"/>
        <v>0</v>
      </c>
      <c r="AL48" s="61">
        <f t="shared" ca="1" si="18"/>
        <v>0</v>
      </c>
      <c r="AM48" s="61">
        <f t="shared" ca="1" si="18"/>
        <v>26759361.990000002</v>
      </c>
      <c r="AN48" s="61">
        <f t="shared" ca="1" si="18"/>
        <v>26759361.990000002</v>
      </c>
      <c r="AO48" s="61">
        <f t="shared" ca="1" si="18"/>
        <v>0</v>
      </c>
      <c r="AP48" s="61">
        <f t="shared" ca="1" si="18"/>
        <v>0</v>
      </c>
      <c r="AQ48" s="61">
        <f t="shared" ca="1" si="18"/>
        <v>0</v>
      </c>
      <c r="AR48" s="61">
        <f t="shared" ca="1" si="18"/>
        <v>0</v>
      </c>
      <c r="AS48" s="61">
        <f t="shared" ca="1" si="18"/>
        <v>-1043846261.079999</v>
      </c>
      <c r="AT48" s="61">
        <f t="shared" ca="1" si="18"/>
        <v>-484211394.62999994</v>
      </c>
      <c r="AU48" s="61">
        <f t="shared" ca="1" si="18"/>
        <v>-523793308.62999994</v>
      </c>
      <c r="AV48" s="61">
        <f t="shared" ca="1" si="18"/>
        <v>39581914</v>
      </c>
      <c r="AW48" s="61">
        <f t="shared" ca="1" si="18"/>
        <v>-299664795.44999909</v>
      </c>
      <c r="AX48" s="61">
        <f t="shared" ca="1" si="18"/>
        <v>-371768441.16999912</v>
      </c>
      <c r="AY48" s="61">
        <f t="shared" ca="1" si="18"/>
        <v>-3294276786.0799999</v>
      </c>
      <c r="AZ48" s="61">
        <f t="shared" ca="1" si="19"/>
        <v>-1273817249.0799997</v>
      </c>
      <c r="BA48" s="61">
        <f t="shared" ca="1" si="19"/>
        <v>-4371195707</v>
      </c>
      <c r="BB48" s="61">
        <f t="shared" ca="1" si="19"/>
        <v>0</v>
      </c>
      <c r="BC48" s="61">
        <f t="shared" ca="1" si="19"/>
        <v>2350736170</v>
      </c>
      <c r="BD48" s="61">
        <f t="shared" ca="1" si="19"/>
        <v>2922508344.9100008</v>
      </c>
      <c r="BE48" s="61">
        <f t="shared" ca="1" si="19"/>
        <v>72103645.719999999</v>
      </c>
      <c r="BF48" s="61">
        <f t="shared" ca="1" si="19"/>
        <v>265067304.5</v>
      </c>
      <c r="BG48" s="61">
        <f t="shared" ca="1" si="19"/>
        <v>122283872.5</v>
      </c>
      <c r="BH48" s="61">
        <f t="shared" ca="1" si="19"/>
        <v>332502912</v>
      </c>
      <c r="BI48" s="61">
        <f t="shared" ca="1" si="19"/>
        <v>0</v>
      </c>
      <c r="BJ48" s="61">
        <f t="shared" ca="1" si="19"/>
        <v>-189719480</v>
      </c>
      <c r="BK48" s="61">
        <f t="shared" ca="1" si="19"/>
        <v>-192963658.78</v>
      </c>
      <c r="BL48" s="61">
        <f t="shared" ca="1" si="19"/>
        <v>0</v>
      </c>
      <c r="BM48" s="61">
        <f t="shared" ca="1" si="19"/>
        <v>0</v>
      </c>
      <c r="BN48" s="61">
        <f t="shared" ca="1" si="19"/>
        <v>0</v>
      </c>
      <c r="BO48" s="61">
        <f t="shared" ca="1" si="19"/>
        <v>-1060</v>
      </c>
      <c r="BP48" s="61">
        <f t="shared" ca="1" si="20"/>
        <v>-1060</v>
      </c>
      <c r="BQ48" s="61">
        <f t="shared" ca="1" si="20"/>
        <v>0</v>
      </c>
      <c r="BR48" s="61">
        <f t="shared" ca="1" si="20"/>
        <v>0</v>
      </c>
      <c r="BS48" s="61">
        <f t="shared" ca="1" si="20"/>
        <v>-252614056.77000004</v>
      </c>
      <c r="BT48" s="61">
        <f t="shared" ca="1" si="20"/>
        <v>-121512796.75</v>
      </c>
      <c r="BU48" s="61">
        <f t="shared" ca="1" si="20"/>
        <v>-43118165.230000004</v>
      </c>
      <c r="BV48" s="61">
        <f t="shared" ca="1" si="20"/>
        <v>-57888386.050000004</v>
      </c>
      <c r="BW48" s="61">
        <f t="shared" ca="1" si="20"/>
        <v>0</v>
      </c>
      <c r="BX48" s="61">
        <f t="shared" ca="1" si="20"/>
        <v>-143219.38999999998</v>
      </c>
      <c r="BY48" s="61">
        <f t="shared" ca="1" si="20"/>
        <v>-19086449.140000004</v>
      </c>
      <c r="BZ48" s="61">
        <f t="shared" ca="1" si="20"/>
        <v>-679190.27</v>
      </c>
      <c r="CA48" s="61">
        <f t="shared" ca="1" si="20"/>
        <v>-10185849.939999999</v>
      </c>
      <c r="CB48" s="61">
        <f t="shared" ca="1" si="20"/>
        <v>1132676</v>
      </c>
      <c r="CC48" s="61">
        <f t="shared" ca="1" si="20"/>
        <v>1132676</v>
      </c>
      <c r="CD48" s="61">
        <f t="shared" ca="1" si="20"/>
        <v>-5517691</v>
      </c>
      <c r="CE48" s="61">
        <f t="shared" ca="1" si="20"/>
        <v>6650367</v>
      </c>
      <c r="CF48" s="61">
        <f t="shared" ca="1" si="21"/>
        <v>0</v>
      </c>
      <c r="CG48" s="61">
        <f t="shared" ca="1" si="21"/>
        <v>0</v>
      </c>
      <c r="CH48" s="61">
        <f t="shared" ca="1" si="21"/>
        <v>0</v>
      </c>
      <c r="CI48" s="61">
        <f t="shared" ca="1" si="21"/>
        <v>-8487630.2300000004</v>
      </c>
      <c r="CJ48" s="61">
        <f t="shared" ca="1" si="21"/>
        <v>-8487630.2300000004</v>
      </c>
      <c r="CK48" s="61">
        <f t="shared" ca="1" si="21"/>
        <v>0</v>
      </c>
      <c r="CL48" s="61">
        <f t="shared" ca="1" si="6"/>
        <v>202026145.99000025</v>
      </c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</row>
    <row r="49" spans="1:228" ht="13.5" customHeight="1">
      <c r="A49" s="44" t="s">
        <v>84</v>
      </c>
      <c r="B49" s="59">
        <v>1057</v>
      </c>
      <c r="C49" s="60" t="s">
        <v>373</v>
      </c>
      <c r="D49" s="61">
        <f t="shared" ca="1" si="17"/>
        <v>372457579.29000002</v>
      </c>
      <c r="E49" s="61">
        <f t="shared" ca="1" si="17"/>
        <v>197733451.42000002</v>
      </c>
      <c r="F49" s="61">
        <f t="shared" ca="1" si="17"/>
        <v>239195968.51000002</v>
      </c>
      <c r="G49" s="61">
        <f t="shared" ca="1" si="17"/>
        <v>-41462517.089999989</v>
      </c>
      <c r="H49" s="61">
        <f t="shared" ca="1" si="17"/>
        <v>0</v>
      </c>
      <c r="I49" s="61">
        <f t="shared" ca="1" si="17"/>
        <v>77301557.319999978</v>
      </c>
      <c r="J49" s="61">
        <f t="shared" ca="1" si="17"/>
        <v>81269895.269999981</v>
      </c>
      <c r="K49" s="61">
        <f t="shared" ca="1" si="17"/>
        <v>-678782245.69999993</v>
      </c>
      <c r="L49" s="61">
        <f t="shared" ca="1" si="17"/>
        <v>760052140.96999991</v>
      </c>
      <c r="M49" s="61">
        <f t="shared" ca="1" si="17"/>
        <v>-3968337.9499999993</v>
      </c>
      <c r="N49" s="61">
        <f t="shared" ca="1" si="17"/>
        <v>24096249.57</v>
      </c>
      <c r="O49" s="61">
        <f t="shared" ca="1" si="17"/>
        <v>-28064587.52</v>
      </c>
      <c r="P49" s="61">
        <f t="shared" ca="1" si="17"/>
        <v>0</v>
      </c>
      <c r="Q49" s="61">
        <f t="shared" ca="1" si="17"/>
        <v>0</v>
      </c>
      <c r="R49" s="61">
        <f t="shared" ca="1" si="17"/>
        <v>0</v>
      </c>
      <c r="S49" s="61">
        <f t="shared" ca="1" si="17"/>
        <v>-3310674.4099999983</v>
      </c>
      <c r="T49" s="61">
        <f t="shared" ca="1" si="15"/>
        <v>-3310674.4099999983</v>
      </c>
      <c r="U49" s="61">
        <f t="shared" ca="1" si="15"/>
        <v>-10046956.389999999</v>
      </c>
      <c r="V49" s="61">
        <f t="shared" ca="1" si="15"/>
        <v>6736281.9800000004</v>
      </c>
      <c r="W49" s="61">
        <f t="shared" ca="1" si="15"/>
        <v>0</v>
      </c>
      <c r="X49" s="61">
        <f t="shared" ca="1" si="15"/>
        <v>0</v>
      </c>
      <c r="Y49" s="61">
        <f t="shared" ca="1" si="15"/>
        <v>0</v>
      </c>
      <c r="Z49" s="61">
        <f t="shared" ca="1" si="15"/>
        <v>93286138.989999995</v>
      </c>
      <c r="AA49" s="61">
        <f t="shared" ca="1" si="15"/>
        <v>90130109.140000001</v>
      </c>
      <c r="AB49" s="61">
        <f t="shared" ca="1" si="15"/>
        <v>0</v>
      </c>
      <c r="AC49" s="61">
        <f t="shared" ca="1" si="15"/>
        <v>0</v>
      </c>
      <c r="AD49" s="61">
        <f t="shared" ca="1" si="15"/>
        <v>3156029.85</v>
      </c>
      <c r="AE49" s="61">
        <f t="shared" ca="1" si="15"/>
        <v>0</v>
      </c>
      <c r="AF49" s="61">
        <f t="shared" ca="1" si="15"/>
        <v>0</v>
      </c>
      <c r="AG49" s="61">
        <f t="shared" ca="1" si="15"/>
        <v>0</v>
      </c>
      <c r="AH49" s="61">
        <f t="shared" ca="1" si="15"/>
        <v>0</v>
      </c>
      <c r="AI49" s="61">
        <f t="shared" ca="1" si="15"/>
        <v>0</v>
      </c>
      <c r="AJ49" s="61">
        <f t="shared" ca="1" si="18"/>
        <v>142500</v>
      </c>
      <c r="AK49" s="61">
        <f t="shared" ca="1" si="18"/>
        <v>142500</v>
      </c>
      <c r="AL49" s="61">
        <f t="shared" ca="1" si="18"/>
        <v>0</v>
      </c>
      <c r="AM49" s="61">
        <f t="shared" ca="1" si="18"/>
        <v>7304605.9700000007</v>
      </c>
      <c r="AN49" s="61">
        <f t="shared" ca="1" si="18"/>
        <v>4754137.4800000004</v>
      </c>
      <c r="AO49" s="61">
        <f t="shared" ca="1" si="18"/>
        <v>-177900.95</v>
      </c>
      <c r="AP49" s="61">
        <f t="shared" ca="1" si="18"/>
        <v>2715636</v>
      </c>
      <c r="AQ49" s="61">
        <f t="shared" ca="1" si="18"/>
        <v>0</v>
      </c>
      <c r="AR49" s="61">
        <f t="shared" ca="1" si="18"/>
        <v>12733.44</v>
      </c>
      <c r="AS49" s="61">
        <f t="shared" ca="1" si="18"/>
        <v>-303534169.16999996</v>
      </c>
      <c r="AT49" s="61">
        <f t="shared" ca="1" si="18"/>
        <v>-40956254.00999999</v>
      </c>
      <c r="AU49" s="61">
        <f t="shared" ca="1" si="18"/>
        <v>-40958279.489999987</v>
      </c>
      <c r="AV49" s="61">
        <f t="shared" ca="1" si="18"/>
        <v>2025.48</v>
      </c>
      <c r="AW49" s="61">
        <f t="shared" ca="1" si="18"/>
        <v>-10070317.660000015</v>
      </c>
      <c r="AX49" s="61">
        <f t="shared" ca="1" si="18"/>
        <v>-8851974.6400000155</v>
      </c>
      <c r="AY49" s="61">
        <f t="shared" ca="1" si="18"/>
        <v>-245961967.06000003</v>
      </c>
      <c r="AZ49" s="61">
        <f t="shared" ca="1" si="19"/>
        <v>-117279468.29000001</v>
      </c>
      <c r="BA49" s="61">
        <f t="shared" ca="1" si="19"/>
        <v>-192569021.30000004</v>
      </c>
      <c r="BB49" s="61">
        <f t="shared" ca="1" si="19"/>
        <v>0</v>
      </c>
      <c r="BC49" s="61">
        <f t="shared" ca="1" si="19"/>
        <v>63886522.529999994</v>
      </c>
      <c r="BD49" s="61">
        <f t="shared" ca="1" si="19"/>
        <v>237109992.42000002</v>
      </c>
      <c r="BE49" s="61">
        <f t="shared" ca="1" si="19"/>
        <v>-1218343.0200000003</v>
      </c>
      <c r="BF49" s="61">
        <f t="shared" ca="1" si="19"/>
        <v>1019498.74</v>
      </c>
      <c r="BG49" s="61">
        <f t="shared" ca="1" si="19"/>
        <v>260727.23</v>
      </c>
      <c r="BH49" s="61">
        <f t="shared" ca="1" si="19"/>
        <v>771567.47</v>
      </c>
      <c r="BI49" s="61">
        <f t="shared" ca="1" si="19"/>
        <v>0</v>
      </c>
      <c r="BJ49" s="61">
        <f t="shared" ca="1" si="19"/>
        <v>-12795.96</v>
      </c>
      <c r="BK49" s="61">
        <f t="shared" ca="1" si="19"/>
        <v>-2237841.7600000002</v>
      </c>
      <c r="BL49" s="61">
        <f t="shared" ca="1" si="19"/>
        <v>0</v>
      </c>
      <c r="BM49" s="61">
        <f t="shared" ca="1" si="19"/>
        <v>0</v>
      </c>
      <c r="BN49" s="61">
        <f t="shared" ca="1" si="19"/>
        <v>0</v>
      </c>
      <c r="BO49" s="61">
        <f t="shared" ca="1" si="19"/>
        <v>-4321133.8100000015</v>
      </c>
      <c r="BP49" s="61">
        <f t="shared" ca="1" si="20"/>
        <v>-4321133.8100000015</v>
      </c>
      <c r="BQ49" s="61">
        <f t="shared" ca="1" si="20"/>
        <v>0</v>
      </c>
      <c r="BR49" s="61">
        <f t="shared" ca="1" si="20"/>
        <v>0</v>
      </c>
      <c r="BS49" s="61">
        <f t="shared" ca="1" si="20"/>
        <v>-242610520.23999995</v>
      </c>
      <c r="BT49" s="61">
        <f t="shared" ca="1" si="20"/>
        <v>-185406541.43999997</v>
      </c>
      <c r="BU49" s="61">
        <f t="shared" ca="1" si="20"/>
        <v>-45834142.089999989</v>
      </c>
      <c r="BV49" s="61">
        <f t="shared" ca="1" si="20"/>
        <v>-448117.92</v>
      </c>
      <c r="BW49" s="61">
        <f t="shared" ca="1" si="20"/>
        <v>0</v>
      </c>
      <c r="BX49" s="61">
        <f t="shared" ca="1" si="20"/>
        <v>-1654.3000000000002</v>
      </c>
      <c r="BY49" s="61">
        <f t="shared" ca="1" si="20"/>
        <v>-11615581.720000003</v>
      </c>
      <c r="BZ49" s="61">
        <f t="shared" ca="1" si="20"/>
        <v>2409163.3599999994</v>
      </c>
      <c r="CA49" s="61">
        <f t="shared" ca="1" si="20"/>
        <v>-1713646.1300000004</v>
      </c>
      <c r="CB49" s="61">
        <f t="shared" ca="1" si="20"/>
        <v>0</v>
      </c>
      <c r="CC49" s="61">
        <f t="shared" ca="1" si="20"/>
        <v>0</v>
      </c>
      <c r="CD49" s="61">
        <f t="shared" ca="1" si="20"/>
        <v>0</v>
      </c>
      <c r="CE49" s="61">
        <f t="shared" ca="1" si="20"/>
        <v>0</v>
      </c>
      <c r="CF49" s="61">
        <f t="shared" ca="1" si="21"/>
        <v>0</v>
      </c>
      <c r="CG49" s="61">
        <f t="shared" ca="1" si="21"/>
        <v>0</v>
      </c>
      <c r="CH49" s="61">
        <f t="shared" ca="1" si="21"/>
        <v>0</v>
      </c>
      <c r="CI49" s="61">
        <f t="shared" ca="1" si="21"/>
        <v>-5575943.4499999993</v>
      </c>
      <c r="CJ49" s="61">
        <f t="shared" ca="1" si="21"/>
        <v>-5575943.4499999993</v>
      </c>
      <c r="CK49" s="61">
        <f t="shared" ca="1" si="21"/>
        <v>0</v>
      </c>
      <c r="CL49" s="61">
        <f t="shared" ca="1" si="6"/>
        <v>68923410.120000064</v>
      </c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</row>
    <row r="50" spans="1:228" ht="13.5" customHeight="1">
      <c r="A50" s="44" t="s">
        <v>86</v>
      </c>
      <c r="B50" s="59">
        <v>1058</v>
      </c>
      <c r="C50" s="60" t="s">
        <v>373</v>
      </c>
      <c r="D50" s="61">
        <f t="shared" ca="1" si="17"/>
        <v>516942497.52999985</v>
      </c>
      <c r="E50" s="61">
        <f t="shared" ca="1" si="17"/>
        <v>537721117.66999996</v>
      </c>
      <c r="F50" s="61">
        <f t="shared" ca="1" si="17"/>
        <v>647466752.45999992</v>
      </c>
      <c r="G50" s="61">
        <f t="shared" ca="1" si="17"/>
        <v>-109745634.79000001</v>
      </c>
      <c r="H50" s="61">
        <f t="shared" ca="1" si="17"/>
        <v>0</v>
      </c>
      <c r="I50" s="61">
        <f t="shared" ca="1" si="17"/>
        <v>-126602614.17000011</v>
      </c>
      <c r="J50" s="61">
        <f t="shared" ca="1" si="17"/>
        <v>-108124497.21000016</v>
      </c>
      <c r="K50" s="61">
        <f t="shared" ca="1" si="17"/>
        <v>-1117347070.72</v>
      </c>
      <c r="L50" s="61">
        <f t="shared" ca="1" si="17"/>
        <v>1009222573.5099999</v>
      </c>
      <c r="M50" s="61">
        <f t="shared" ca="1" si="17"/>
        <v>-18478116.959999949</v>
      </c>
      <c r="N50" s="61">
        <f t="shared" ca="1" si="17"/>
        <v>267447352.53000006</v>
      </c>
      <c r="O50" s="61">
        <f t="shared" ca="1" si="17"/>
        <v>-285925469.49000001</v>
      </c>
      <c r="P50" s="61">
        <f t="shared" ca="1" si="17"/>
        <v>0</v>
      </c>
      <c r="Q50" s="61">
        <f t="shared" ca="1" si="17"/>
        <v>0</v>
      </c>
      <c r="R50" s="61">
        <f t="shared" ca="1" si="17"/>
        <v>0</v>
      </c>
      <c r="S50" s="61">
        <f t="shared" ca="1" si="17"/>
        <v>-6836223.8799999952</v>
      </c>
      <c r="T50" s="61">
        <f t="shared" ca="1" si="15"/>
        <v>4200878.0900000036</v>
      </c>
      <c r="U50" s="61">
        <f t="shared" ca="1" si="15"/>
        <v>-22662522.869999997</v>
      </c>
      <c r="V50" s="61">
        <f t="shared" ca="1" si="15"/>
        <v>26863400.960000001</v>
      </c>
      <c r="W50" s="61">
        <f t="shared" ca="1" si="15"/>
        <v>-11037101.969999999</v>
      </c>
      <c r="X50" s="61">
        <f t="shared" ca="1" si="15"/>
        <v>13769801.420000002</v>
      </c>
      <c r="Y50" s="61">
        <f t="shared" ca="1" si="15"/>
        <v>-24806903.390000001</v>
      </c>
      <c r="Z50" s="61">
        <f t="shared" ca="1" si="15"/>
        <v>104276563.53</v>
      </c>
      <c r="AA50" s="61">
        <f t="shared" ca="1" si="15"/>
        <v>80814922.129999995</v>
      </c>
      <c r="AB50" s="61">
        <f t="shared" ca="1" si="15"/>
        <v>0</v>
      </c>
      <c r="AC50" s="61">
        <f t="shared" ca="1" si="15"/>
        <v>0</v>
      </c>
      <c r="AD50" s="61">
        <f t="shared" ca="1" si="15"/>
        <v>23461641.399999999</v>
      </c>
      <c r="AE50" s="61">
        <f t="shared" ca="1" si="15"/>
        <v>0</v>
      </c>
      <c r="AF50" s="61">
        <f t="shared" ca="1" si="15"/>
        <v>0</v>
      </c>
      <c r="AG50" s="61">
        <f t="shared" ca="1" si="15"/>
        <v>0</v>
      </c>
      <c r="AH50" s="61">
        <f t="shared" ca="1" si="15"/>
        <v>0</v>
      </c>
      <c r="AI50" s="61">
        <f t="shared" ca="1" si="15"/>
        <v>0</v>
      </c>
      <c r="AJ50" s="61">
        <f t="shared" ca="1" si="18"/>
        <v>0</v>
      </c>
      <c r="AK50" s="61">
        <f t="shared" ca="1" si="18"/>
        <v>0</v>
      </c>
      <c r="AL50" s="61">
        <f t="shared" ca="1" si="18"/>
        <v>0</v>
      </c>
      <c r="AM50" s="61">
        <f t="shared" ca="1" si="18"/>
        <v>8383654.3800000008</v>
      </c>
      <c r="AN50" s="61">
        <f t="shared" ca="1" si="18"/>
        <v>8383654.3800000008</v>
      </c>
      <c r="AO50" s="61">
        <f t="shared" ca="1" si="18"/>
        <v>0</v>
      </c>
      <c r="AP50" s="61">
        <f t="shared" ca="1" si="18"/>
        <v>0</v>
      </c>
      <c r="AQ50" s="61">
        <f t="shared" ca="1" si="18"/>
        <v>0</v>
      </c>
      <c r="AR50" s="61">
        <f t="shared" ca="1" si="18"/>
        <v>0</v>
      </c>
      <c r="AS50" s="61">
        <f t="shared" ca="1" si="18"/>
        <v>-440671631.18000025</v>
      </c>
      <c r="AT50" s="61">
        <f t="shared" ca="1" si="18"/>
        <v>-28069396.419999998</v>
      </c>
      <c r="AU50" s="61">
        <f t="shared" ca="1" si="18"/>
        <v>-56158635.619999997</v>
      </c>
      <c r="AV50" s="61">
        <f t="shared" ca="1" si="18"/>
        <v>28089239.199999999</v>
      </c>
      <c r="AW50" s="61">
        <f t="shared" ca="1" si="18"/>
        <v>-17278832.680000246</v>
      </c>
      <c r="AX50" s="61">
        <f t="shared" ca="1" si="18"/>
        <v>-70258715.840000033</v>
      </c>
      <c r="AY50" s="61">
        <f t="shared" ca="1" si="18"/>
        <v>-389993330.88999999</v>
      </c>
      <c r="AZ50" s="61">
        <f t="shared" ca="1" si="19"/>
        <v>-91627099.279999986</v>
      </c>
      <c r="BA50" s="61">
        <f t="shared" ca="1" si="19"/>
        <v>-465425592.19999993</v>
      </c>
      <c r="BB50" s="61">
        <f t="shared" ca="1" si="19"/>
        <v>0</v>
      </c>
      <c r="BC50" s="61">
        <f t="shared" ca="1" si="19"/>
        <v>167059360.58999994</v>
      </c>
      <c r="BD50" s="61">
        <f t="shared" ca="1" si="19"/>
        <v>319734615.04999995</v>
      </c>
      <c r="BE50" s="61">
        <f t="shared" ca="1" si="19"/>
        <v>52979883.159999788</v>
      </c>
      <c r="BF50" s="61">
        <f t="shared" ca="1" si="19"/>
        <v>279716683.99999982</v>
      </c>
      <c r="BG50" s="61">
        <f t="shared" ca="1" si="19"/>
        <v>49554619.389999993</v>
      </c>
      <c r="BH50" s="61">
        <f t="shared" ca="1" si="19"/>
        <v>373764772.61999983</v>
      </c>
      <c r="BI50" s="61">
        <f t="shared" ca="1" si="19"/>
        <v>0</v>
      </c>
      <c r="BJ50" s="61">
        <f t="shared" ca="1" si="19"/>
        <v>-143602708.00999999</v>
      </c>
      <c r="BK50" s="61">
        <f t="shared" ca="1" si="19"/>
        <v>-226736800.84000003</v>
      </c>
      <c r="BL50" s="61">
        <f t="shared" ca="1" si="19"/>
        <v>0</v>
      </c>
      <c r="BM50" s="61">
        <f t="shared" ca="1" si="19"/>
        <v>0</v>
      </c>
      <c r="BN50" s="61">
        <f t="shared" ca="1" si="19"/>
        <v>0</v>
      </c>
      <c r="BO50" s="61">
        <f t="shared" ca="1" si="19"/>
        <v>-2842838.0700000003</v>
      </c>
      <c r="BP50" s="61">
        <f t="shared" ca="1" si="20"/>
        <v>-2842838.0700000003</v>
      </c>
      <c r="BQ50" s="61">
        <f t="shared" ca="1" si="20"/>
        <v>0</v>
      </c>
      <c r="BR50" s="61">
        <f t="shared" ca="1" si="20"/>
        <v>0</v>
      </c>
      <c r="BS50" s="61">
        <f t="shared" ca="1" si="20"/>
        <v>-380472254.65999997</v>
      </c>
      <c r="BT50" s="61">
        <f t="shared" ca="1" si="20"/>
        <v>-199867957.82999998</v>
      </c>
      <c r="BU50" s="61">
        <f t="shared" ca="1" si="20"/>
        <v>-66005648.050000004</v>
      </c>
      <c r="BV50" s="61">
        <f t="shared" ca="1" si="20"/>
        <v>-44469879.830000006</v>
      </c>
      <c r="BW50" s="61">
        <f t="shared" ca="1" si="20"/>
        <v>0</v>
      </c>
      <c r="BX50" s="61">
        <f t="shared" ca="1" si="20"/>
        <v>-98171126.75999999</v>
      </c>
      <c r="BY50" s="61">
        <f t="shared" ca="1" si="20"/>
        <v>-5754431.6699999999</v>
      </c>
      <c r="BZ50" s="61">
        <f t="shared" ca="1" si="20"/>
        <v>33796789.479999997</v>
      </c>
      <c r="CA50" s="61">
        <f t="shared" ca="1" si="20"/>
        <v>0</v>
      </c>
      <c r="CB50" s="61">
        <f t="shared" ca="1" si="20"/>
        <v>0</v>
      </c>
      <c r="CC50" s="61">
        <f t="shared" ca="1" si="20"/>
        <v>0</v>
      </c>
      <c r="CD50" s="61">
        <f t="shared" ca="1" si="20"/>
        <v>0</v>
      </c>
      <c r="CE50" s="61">
        <f t="shared" ca="1" si="20"/>
        <v>0</v>
      </c>
      <c r="CF50" s="61">
        <f t="shared" ca="1" si="21"/>
        <v>0</v>
      </c>
      <c r="CG50" s="61">
        <f t="shared" ca="1" si="21"/>
        <v>0</v>
      </c>
      <c r="CH50" s="61">
        <f t="shared" ca="1" si="21"/>
        <v>0</v>
      </c>
      <c r="CI50" s="61">
        <f t="shared" ca="1" si="21"/>
        <v>-12008309.35</v>
      </c>
      <c r="CJ50" s="61">
        <f t="shared" ca="1" si="21"/>
        <v>-12008309.35</v>
      </c>
      <c r="CK50" s="61">
        <f t="shared" ca="1" si="21"/>
        <v>0</v>
      </c>
      <c r="CL50" s="61">
        <f t="shared" ca="1" si="6"/>
        <v>76270866.349999607</v>
      </c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</row>
    <row r="51" spans="1:228" ht="13.5" customHeight="1">
      <c r="A51" s="44" t="s">
        <v>88</v>
      </c>
      <c r="B51" s="59">
        <v>1059</v>
      </c>
      <c r="C51" s="60" t="s">
        <v>373</v>
      </c>
      <c r="D51" s="61">
        <f t="shared" ca="1" si="17"/>
        <v>316356296.46999997</v>
      </c>
      <c r="E51" s="61">
        <f t="shared" ca="1" si="17"/>
        <v>326403836.20000005</v>
      </c>
      <c r="F51" s="61">
        <f t="shared" ca="1" si="17"/>
        <v>333052000.73000002</v>
      </c>
      <c r="G51" s="61">
        <f t="shared" ca="1" si="17"/>
        <v>-6648164.5300000003</v>
      </c>
      <c r="H51" s="61">
        <f t="shared" ca="1" si="17"/>
        <v>0</v>
      </c>
      <c r="I51" s="61">
        <f t="shared" ca="1" si="17"/>
        <v>-66152151.960000038</v>
      </c>
      <c r="J51" s="61">
        <f t="shared" ca="1" si="17"/>
        <v>-64940652.710000038</v>
      </c>
      <c r="K51" s="61">
        <f t="shared" ca="1" si="17"/>
        <v>-841318682.1400001</v>
      </c>
      <c r="L51" s="61">
        <f t="shared" ca="1" si="17"/>
        <v>776378029.43000007</v>
      </c>
      <c r="M51" s="61">
        <f t="shared" ca="1" si="17"/>
        <v>-1211499.2500000019</v>
      </c>
      <c r="N51" s="61">
        <f t="shared" ca="1" si="17"/>
        <v>13514297.189999999</v>
      </c>
      <c r="O51" s="61">
        <f t="shared" ca="1" si="17"/>
        <v>-14725796.440000001</v>
      </c>
      <c r="P51" s="61">
        <f t="shared" ca="1" si="17"/>
        <v>0</v>
      </c>
      <c r="Q51" s="61">
        <f t="shared" ca="1" si="17"/>
        <v>0</v>
      </c>
      <c r="R51" s="61">
        <f t="shared" ca="1" si="17"/>
        <v>0</v>
      </c>
      <c r="S51" s="61">
        <f t="shared" ca="1" si="17"/>
        <v>-2889119.08</v>
      </c>
      <c r="T51" s="61">
        <f t="shared" ca="1" si="15"/>
        <v>-2889119.08</v>
      </c>
      <c r="U51" s="61">
        <f t="shared" ca="1" si="15"/>
        <v>-2988499</v>
      </c>
      <c r="V51" s="61">
        <f t="shared" ca="1" si="15"/>
        <v>99379.92</v>
      </c>
      <c r="W51" s="61">
        <f t="shared" ca="1" si="15"/>
        <v>0</v>
      </c>
      <c r="X51" s="61">
        <f t="shared" ca="1" si="15"/>
        <v>0</v>
      </c>
      <c r="Y51" s="61">
        <f t="shared" ca="1" si="15"/>
        <v>0</v>
      </c>
      <c r="Z51" s="61">
        <f t="shared" ca="1" si="15"/>
        <v>58992759.249999993</v>
      </c>
      <c r="AA51" s="61">
        <f t="shared" ca="1" si="15"/>
        <v>58975573.889999993</v>
      </c>
      <c r="AB51" s="61">
        <f t="shared" ca="1" si="15"/>
        <v>0</v>
      </c>
      <c r="AC51" s="61">
        <f t="shared" ca="1" si="15"/>
        <v>0</v>
      </c>
      <c r="AD51" s="61">
        <f t="shared" ca="1" si="15"/>
        <v>17185.36</v>
      </c>
      <c r="AE51" s="61">
        <f t="shared" ca="1" si="15"/>
        <v>0</v>
      </c>
      <c r="AF51" s="61">
        <f t="shared" ca="1" si="15"/>
        <v>0</v>
      </c>
      <c r="AG51" s="61">
        <f t="shared" ca="1" si="15"/>
        <v>0</v>
      </c>
      <c r="AH51" s="61">
        <f t="shared" ca="1" si="15"/>
        <v>0</v>
      </c>
      <c r="AI51" s="61">
        <f t="shared" ca="1" si="15"/>
        <v>0</v>
      </c>
      <c r="AJ51" s="61">
        <f t="shared" ca="1" si="18"/>
        <v>0</v>
      </c>
      <c r="AK51" s="61">
        <f t="shared" ca="1" si="18"/>
        <v>0</v>
      </c>
      <c r="AL51" s="61">
        <f t="shared" ca="1" si="18"/>
        <v>0</v>
      </c>
      <c r="AM51" s="61">
        <f t="shared" ca="1" si="18"/>
        <v>972.06</v>
      </c>
      <c r="AN51" s="61">
        <f t="shared" ca="1" si="18"/>
        <v>0</v>
      </c>
      <c r="AO51" s="61">
        <f t="shared" ca="1" si="18"/>
        <v>0</v>
      </c>
      <c r="AP51" s="61">
        <f t="shared" ca="1" si="18"/>
        <v>972.06</v>
      </c>
      <c r="AQ51" s="61">
        <f t="shared" ca="1" si="18"/>
        <v>0</v>
      </c>
      <c r="AR51" s="61">
        <f t="shared" ca="1" si="18"/>
        <v>0</v>
      </c>
      <c r="AS51" s="61">
        <f t="shared" ca="1" si="18"/>
        <v>-255665485.26000002</v>
      </c>
      <c r="AT51" s="61">
        <f t="shared" ca="1" si="18"/>
        <v>-10322693.939999999</v>
      </c>
      <c r="AU51" s="61">
        <f t="shared" ca="1" si="18"/>
        <v>-10322693.939999999</v>
      </c>
      <c r="AV51" s="61">
        <f t="shared" ca="1" si="18"/>
        <v>0</v>
      </c>
      <c r="AW51" s="61">
        <f t="shared" ca="1" si="18"/>
        <v>-26343838.219999999</v>
      </c>
      <c r="AX51" s="61">
        <f t="shared" ca="1" si="18"/>
        <v>-29806856.219999999</v>
      </c>
      <c r="AY51" s="61">
        <f t="shared" ca="1" si="18"/>
        <v>-118874091.94</v>
      </c>
      <c r="AZ51" s="61">
        <f t="shared" ca="1" si="19"/>
        <v>-27394314.939999998</v>
      </c>
      <c r="BA51" s="61">
        <f t="shared" ca="1" si="19"/>
        <v>-118863455</v>
      </c>
      <c r="BB51" s="61">
        <f t="shared" ca="1" si="19"/>
        <v>0</v>
      </c>
      <c r="BC51" s="61">
        <f t="shared" ca="1" si="19"/>
        <v>27383678</v>
      </c>
      <c r="BD51" s="61">
        <f t="shared" ca="1" si="19"/>
        <v>89067235.719999999</v>
      </c>
      <c r="BE51" s="61">
        <f t="shared" ca="1" si="19"/>
        <v>3463018</v>
      </c>
      <c r="BF51" s="61">
        <f t="shared" ca="1" si="19"/>
        <v>20922238</v>
      </c>
      <c r="BG51" s="61">
        <f t="shared" ca="1" si="19"/>
        <v>436739.32</v>
      </c>
      <c r="BH51" s="61">
        <f t="shared" ca="1" si="19"/>
        <v>29419008.68</v>
      </c>
      <c r="BI51" s="61">
        <f t="shared" ca="1" si="19"/>
        <v>0</v>
      </c>
      <c r="BJ51" s="61">
        <f t="shared" ca="1" si="19"/>
        <v>-8933510</v>
      </c>
      <c r="BK51" s="61">
        <f t="shared" ca="1" si="19"/>
        <v>-17459220</v>
      </c>
      <c r="BL51" s="61">
        <f t="shared" ca="1" si="19"/>
        <v>0</v>
      </c>
      <c r="BM51" s="61">
        <f t="shared" ca="1" si="19"/>
        <v>0</v>
      </c>
      <c r="BN51" s="61">
        <f t="shared" ca="1" si="19"/>
        <v>0</v>
      </c>
      <c r="BO51" s="61">
        <f t="shared" ca="1" si="19"/>
        <v>-657067</v>
      </c>
      <c r="BP51" s="61">
        <f t="shared" ca="1" si="20"/>
        <v>-657067</v>
      </c>
      <c r="BQ51" s="61">
        <f t="shared" ca="1" si="20"/>
        <v>0</v>
      </c>
      <c r="BR51" s="61">
        <f t="shared" ca="1" si="20"/>
        <v>0</v>
      </c>
      <c r="BS51" s="61">
        <f t="shared" ca="1" si="20"/>
        <v>-217134770.90000004</v>
      </c>
      <c r="BT51" s="61">
        <f t="shared" ca="1" si="20"/>
        <v>-99616946.10048297</v>
      </c>
      <c r="BU51" s="61">
        <f t="shared" ca="1" si="20"/>
        <v>-72493970.609999999</v>
      </c>
      <c r="BV51" s="61">
        <f t="shared" ca="1" si="20"/>
        <v>-8986367.5599999987</v>
      </c>
      <c r="BW51" s="61">
        <f t="shared" ca="1" si="20"/>
        <v>0</v>
      </c>
      <c r="BX51" s="61">
        <f t="shared" ca="1" si="20"/>
        <v>-31236265.649517056</v>
      </c>
      <c r="BY51" s="61">
        <f t="shared" ca="1" si="20"/>
        <v>-1985690.7399999998</v>
      </c>
      <c r="BZ51" s="61">
        <f t="shared" ca="1" si="20"/>
        <v>628086.25</v>
      </c>
      <c r="CA51" s="61">
        <f t="shared" ca="1" si="20"/>
        <v>-3443616.4899999993</v>
      </c>
      <c r="CB51" s="61">
        <f t="shared" ca="1" si="20"/>
        <v>-1207115.1999999993</v>
      </c>
      <c r="CC51" s="61">
        <f t="shared" ca="1" si="20"/>
        <v>-1207115.1999999993</v>
      </c>
      <c r="CD51" s="61">
        <f t="shared" ca="1" si="20"/>
        <v>-27239730.620000001</v>
      </c>
      <c r="CE51" s="61">
        <f t="shared" ca="1" si="20"/>
        <v>26032615.420000002</v>
      </c>
      <c r="CF51" s="61">
        <f t="shared" ca="1" si="21"/>
        <v>0</v>
      </c>
      <c r="CG51" s="61">
        <f t="shared" ca="1" si="21"/>
        <v>0</v>
      </c>
      <c r="CH51" s="61">
        <f t="shared" ca="1" si="21"/>
        <v>0</v>
      </c>
      <c r="CI51" s="61">
        <f t="shared" ca="1" si="21"/>
        <v>0</v>
      </c>
      <c r="CJ51" s="61">
        <f t="shared" ca="1" si="21"/>
        <v>0</v>
      </c>
      <c r="CK51" s="61">
        <f t="shared" ca="1" si="21"/>
        <v>0</v>
      </c>
      <c r="CL51" s="61">
        <f t="shared" ca="1" si="6"/>
        <v>60690811.209999949</v>
      </c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</row>
    <row r="52" spans="1:228" ht="13.5" customHeight="1">
      <c r="A52" s="44" t="s">
        <v>90</v>
      </c>
      <c r="B52" s="59">
        <v>1060</v>
      </c>
      <c r="C52" s="60" t="s">
        <v>373</v>
      </c>
      <c r="D52" s="61">
        <f t="shared" ca="1" si="17"/>
        <v>981985.95000000019</v>
      </c>
      <c r="E52" s="61">
        <f t="shared" ca="1" si="17"/>
        <v>0</v>
      </c>
      <c r="F52" s="61">
        <f t="shared" ca="1" si="17"/>
        <v>0</v>
      </c>
      <c r="G52" s="61">
        <f t="shared" ca="1" si="17"/>
        <v>0</v>
      </c>
      <c r="H52" s="61">
        <f t="shared" ca="1" si="17"/>
        <v>0</v>
      </c>
      <c r="I52" s="61">
        <f t="shared" ca="1" si="17"/>
        <v>294115.45000000019</v>
      </c>
      <c r="J52" s="61">
        <f t="shared" ca="1" si="17"/>
        <v>294115.45000000019</v>
      </c>
      <c r="K52" s="61">
        <f t="shared" ca="1" si="17"/>
        <v>-2592634.19</v>
      </c>
      <c r="L52" s="61">
        <f t="shared" ca="1" si="17"/>
        <v>2886749.64</v>
      </c>
      <c r="M52" s="61">
        <f t="shared" ca="1" si="17"/>
        <v>0</v>
      </c>
      <c r="N52" s="61">
        <f t="shared" ca="1" si="17"/>
        <v>0</v>
      </c>
      <c r="O52" s="61">
        <f t="shared" ca="1" si="17"/>
        <v>0</v>
      </c>
      <c r="P52" s="61">
        <f t="shared" ca="1" si="17"/>
        <v>0</v>
      </c>
      <c r="Q52" s="61">
        <f t="shared" ca="1" si="17"/>
        <v>0</v>
      </c>
      <c r="R52" s="61">
        <f t="shared" ca="1" si="17"/>
        <v>0</v>
      </c>
      <c r="S52" s="61">
        <f t="shared" ca="1" si="17"/>
        <v>0</v>
      </c>
      <c r="T52" s="61">
        <f t="shared" ca="1" si="15"/>
        <v>0</v>
      </c>
      <c r="U52" s="61">
        <f t="shared" ca="1" si="15"/>
        <v>0</v>
      </c>
      <c r="V52" s="61">
        <f t="shared" ca="1" si="15"/>
        <v>0</v>
      </c>
      <c r="W52" s="61">
        <f t="shared" ca="1" si="15"/>
        <v>0</v>
      </c>
      <c r="X52" s="61">
        <f t="shared" ca="1" si="15"/>
        <v>0</v>
      </c>
      <c r="Y52" s="61">
        <f t="shared" ca="1" si="15"/>
        <v>0</v>
      </c>
      <c r="Z52" s="61">
        <f t="shared" ca="1" si="15"/>
        <v>0</v>
      </c>
      <c r="AA52" s="61">
        <f t="shared" ca="1" si="15"/>
        <v>0</v>
      </c>
      <c r="AB52" s="61">
        <f t="shared" ca="1" si="15"/>
        <v>0</v>
      </c>
      <c r="AC52" s="61">
        <f t="shared" ca="1" si="15"/>
        <v>0</v>
      </c>
      <c r="AD52" s="61">
        <f t="shared" ca="1" si="15"/>
        <v>0</v>
      </c>
      <c r="AE52" s="61">
        <f t="shared" ca="1" si="15"/>
        <v>0</v>
      </c>
      <c r="AF52" s="61">
        <f t="shared" ca="1" si="15"/>
        <v>0</v>
      </c>
      <c r="AG52" s="61">
        <f t="shared" ca="1" si="15"/>
        <v>0</v>
      </c>
      <c r="AH52" s="61">
        <f t="shared" ca="1" si="15"/>
        <v>0</v>
      </c>
      <c r="AI52" s="61">
        <f t="shared" ca="1" si="15"/>
        <v>0</v>
      </c>
      <c r="AJ52" s="61">
        <f t="shared" ca="1" si="18"/>
        <v>687870.5</v>
      </c>
      <c r="AK52" s="61">
        <f t="shared" ca="1" si="18"/>
        <v>687870.5</v>
      </c>
      <c r="AL52" s="61">
        <f t="shared" ca="1" si="18"/>
        <v>0</v>
      </c>
      <c r="AM52" s="61">
        <f t="shared" ca="1" si="18"/>
        <v>0</v>
      </c>
      <c r="AN52" s="61">
        <f t="shared" ca="1" si="18"/>
        <v>0</v>
      </c>
      <c r="AO52" s="61">
        <f t="shared" ca="1" si="18"/>
        <v>0</v>
      </c>
      <c r="AP52" s="61">
        <f t="shared" ca="1" si="18"/>
        <v>0</v>
      </c>
      <c r="AQ52" s="61">
        <f t="shared" ca="1" si="18"/>
        <v>0</v>
      </c>
      <c r="AR52" s="61">
        <f t="shared" ca="1" si="18"/>
        <v>0</v>
      </c>
      <c r="AS52" s="61">
        <f t="shared" ca="1" si="18"/>
        <v>-16541791.470000001</v>
      </c>
      <c r="AT52" s="61">
        <f t="shared" ca="1" si="18"/>
        <v>0</v>
      </c>
      <c r="AU52" s="61">
        <f t="shared" ca="1" si="18"/>
        <v>0</v>
      </c>
      <c r="AV52" s="61">
        <f t="shared" ca="1" si="18"/>
        <v>0</v>
      </c>
      <c r="AW52" s="61">
        <f t="shared" ca="1" si="18"/>
        <v>0</v>
      </c>
      <c r="AX52" s="61">
        <f t="shared" ca="1" si="18"/>
        <v>0</v>
      </c>
      <c r="AY52" s="61">
        <f t="shared" ca="1" si="18"/>
        <v>0</v>
      </c>
      <c r="AZ52" s="61">
        <f t="shared" ca="1" si="19"/>
        <v>0</v>
      </c>
      <c r="BA52" s="61">
        <f t="shared" ca="1" si="19"/>
        <v>0</v>
      </c>
      <c r="BB52" s="61">
        <f t="shared" ca="1" si="19"/>
        <v>0</v>
      </c>
      <c r="BC52" s="61">
        <f t="shared" ca="1" si="19"/>
        <v>0</v>
      </c>
      <c r="BD52" s="61">
        <f t="shared" ca="1" si="19"/>
        <v>0</v>
      </c>
      <c r="BE52" s="61">
        <f t="shared" ca="1" si="19"/>
        <v>0</v>
      </c>
      <c r="BF52" s="61">
        <f t="shared" ca="1" si="19"/>
        <v>0</v>
      </c>
      <c r="BG52" s="61">
        <f t="shared" ca="1" si="19"/>
        <v>0</v>
      </c>
      <c r="BH52" s="61">
        <f t="shared" ca="1" si="19"/>
        <v>0</v>
      </c>
      <c r="BI52" s="61">
        <f t="shared" ca="1" si="19"/>
        <v>0</v>
      </c>
      <c r="BJ52" s="61">
        <f t="shared" ca="1" si="19"/>
        <v>0</v>
      </c>
      <c r="BK52" s="61">
        <f t="shared" ca="1" si="19"/>
        <v>0</v>
      </c>
      <c r="BL52" s="61">
        <f t="shared" ca="1" si="19"/>
        <v>0</v>
      </c>
      <c r="BM52" s="61">
        <f t="shared" ca="1" si="19"/>
        <v>0</v>
      </c>
      <c r="BN52" s="61">
        <f t="shared" ca="1" si="19"/>
        <v>0</v>
      </c>
      <c r="BO52" s="61">
        <f t="shared" ca="1" si="19"/>
        <v>-877424.56</v>
      </c>
      <c r="BP52" s="61">
        <f t="shared" ca="1" si="20"/>
        <v>-877424.56</v>
      </c>
      <c r="BQ52" s="61">
        <f t="shared" ca="1" si="20"/>
        <v>0</v>
      </c>
      <c r="BR52" s="61">
        <f t="shared" ca="1" si="20"/>
        <v>0</v>
      </c>
      <c r="BS52" s="61">
        <f t="shared" ca="1" si="20"/>
        <v>-15664366.91</v>
      </c>
      <c r="BT52" s="61">
        <f t="shared" ca="1" si="20"/>
        <v>0</v>
      </c>
      <c r="BU52" s="61">
        <f t="shared" ca="1" si="20"/>
        <v>-9690237.25</v>
      </c>
      <c r="BV52" s="61">
        <f t="shared" ca="1" si="20"/>
        <v>-3719476.37</v>
      </c>
      <c r="BW52" s="61">
        <f t="shared" ca="1" si="20"/>
        <v>0</v>
      </c>
      <c r="BX52" s="61">
        <f t="shared" ca="1" si="20"/>
        <v>0</v>
      </c>
      <c r="BY52" s="61">
        <f t="shared" ca="1" si="20"/>
        <v>-2254653.29</v>
      </c>
      <c r="BZ52" s="61">
        <f t="shared" ca="1" si="20"/>
        <v>0</v>
      </c>
      <c r="CA52" s="61">
        <f t="shared" ca="1" si="20"/>
        <v>0</v>
      </c>
      <c r="CB52" s="61">
        <f t="shared" ca="1" si="20"/>
        <v>0</v>
      </c>
      <c r="CC52" s="61">
        <f t="shared" ca="1" si="20"/>
        <v>0</v>
      </c>
      <c r="CD52" s="61">
        <f t="shared" ca="1" si="20"/>
        <v>0</v>
      </c>
      <c r="CE52" s="61">
        <f t="shared" ca="1" si="20"/>
        <v>0</v>
      </c>
      <c r="CF52" s="61">
        <f t="shared" ca="1" si="21"/>
        <v>0</v>
      </c>
      <c r="CG52" s="61">
        <f t="shared" ca="1" si="21"/>
        <v>0</v>
      </c>
      <c r="CH52" s="61">
        <f t="shared" ca="1" si="21"/>
        <v>0</v>
      </c>
      <c r="CI52" s="61">
        <f t="shared" ca="1" si="21"/>
        <v>0</v>
      </c>
      <c r="CJ52" s="61">
        <f t="shared" ca="1" si="21"/>
        <v>0</v>
      </c>
      <c r="CK52" s="61">
        <f t="shared" ca="1" si="21"/>
        <v>0</v>
      </c>
      <c r="CL52" s="61">
        <f t="shared" ca="1" si="6"/>
        <v>-15559805.52</v>
      </c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</row>
    <row r="53" spans="1:228" ht="13.5" customHeight="1">
      <c r="A53" s="44" t="s">
        <v>92</v>
      </c>
      <c r="B53" s="59">
        <v>1061</v>
      </c>
      <c r="C53" s="60" t="s">
        <v>373</v>
      </c>
      <c r="D53" s="61">
        <f t="shared" ca="1" si="17"/>
        <v>1778815480.9400012</v>
      </c>
      <c r="E53" s="61">
        <f t="shared" ca="1" si="17"/>
        <v>2972912086.9100003</v>
      </c>
      <c r="F53" s="61">
        <f t="shared" ca="1" si="17"/>
        <v>2973554093.2400002</v>
      </c>
      <c r="G53" s="61">
        <f t="shared" ca="1" si="17"/>
        <v>-642006.33000000007</v>
      </c>
      <c r="H53" s="61">
        <f t="shared" ca="1" si="17"/>
        <v>0</v>
      </c>
      <c r="I53" s="61">
        <f t="shared" ca="1" si="17"/>
        <v>-1482548659.559999</v>
      </c>
      <c r="J53" s="61">
        <f t="shared" ca="1" si="17"/>
        <v>-1482548659.559999</v>
      </c>
      <c r="K53" s="61">
        <f t="shared" ca="1" si="17"/>
        <v>-4022690141.1299992</v>
      </c>
      <c r="L53" s="61">
        <f t="shared" ca="1" si="17"/>
        <v>2540141481.5700002</v>
      </c>
      <c r="M53" s="61">
        <f t="shared" ca="1" si="17"/>
        <v>0</v>
      </c>
      <c r="N53" s="61">
        <f t="shared" ca="1" si="17"/>
        <v>0</v>
      </c>
      <c r="O53" s="61">
        <f t="shared" ca="1" si="17"/>
        <v>0</v>
      </c>
      <c r="P53" s="61">
        <f t="shared" ca="1" si="17"/>
        <v>0</v>
      </c>
      <c r="Q53" s="61">
        <f t="shared" ca="1" si="17"/>
        <v>0</v>
      </c>
      <c r="R53" s="61">
        <f t="shared" ca="1" si="17"/>
        <v>0</v>
      </c>
      <c r="S53" s="61">
        <f t="shared" ca="1" si="17"/>
        <v>0</v>
      </c>
      <c r="T53" s="61">
        <f t="shared" ca="1" si="15"/>
        <v>0</v>
      </c>
      <c r="U53" s="61">
        <f t="shared" ca="1" si="15"/>
        <v>0</v>
      </c>
      <c r="V53" s="61">
        <f t="shared" ca="1" si="15"/>
        <v>0</v>
      </c>
      <c r="W53" s="61">
        <f t="shared" ca="1" si="15"/>
        <v>0</v>
      </c>
      <c r="X53" s="61">
        <f t="shared" ca="1" si="15"/>
        <v>0</v>
      </c>
      <c r="Y53" s="61">
        <f t="shared" ca="1" si="15"/>
        <v>0</v>
      </c>
      <c r="Z53" s="61">
        <f t="shared" ca="1" si="15"/>
        <v>267765058.59999999</v>
      </c>
      <c r="AA53" s="61">
        <f t="shared" ca="1" si="15"/>
        <v>230944139.47</v>
      </c>
      <c r="AB53" s="61">
        <f t="shared" ca="1" si="15"/>
        <v>28107072.600000001</v>
      </c>
      <c r="AC53" s="61">
        <f t="shared" ca="1" si="15"/>
        <v>9103050.290000001</v>
      </c>
      <c r="AD53" s="61">
        <f t="shared" ca="1" si="15"/>
        <v>-389203.76</v>
      </c>
      <c r="AE53" s="61">
        <f t="shared" ca="1" si="15"/>
        <v>0</v>
      </c>
      <c r="AF53" s="61">
        <f t="shared" ca="1" si="15"/>
        <v>0</v>
      </c>
      <c r="AG53" s="61">
        <f t="shared" ca="1" si="15"/>
        <v>0</v>
      </c>
      <c r="AH53" s="61">
        <f t="shared" ca="1" si="15"/>
        <v>0</v>
      </c>
      <c r="AI53" s="61">
        <f t="shared" ca="1" si="15"/>
        <v>0</v>
      </c>
      <c r="AJ53" s="61">
        <f t="shared" ca="1" si="18"/>
        <v>20686994.989999998</v>
      </c>
      <c r="AK53" s="61">
        <f t="shared" ca="1" si="18"/>
        <v>20686994.989999998</v>
      </c>
      <c r="AL53" s="61">
        <f t="shared" ca="1" si="18"/>
        <v>0</v>
      </c>
      <c r="AM53" s="61">
        <f t="shared" ca="1" si="18"/>
        <v>0</v>
      </c>
      <c r="AN53" s="61">
        <f t="shared" ca="1" si="18"/>
        <v>0</v>
      </c>
      <c r="AO53" s="61">
        <f t="shared" ca="1" si="18"/>
        <v>0</v>
      </c>
      <c r="AP53" s="61">
        <f t="shared" ca="1" si="18"/>
        <v>0</v>
      </c>
      <c r="AQ53" s="61">
        <f t="shared" ca="1" si="18"/>
        <v>0</v>
      </c>
      <c r="AR53" s="61">
        <f t="shared" ca="1" si="18"/>
        <v>0</v>
      </c>
      <c r="AS53" s="61">
        <f t="shared" ca="1" si="18"/>
        <v>-1791579601.5599997</v>
      </c>
      <c r="AT53" s="61">
        <f t="shared" ca="1" si="18"/>
        <v>-1271625511.79</v>
      </c>
      <c r="AU53" s="61">
        <f t="shared" ca="1" si="18"/>
        <v>-1271625511.79</v>
      </c>
      <c r="AV53" s="61">
        <f t="shared" ca="1" si="18"/>
        <v>0</v>
      </c>
      <c r="AW53" s="61">
        <f t="shared" ca="1" si="18"/>
        <v>-19857809.310000002</v>
      </c>
      <c r="AX53" s="61">
        <f t="shared" ca="1" si="18"/>
        <v>-19857809.310000002</v>
      </c>
      <c r="AY53" s="61">
        <f t="shared" ca="1" si="18"/>
        <v>-369873645.83999997</v>
      </c>
      <c r="AZ53" s="61">
        <f t="shared" ca="1" si="19"/>
        <v>-303987531.63999999</v>
      </c>
      <c r="BA53" s="61">
        <f t="shared" ca="1" si="19"/>
        <v>-82613644.959999993</v>
      </c>
      <c r="BB53" s="61">
        <f t="shared" ca="1" si="19"/>
        <v>0</v>
      </c>
      <c r="BC53" s="61">
        <f t="shared" ca="1" si="19"/>
        <v>16727530.76</v>
      </c>
      <c r="BD53" s="61">
        <f t="shared" ca="1" si="19"/>
        <v>350015836.52999997</v>
      </c>
      <c r="BE53" s="61">
        <f t="shared" ca="1" si="19"/>
        <v>0</v>
      </c>
      <c r="BF53" s="61">
        <f t="shared" ca="1" si="19"/>
        <v>0</v>
      </c>
      <c r="BG53" s="61">
        <f t="shared" ca="1" si="19"/>
        <v>0</v>
      </c>
      <c r="BH53" s="61">
        <f t="shared" ca="1" si="19"/>
        <v>0</v>
      </c>
      <c r="BI53" s="61">
        <f t="shared" ca="1" si="19"/>
        <v>0</v>
      </c>
      <c r="BJ53" s="61">
        <f t="shared" ca="1" si="19"/>
        <v>0</v>
      </c>
      <c r="BK53" s="61">
        <f t="shared" ca="1" si="19"/>
        <v>0</v>
      </c>
      <c r="BL53" s="61">
        <f t="shared" ca="1" si="19"/>
        <v>0</v>
      </c>
      <c r="BM53" s="61">
        <f t="shared" ca="1" si="19"/>
        <v>0</v>
      </c>
      <c r="BN53" s="61">
        <f t="shared" ca="1" si="19"/>
        <v>0</v>
      </c>
      <c r="BO53" s="61">
        <f t="shared" ca="1" si="19"/>
        <v>0</v>
      </c>
      <c r="BP53" s="61">
        <f t="shared" ca="1" si="20"/>
        <v>0</v>
      </c>
      <c r="BQ53" s="61">
        <f t="shared" ca="1" si="20"/>
        <v>0</v>
      </c>
      <c r="BR53" s="61">
        <f t="shared" ca="1" si="20"/>
        <v>0</v>
      </c>
      <c r="BS53" s="61">
        <f t="shared" ca="1" si="20"/>
        <v>-500096280.45999986</v>
      </c>
      <c r="BT53" s="61">
        <f t="shared" ca="1" si="20"/>
        <v>-30714324.620000005</v>
      </c>
      <c r="BU53" s="61">
        <f t="shared" ca="1" si="20"/>
        <v>-125501840.03000005</v>
      </c>
      <c r="BV53" s="61">
        <f t="shared" ca="1" si="20"/>
        <v>-50580698.989999995</v>
      </c>
      <c r="BW53" s="61">
        <f t="shared" ca="1" si="20"/>
        <v>0</v>
      </c>
      <c r="BX53" s="61">
        <f t="shared" ca="1" si="20"/>
        <v>-42700425.07</v>
      </c>
      <c r="BY53" s="61">
        <f t="shared" ca="1" si="20"/>
        <v>-9208539.4499999993</v>
      </c>
      <c r="BZ53" s="61">
        <f t="shared" ca="1" si="20"/>
        <v>-241390452.29999983</v>
      </c>
      <c r="CA53" s="61">
        <f t="shared" ca="1" si="20"/>
        <v>0</v>
      </c>
      <c r="CB53" s="61">
        <f t="shared" ca="1" si="20"/>
        <v>0</v>
      </c>
      <c r="CC53" s="61">
        <f t="shared" ca="1" si="20"/>
        <v>0</v>
      </c>
      <c r="CD53" s="61">
        <f t="shared" ca="1" si="20"/>
        <v>0</v>
      </c>
      <c r="CE53" s="61">
        <f t="shared" ca="1" si="20"/>
        <v>0</v>
      </c>
      <c r="CF53" s="61">
        <f t="shared" ca="1" si="21"/>
        <v>0</v>
      </c>
      <c r="CG53" s="61">
        <f t="shared" ca="1" si="21"/>
        <v>0</v>
      </c>
      <c r="CH53" s="61">
        <f t="shared" ca="1" si="21"/>
        <v>0</v>
      </c>
      <c r="CI53" s="61">
        <f t="shared" ca="1" si="21"/>
        <v>0</v>
      </c>
      <c r="CJ53" s="61">
        <f t="shared" ca="1" si="21"/>
        <v>0</v>
      </c>
      <c r="CK53" s="61">
        <f t="shared" ca="1" si="21"/>
        <v>0</v>
      </c>
      <c r="CL53" s="61">
        <f t="shared" ca="1" si="6"/>
        <v>-12764120.619998455</v>
      </c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</row>
    <row r="54" spans="1:228" ht="13.5" customHeight="1">
      <c r="A54" s="44" t="s">
        <v>94</v>
      </c>
      <c r="B54" s="59">
        <v>2001</v>
      </c>
      <c r="C54" s="60" t="s">
        <v>373</v>
      </c>
      <c r="D54" s="61">
        <f t="shared" ca="1" si="17"/>
        <v>10282952320.300003</v>
      </c>
      <c r="E54" s="61">
        <f t="shared" ca="1" si="17"/>
        <v>18495286208.979996</v>
      </c>
      <c r="F54" s="61">
        <f t="shared" ca="1" si="17"/>
        <v>19033357224.609997</v>
      </c>
      <c r="G54" s="61">
        <f t="shared" ca="1" si="17"/>
        <v>-538071015.62999988</v>
      </c>
      <c r="H54" s="61">
        <f t="shared" ca="1" si="17"/>
        <v>0</v>
      </c>
      <c r="I54" s="61">
        <f t="shared" ca="1" si="17"/>
        <v>-9719974445.2799931</v>
      </c>
      <c r="J54" s="61">
        <f t="shared" ca="1" si="17"/>
        <v>-10088223448.819994</v>
      </c>
      <c r="K54" s="61">
        <f t="shared" ca="1" si="17"/>
        <v>-22396153615.869995</v>
      </c>
      <c r="L54" s="61">
        <f t="shared" ca="1" si="17"/>
        <v>12307930167.050001</v>
      </c>
      <c r="M54" s="61">
        <f t="shared" ca="1" si="17"/>
        <v>368249003.5400002</v>
      </c>
      <c r="N54" s="61">
        <f t="shared" ca="1" si="17"/>
        <v>567702398.33000016</v>
      </c>
      <c r="O54" s="61">
        <f t="shared" ca="1" si="17"/>
        <v>-199453394.78999999</v>
      </c>
      <c r="P54" s="61">
        <f t="shared" ca="1" si="17"/>
        <v>0</v>
      </c>
      <c r="Q54" s="61">
        <f t="shared" ca="1" si="17"/>
        <v>0</v>
      </c>
      <c r="R54" s="61">
        <f t="shared" ca="1" si="17"/>
        <v>0</v>
      </c>
      <c r="S54" s="61">
        <f t="shared" ref="S54:AH69" ca="1" si="22">INDIRECT("'"&amp;VLOOKUP($A$2,$HL$1:$HM$80,2,0)&amp;"'!"&amp;ADDRESS(IFERROR(MATCH($B54,INDIRECT("'"&amp;VLOOKUP($A$2,$HL$1:$HM$80,2,0)&amp;"'!B:B"),0),MATCH($A$82,INDIRECT("'"&amp;VLOOKUP($A$2,$HL$1:$HM$80,2,0)&amp;"'!A:A"),0)),MATCH(S$5,INDIRECT("'"&amp;VLOOKUP($A$2,$HL$1:$HM$80,2,0)&amp;"'!5:5"),0)))</f>
        <v>0</v>
      </c>
      <c r="T54" s="61">
        <f t="shared" ca="1" si="22"/>
        <v>0</v>
      </c>
      <c r="U54" s="61">
        <f t="shared" ca="1" si="22"/>
        <v>0</v>
      </c>
      <c r="V54" s="61">
        <f t="shared" ca="1" si="22"/>
        <v>0</v>
      </c>
      <c r="W54" s="61">
        <f t="shared" ca="1" si="22"/>
        <v>0</v>
      </c>
      <c r="X54" s="61">
        <f t="shared" ca="1" si="22"/>
        <v>0</v>
      </c>
      <c r="Y54" s="61">
        <f t="shared" ca="1" si="22"/>
        <v>0</v>
      </c>
      <c r="Z54" s="61">
        <f t="shared" ca="1" si="22"/>
        <v>1500305306.7900002</v>
      </c>
      <c r="AA54" s="61">
        <f t="shared" ca="1" si="22"/>
        <v>435102571.21000004</v>
      </c>
      <c r="AB54" s="61">
        <f t="shared" ca="1" si="22"/>
        <v>0</v>
      </c>
      <c r="AC54" s="61">
        <f t="shared" ca="1" si="22"/>
        <v>893530699.64999998</v>
      </c>
      <c r="AD54" s="61">
        <f t="shared" ca="1" si="22"/>
        <v>13140860.830000002</v>
      </c>
      <c r="AE54" s="61">
        <f t="shared" ca="1" si="22"/>
        <v>0</v>
      </c>
      <c r="AF54" s="61">
        <f t="shared" ca="1" si="22"/>
        <v>0</v>
      </c>
      <c r="AG54" s="61">
        <f t="shared" ca="1" si="22"/>
        <v>72740.709999999992</v>
      </c>
      <c r="AH54" s="61">
        <f t="shared" ca="1" si="22"/>
        <v>158458434.39000002</v>
      </c>
      <c r="AI54" s="61">
        <f t="shared" ref="AH54:AW69" ca="1" si="23">INDIRECT("'"&amp;VLOOKUP($A$2,$HL$1:$HM$80,2,0)&amp;"'!"&amp;ADDRESS(IFERROR(MATCH($B54,INDIRECT("'"&amp;VLOOKUP($A$2,$HL$1:$HM$80,2,0)&amp;"'!B:B"),0),MATCH($A$82,INDIRECT("'"&amp;VLOOKUP($A$2,$HL$1:$HM$80,2,0)&amp;"'!A:A"),0)),MATCH(AI$5,INDIRECT("'"&amp;VLOOKUP($A$2,$HL$1:$HM$80,2,0)&amp;"'!5:5"),0)))</f>
        <v>0</v>
      </c>
      <c r="AJ54" s="61">
        <f t="shared" ca="1" si="23"/>
        <v>7335249.8099999987</v>
      </c>
      <c r="AK54" s="61">
        <f t="shared" ca="1" si="23"/>
        <v>7335249.8099999987</v>
      </c>
      <c r="AL54" s="61">
        <f t="shared" ca="1" si="23"/>
        <v>0</v>
      </c>
      <c r="AM54" s="61">
        <f t="shared" ca="1" si="23"/>
        <v>0</v>
      </c>
      <c r="AN54" s="61">
        <f t="shared" ca="1" si="23"/>
        <v>0</v>
      </c>
      <c r="AO54" s="61">
        <f t="shared" ca="1" si="23"/>
        <v>0</v>
      </c>
      <c r="AP54" s="61">
        <f t="shared" ca="1" si="23"/>
        <v>0</v>
      </c>
      <c r="AQ54" s="61">
        <f t="shared" ca="1" si="23"/>
        <v>0</v>
      </c>
      <c r="AR54" s="61">
        <f t="shared" ca="1" si="18"/>
        <v>0</v>
      </c>
      <c r="AS54" s="61">
        <f t="shared" ca="1" si="18"/>
        <v>-10047781056.090004</v>
      </c>
      <c r="AT54" s="61">
        <f t="shared" ca="1" si="18"/>
        <v>-8154029479.1400042</v>
      </c>
      <c r="AU54" s="61">
        <f t="shared" ca="1" si="18"/>
        <v>-8365539302.0300045</v>
      </c>
      <c r="AV54" s="61">
        <f t="shared" ca="1" si="18"/>
        <v>211509822.88999999</v>
      </c>
      <c r="AW54" s="61">
        <f t="shared" ca="1" si="18"/>
        <v>-397321339.70999908</v>
      </c>
      <c r="AX54" s="61">
        <f t="shared" ca="1" si="18"/>
        <v>-407729597.95999908</v>
      </c>
      <c r="AY54" s="61">
        <f t="shared" ca="1" si="18"/>
        <v>-3335146784.6399994</v>
      </c>
      <c r="AZ54" s="61">
        <f t="shared" ca="1" si="19"/>
        <v>-2558421512.6399994</v>
      </c>
      <c r="BA54" s="61">
        <f t="shared" ca="1" si="19"/>
        <v>-985426615</v>
      </c>
      <c r="BB54" s="61">
        <f t="shared" ca="1" si="19"/>
        <v>0</v>
      </c>
      <c r="BC54" s="61">
        <f t="shared" ca="1" si="19"/>
        <v>208701343</v>
      </c>
      <c r="BD54" s="61">
        <f t="shared" ca="1" si="19"/>
        <v>2927417186.6800003</v>
      </c>
      <c r="BE54" s="61">
        <f t="shared" ca="1" si="19"/>
        <v>10408258.249999985</v>
      </c>
      <c r="BF54" s="61">
        <f t="shared" ca="1" si="19"/>
        <v>57172525.209999986</v>
      </c>
      <c r="BG54" s="61">
        <f t="shared" ca="1" si="19"/>
        <v>44180153.209999986</v>
      </c>
      <c r="BH54" s="61">
        <f t="shared" ca="1" si="19"/>
        <v>12992372</v>
      </c>
      <c r="BI54" s="61">
        <f t="shared" ca="1" si="19"/>
        <v>0</v>
      </c>
      <c r="BJ54" s="61">
        <f t="shared" ca="1" si="19"/>
        <v>0</v>
      </c>
      <c r="BK54" s="61">
        <f t="shared" ca="1" si="19"/>
        <v>-46764266.960000001</v>
      </c>
      <c r="BL54" s="61">
        <f t="shared" ca="1" si="19"/>
        <v>0</v>
      </c>
      <c r="BM54" s="61">
        <f t="shared" ca="1" si="19"/>
        <v>0</v>
      </c>
      <c r="BN54" s="61">
        <f t="shared" ca="1" si="19"/>
        <v>0</v>
      </c>
      <c r="BO54" s="61">
        <f t="shared" ref="BL54:CA69" ca="1" si="24">INDIRECT("'"&amp;VLOOKUP($A$2,$HL$1:$HM$80,2,0)&amp;"'!"&amp;ADDRESS(IFERROR(MATCH($B54,INDIRECT("'"&amp;VLOOKUP($A$2,$HL$1:$HM$80,2,0)&amp;"'!B:B"),0),MATCH($A$82,INDIRECT("'"&amp;VLOOKUP($A$2,$HL$1:$HM$80,2,0)&amp;"'!A:A"),0)),MATCH(BO$5,INDIRECT("'"&amp;VLOOKUP($A$2,$HL$1:$HM$80,2,0)&amp;"'!5:5"),0)))</f>
        <v>-1521515.0000000002</v>
      </c>
      <c r="BP54" s="61">
        <f t="shared" ca="1" si="24"/>
        <v>-1521515.0000000002</v>
      </c>
      <c r="BQ54" s="61">
        <f t="shared" ca="1" si="24"/>
        <v>0</v>
      </c>
      <c r="BR54" s="61">
        <f t="shared" ca="1" si="24"/>
        <v>0</v>
      </c>
      <c r="BS54" s="61">
        <f t="shared" ca="1" si="24"/>
        <v>-1565904980.48</v>
      </c>
      <c r="BT54" s="61">
        <f t="shared" ca="1" si="24"/>
        <v>-754944161.45000017</v>
      </c>
      <c r="BU54" s="61">
        <f t="shared" ca="1" si="24"/>
        <v>-366128614.63999999</v>
      </c>
      <c r="BV54" s="61">
        <f t="shared" ca="1" si="20"/>
        <v>-119304615.90000004</v>
      </c>
      <c r="BW54" s="61">
        <f t="shared" ca="1" si="20"/>
        <v>9.9999904632568359E-3</v>
      </c>
      <c r="BX54" s="61">
        <f t="shared" ca="1" si="20"/>
        <v>-33982541.920000002</v>
      </c>
      <c r="BY54" s="61">
        <f t="shared" ca="1" si="20"/>
        <v>-61977929.5</v>
      </c>
      <c r="BZ54" s="61">
        <f t="shared" ca="1" si="20"/>
        <v>-210773806.50999975</v>
      </c>
      <c r="CA54" s="61">
        <f t="shared" ca="1" si="20"/>
        <v>-18793310.569999993</v>
      </c>
      <c r="CB54" s="61">
        <f t="shared" ca="1" si="20"/>
        <v>0</v>
      </c>
      <c r="CC54" s="61">
        <f t="shared" ca="1" si="20"/>
        <v>0</v>
      </c>
      <c r="CD54" s="61">
        <f t="shared" ca="1" si="20"/>
        <v>0</v>
      </c>
      <c r="CE54" s="61">
        <f t="shared" ca="1" si="20"/>
        <v>0</v>
      </c>
      <c r="CF54" s="61">
        <f t="shared" ca="1" si="21"/>
        <v>0</v>
      </c>
      <c r="CG54" s="61">
        <f t="shared" ca="1" si="21"/>
        <v>0</v>
      </c>
      <c r="CH54" s="61">
        <f t="shared" ca="1" si="21"/>
        <v>0</v>
      </c>
      <c r="CI54" s="61">
        <f t="shared" ca="1" si="21"/>
        <v>70996258.24000001</v>
      </c>
      <c r="CJ54" s="61">
        <f t="shared" ca="1" si="21"/>
        <v>70996258.24000001</v>
      </c>
      <c r="CK54" s="61">
        <f t="shared" ca="1" si="21"/>
        <v>0</v>
      </c>
      <c r="CL54" s="61">
        <f t="shared" ca="1" si="6"/>
        <v>235171264.20999908</v>
      </c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</row>
    <row r="55" spans="1:228" ht="13.5" customHeight="1">
      <c r="A55" s="44" t="s">
        <v>96</v>
      </c>
      <c r="B55" s="59">
        <v>2002</v>
      </c>
      <c r="C55" s="60" t="s">
        <v>374</v>
      </c>
      <c r="D55" s="61">
        <f t="shared" ref="D55:S70" ca="1" si="25">INDIRECT("'"&amp;VLOOKUP($A$2,$HL$1:$HM$80,2,0)&amp;"'!"&amp;ADDRESS(IFERROR(MATCH($B55,INDIRECT("'"&amp;VLOOKUP($A$2,$HL$1:$HM$80,2,0)&amp;"'!B:B"),0),MATCH($A$82,INDIRECT("'"&amp;VLOOKUP($A$2,$HL$1:$HM$80,2,0)&amp;"'!A:A"),0)),MATCH(D$5,INDIRECT("'"&amp;VLOOKUP($A$2,$HL$1:$HM$80,2,0)&amp;"'!5:5"),0)))</f>
        <v>1241293.3999999999</v>
      </c>
      <c r="E55" s="61">
        <f t="shared" ca="1" si="25"/>
        <v>1384079.19</v>
      </c>
      <c r="F55" s="61">
        <f t="shared" ca="1" si="25"/>
        <v>1384079.19</v>
      </c>
      <c r="G55" s="61">
        <f t="shared" ca="1" si="25"/>
        <v>0</v>
      </c>
      <c r="H55" s="61">
        <f t="shared" ca="1" si="25"/>
        <v>0</v>
      </c>
      <c r="I55" s="61">
        <f t="shared" ca="1" si="25"/>
        <v>-142785.79000000004</v>
      </c>
      <c r="J55" s="61">
        <f t="shared" ca="1" si="25"/>
        <v>-142785.79000000004</v>
      </c>
      <c r="K55" s="61">
        <f t="shared" ca="1" si="25"/>
        <v>-2445332.16</v>
      </c>
      <c r="L55" s="61">
        <f t="shared" ca="1" si="25"/>
        <v>2302546.37</v>
      </c>
      <c r="M55" s="61">
        <f t="shared" ca="1" si="25"/>
        <v>0</v>
      </c>
      <c r="N55" s="61">
        <f t="shared" ca="1" si="25"/>
        <v>0</v>
      </c>
      <c r="O55" s="61">
        <f t="shared" ca="1" si="25"/>
        <v>0</v>
      </c>
      <c r="P55" s="61">
        <f t="shared" ca="1" si="25"/>
        <v>0</v>
      </c>
      <c r="Q55" s="61">
        <f t="shared" ca="1" si="25"/>
        <v>0</v>
      </c>
      <c r="R55" s="61">
        <f t="shared" ca="1" si="25"/>
        <v>0</v>
      </c>
      <c r="S55" s="61">
        <f t="shared" ca="1" si="25"/>
        <v>0</v>
      </c>
      <c r="T55" s="61">
        <f t="shared" ca="1" si="22"/>
        <v>0</v>
      </c>
      <c r="U55" s="61">
        <f t="shared" ca="1" si="22"/>
        <v>0</v>
      </c>
      <c r="V55" s="61">
        <f t="shared" ca="1" si="22"/>
        <v>0</v>
      </c>
      <c r="W55" s="61">
        <f t="shared" ca="1" si="22"/>
        <v>0</v>
      </c>
      <c r="X55" s="61">
        <f t="shared" ca="1" si="22"/>
        <v>0</v>
      </c>
      <c r="Y55" s="61">
        <f t="shared" ca="1" si="22"/>
        <v>0</v>
      </c>
      <c r="Z55" s="61">
        <f t="shared" ca="1" si="22"/>
        <v>0</v>
      </c>
      <c r="AA55" s="61">
        <f t="shared" ca="1" si="22"/>
        <v>0</v>
      </c>
      <c r="AB55" s="61">
        <f t="shared" ca="1" si="22"/>
        <v>0</v>
      </c>
      <c r="AC55" s="61">
        <f t="shared" ca="1" si="22"/>
        <v>0</v>
      </c>
      <c r="AD55" s="61">
        <f t="shared" ca="1" si="22"/>
        <v>0</v>
      </c>
      <c r="AE55" s="61">
        <f t="shared" ca="1" si="22"/>
        <v>0</v>
      </c>
      <c r="AF55" s="61">
        <f t="shared" ca="1" si="22"/>
        <v>0</v>
      </c>
      <c r="AG55" s="61">
        <f t="shared" ca="1" si="22"/>
        <v>0</v>
      </c>
      <c r="AH55" s="61">
        <f t="shared" ca="1" si="23"/>
        <v>0</v>
      </c>
      <c r="AI55" s="61">
        <f t="shared" ca="1" si="23"/>
        <v>0</v>
      </c>
      <c r="AJ55" s="61">
        <f t="shared" ca="1" si="23"/>
        <v>0</v>
      </c>
      <c r="AK55" s="61">
        <f t="shared" ca="1" si="23"/>
        <v>0</v>
      </c>
      <c r="AL55" s="61">
        <f t="shared" ca="1" si="23"/>
        <v>0</v>
      </c>
      <c r="AM55" s="61">
        <f t="shared" ca="1" si="23"/>
        <v>0</v>
      </c>
      <c r="AN55" s="61">
        <f t="shared" ca="1" si="23"/>
        <v>0</v>
      </c>
      <c r="AO55" s="61">
        <f t="shared" ca="1" si="23"/>
        <v>0</v>
      </c>
      <c r="AP55" s="61">
        <f t="shared" ca="1" si="23"/>
        <v>0</v>
      </c>
      <c r="AQ55" s="61">
        <f t="shared" ca="1" si="23"/>
        <v>0</v>
      </c>
      <c r="AR55" s="61">
        <f t="shared" ca="1" si="23"/>
        <v>0</v>
      </c>
      <c r="AS55" s="61">
        <f t="shared" ca="1" si="23"/>
        <v>-1368825.7652206691</v>
      </c>
      <c r="AT55" s="61">
        <f t="shared" ca="1" si="23"/>
        <v>-9500</v>
      </c>
      <c r="AU55" s="61">
        <f t="shared" ca="1" si="23"/>
        <v>-9500</v>
      </c>
      <c r="AV55" s="61">
        <f t="shared" ca="1" si="23"/>
        <v>0</v>
      </c>
      <c r="AW55" s="61">
        <f t="shared" ca="1" si="23"/>
        <v>6934.224779330907</v>
      </c>
      <c r="AX55" s="61">
        <f t="shared" ref="AX55:BM70" ca="1" si="26">INDIRECT("'"&amp;VLOOKUP($A$2,$HL$1:$HM$80,2,0)&amp;"'!"&amp;ADDRESS(IFERROR(MATCH($B55,INDIRECT("'"&amp;VLOOKUP($A$2,$HL$1:$HM$80,2,0)&amp;"'!B:B"),0),MATCH($A$82,INDIRECT("'"&amp;VLOOKUP($A$2,$HL$1:$HM$80,2,0)&amp;"'!A:A"),0)),MATCH(AX$5,INDIRECT("'"&amp;VLOOKUP($A$2,$HL$1:$HM$80,2,0)&amp;"'!5:5"),0)))</f>
        <v>6934.224779330907</v>
      </c>
      <c r="AY55" s="61">
        <f t="shared" ca="1" si="26"/>
        <v>-36985.325220669096</v>
      </c>
      <c r="AZ55" s="61">
        <f t="shared" ca="1" si="26"/>
        <v>-57700</v>
      </c>
      <c r="BA55" s="61">
        <f t="shared" ca="1" si="26"/>
        <v>20714.6747793309</v>
      </c>
      <c r="BB55" s="61">
        <f t="shared" ca="1" si="26"/>
        <v>0</v>
      </c>
      <c r="BC55" s="61">
        <f t="shared" ca="1" si="26"/>
        <v>0</v>
      </c>
      <c r="BD55" s="61">
        <f t="shared" ca="1" si="26"/>
        <v>43919.55</v>
      </c>
      <c r="BE55" s="61">
        <f t="shared" ca="1" si="26"/>
        <v>0</v>
      </c>
      <c r="BF55" s="61">
        <f t="shared" ca="1" si="26"/>
        <v>0</v>
      </c>
      <c r="BG55" s="61">
        <f t="shared" ca="1" si="26"/>
        <v>0</v>
      </c>
      <c r="BH55" s="61">
        <f t="shared" ca="1" si="26"/>
        <v>0</v>
      </c>
      <c r="BI55" s="61">
        <f t="shared" ca="1" si="26"/>
        <v>0</v>
      </c>
      <c r="BJ55" s="61">
        <f t="shared" ca="1" si="26"/>
        <v>0</v>
      </c>
      <c r="BK55" s="61">
        <f t="shared" ca="1" si="26"/>
        <v>0</v>
      </c>
      <c r="BL55" s="61">
        <f t="shared" ca="1" si="24"/>
        <v>0</v>
      </c>
      <c r="BM55" s="61">
        <f t="shared" ca="1" si="24"/>
        <v>0</v>
      </c>
      <c r="BN55" s="61">
        <f t="shared" ca="1" si="24"/>
        <v>0</v>
      </c>
      <c r="BO55" s="61">
        <f t="shared" ca="1" si="24"/>
        <v>0</v>
      </c>
      <c r="BP55" s="61">
        <f t="shared" ca="1" si="24"/>
        <v>0</v>
      </c>
      <c r="BQ55" s="61">
        <f t="shared" ca="1" si="24"/>
        <v>0</v>
      </c>
      <c r="BR55" s="61">
        <f t="shared" ca="1" si="24"/>
        <v>0</v>
      </c>
      <c r="BS55" s="61">
        <f t="shared" ca="1" si="24"/>
        <v>-1366259.99</v>
      </c>
      <c r="BT55" s="61">
        <f t="shared" ca="1" si="24"/>
        <v>-490960.58999999985</v>
      </c>
      <c r="BU55" s="61">
        <f t="shared" ca="1" si="24"/>
        <v>-601806.96</v>
      </c>
      <c r="BV55" s="61">
        <f t="shared" ca="1" si="24"/>
        <v>-104267.36000000002</v>
      </c>
      <c r="BW55" s="61">
        <f t="shared" ca="1" si="24"/>
        <v>0</v>
      </c>
      <c r="BX55" s="61">
        <f t="shared" ca="1" si="24"/>
        <v>-7230.0699999999988</v>
      </c>
      <c r="BY55" s="61">
        <f t="shared" ca="1" si="24"/>
        <v>-161995.00999999998</v>
      </c>
      <c r="BZ55" s="61">
        <f t="shared" ca="1" si="24"/>
        <v>0</v>
      </c>
      <c r="CA55" s="61">
        <f t="shared" ca="1" si="24"/>
        <v>0</v>
      </c>
      <c r="CB55" s="61">
        <f t="shared" ref="BV55:CK70" ca="1" si="27">INDIRECT("'"&amp;VLOOKUP($A$2,$HL$1:$HM$80,2,0)&amp;"'!"&amp;ADDRESS(IFERROR(MATCH($B55,INDIRECT("'"&amp;VLOOKUP($A$2,$HL$1:$HM$80,2,0)&amp;"'!B:B"),0),MATCH($A$82,INDIRECT("'"&amp;VLOOKUP($A$2,$HL$1:$HM$80,2,0)&amp;"'!A:A"),0)),MATCH(CB$5,INDIRECT("'"&amp;VLOOKUP($A$2,$HL$1:$HM$80,2,0)&amp;"'!5:5"),0)))</f>
        <v>0</v>
      </c>
      <c r="CC55" s="61">
        <f t="shared" ca="1" si="27"/>
        <v>0</v>
      </c>
      <c r="CD55" s="61">
        <f t="shared" ca="1" si="27"/>
        <v>0</v>
      </c>
      <c r="CE55" s="61">
        <f t="shared" ca="1" si="27"/>
        <v>0</v>
      </c>
      <c r="CF55" s="61">
        <f t="shared" ca="1" si="27"/>
        <v>0</v>
      </c>
      <c r="CG55" s="61">
        <f t="shared" ca="1" si="27"/>
        <v>0</v>
      </c>
      <c r="CH55" s="61">
        <f t="shared" ca="1" si="27"/>
        <v>0</v>
      </c>
      <c r="CI55" s="61">
        <f t="shared" ca="1" si="27"/>
        <v>0</v>
      </c>
      <c r="CJ55" s="61">
        <f t="shared" ca="1" si="27"/>
        <v>0</v>
      </c>
      <c r="CK55" s="61">
        <f t="shared" ca="1" si="27"/>
        <v>0</v>
      </c>
      <c r="CL55" s="61">
        <f t="shared" ca="1" si="6"/>
        <v>-127532.36522066919</v>
      </c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</row>
    <row r="56" spans="1:228" ht="13.5" customHeight="1">
      <c r="A56" s="44" t="s">
        <v>98</v>
      </c>
      <c r="B56" s="59">
        <v>2005</v>
      </c>
      <c r="C56" s="60" t="s">
        <v>374</v>
      </c>
      <c r="D56" s="61">
        <f t="shared" ca="1" si="25"/>
        <v>428536396.16000009</v>
      </c>
      <c r="E56" s="61">
        <f t="shared" ca="1" si="25"/>
        <v>446666401.64999998</v>
      </c>
      <c r="F56" s="61">
        <f t="shared" ca="1" si="25"/>
        <v>446873609.25999999</v>
      </c>
      <c r="G56" s="61">
        <f t="shared" ca="1" si="25"/>
        <v>-207207.61</v>
      </c>
      <c r="H56" s="61">
        <f t="shared" ca="1" si="25"/>
        <v>0</v>
      </c>
      <c r="I56" s="61">
        <f t="shared" ca="1" si="25"/>
        <v>-67640489.099999905</v>
      </c>
      <c r="J56" s="61">
        <f t="shared" ca="1" si="25"/>
        <v>-67338652.599999905</v>
      </c>
      <c r="K56" s="61">
        <f t="shared" ca="1" si="25"/>
        <v>-891276199.00999999</v>
      </c>
      <c r="L56" s="61">
        <f t="shared" ca="1" si="25"/>
        <v>823937546.41000009</v>
      </c>
      <c r="M56" s="61">
        <f t="shared" ca="1" si="25"/>
        <v>-301836.5</v>
      </c>
      <c r="N56" s="61">
        <f t="shared" ca="1" si="25"/>
        <v>1151017.22</v>
      </c>
      <c r="O56" s="61">
        <f t="shared" ca="1" si="25"/>
        <v>-1452853.72</v>
      </c>
      <c r="P56" s="61">
        <f t="shared" ca="1" si="25"/>
        <v>0</v>
      </c>
      <c r="Q56" s="61">
        <f t="shared" ca="1" si="25"/>
        <v>0</v>
      </c>
      <c r="R56" s="61">
        <f t="shared" ca="1" si="25"/>
        <v>0</v>
      </c>
      <c r="S56" s="61">
        <f t="shared" ca="1" si="25"/>
        <v>0</v>
      </c>
      <c r="T56" s="61">
        <f t="shared" ca="1" si="22"/>
        <v>0</v>
      </c>
      <c r="U56" s="61">
        <f t="shared" ca="1" si="22"/>
        <v>0</v>
      </c>
      <c r="V56" s="61">
        <f t="shared" ca="1" si="22"/>
        <v>0</v>
      </c>
      <c r="W56" s="61">
        <f t="shared" ca="1" si="22"/>
        <v>0</v>
      </c>
      <c r="X56" s="61">
        <f t="shared" ca="1" si="22"/>
        <v>0</v>
      </c>
      <c r="Y56" s="61">
        <f t="shared" ca="1" si="22"/>
        <v>0</v>
      </c>
      <c r="Z56" s="61">
        <f t="shared" ca="1" si="22"/>
        <v>49510483.609999992</v>
      </c>
      <c r="AA56" s="61">
        <f t="shared" ca="1" si="22"/>
        <v>49510483.609999992</v>
      </c>
      <c r="AB56" s="61">
        <f t="shared" ca="1" si="22"/>
        <v>0</v>
      </c>
      <c r="AC56" s="61">
        <f t="shared" ca="1" si="22"/>
        <v>0</v>
      </c>
      <c r="AD56" s="61">
        <f t="shared" ca="1" si="22"/>
        <v>0</v>
      </c>
      <c r="AE56" s="61">
        <f t="shared" ca="1" si="22"/>
        <v>0</v>
      </c>
      <c r="AF56" s="61">
        <f t="shared" ca="1" si="22"/>
        <v>0</v>
      </c>
      <c r="AG56" s="61">
        <f t="shared" ca="1" si="22"/>
        <v>0</v>
      </c>
      <c r="AH56" s="61">
        <f t="shared" ca="1" si="23"/>
        <v>0</v>
      </c>
      <c r="AI56" s="61">
        <f t="shared" ca="1" si="23"/>
        <v>0</v>
      </c>
      <c r="AJ56" s="61">
        <f t="shared" ca="1" si="23"/>
        <v>0</v>
      </c>
      <c r="AK56" s="61">
        <f t="shared" ca="1" si="23"/>
        <v>0</v>
      </c>
      <c r="AL56" s="61">
        <f t="shared" ca="1" si="23"/>
        <v>0</v>
      </c>
      <c r="AM56" s="61">
        <f t="shared" ca="1" si="23"/>
        <v>0</v>
      </c>
      <c r="AN56" s="61">
        <f t="shared" ca="1" si="23"/>
        <v>0</v>
      </c>
      <c r="AO56" s="61">
        <f t="shared" ca="1" si="23"/>
        <v>0</v>
      </c>
      <c r="AP56" s="61">
        <f t="shared" ca="1" si="23"/>
        <v>0</v>
      </c>
      <c r="AQ56" s="61">
        <f t="shared" ca="1" si="23"/>
        <v>0</v>
      </c>
      <c r="AR56" s="61">
        <f t="shared" ca="1" si="23"/>
        <v>0</v>
      </c>
      <c r="AS56" s="61">
        <f t="shared" ca="1" si="23"/>
        <v>-388779950.98999995</v>
      </c>
      <c r="AT56" s="61">
        <f t="shared" ca="1" si="23"/>
        <v>-213561612.56</v>
      </c>
      <c r="AU56" s="61">
        <f t="shared" ca="1" si="23"/>
        <v>-213561612.56</v>
      </c>
      <c r="AV56" s="61">
        <f t="shared" ca="1" si="23"/>
        <v>0</v>
      </c>
      <c r="AW56" s="61">
        <f t="shared" ca="1" si="23"/>
        <v>-1424658.5899999999</v>
      </c>
      <c r="AX56" s="61">
        <f t="shared" ca="1" si="26"/>
        <v>-1424658.5899999999</v>
      </c>
      <c r="AY56" s="61">
        <f t="shared" ca="1" si="26"/>
        <v>-14991607.76</v>
      </c>
      <c r="AZ56" s="61">
        <f t="shared" ca="1" si="26"/>
        <v>-14656624.619999999</v>
      </c>
      <c r="BA56" s="61">
        <f t="shared" ca="1" si="26"/>
        <v>-334983.14</v>
      </c>
      <c r="BB56" s="61">
        <f t="shared" ca="1" si="26"/>
        <v>0</v>
      </c>
      <c r="BC56" s="61">
        <f t="shared" ca="1" si="26"/>
        <v>0</v>
      </c>
      <c r="BD56" s="61">
        <f t="shared" ca="1" si="26"/>
        <v>13566949.17</v>
      </c>
      <c r="BE56" s="61">
        <f t="shared" ca="1" si="26"/>
        <v>0</v>
      </c>
      <c r="BF56" s="61">
        <f t="shared" ca="1" si="26"/>
        <v>0</v>
      </c>
      <c r="BG56" s="61">
        <f t="shared" ca="1" si="26"/>
        <v>0</v>
      </c>
      <c r="BH56" s="61">
        <f t="shared" ca="1" si="26"/>
        <v>0</v>
      </c>
      <c r="BI56" s="61">
        <f t="shared" ca="1" si="26"/>
        <v>0</v>
      </c>
      <c r="BJ56" s="61">
        <f t="shared" ca="1" si="26"/>
        <v>0</v>
      </c>
      <c r="BK56" s="61">
        <f t="shared" ca="1" si="26"/>
        <v>0</v>
      </c>
      <c r="BL56" s="61">
        <f t="shared" ca="1" si="24"/>
        <v>0</v>
      </c>
      <c r="BM56" s="61">
        <f t="shared" ca="1" si="24"/>
        <v>0</v>
      </c>
      <c r="BN56" s="61">
        <f t="shared" ca="1" si="24"/>
        <v>0</v>
      </c>
      <c r="BO56" s="61">
        <f t="shared" ca="1" si="24"/>
        <v>-140728.51999999999</v>
      </c>
      <c r="BP56" s="61">
        <f t="shared" ca="1" si="24"/>
        <v>-140728.51999999999</v>
      </c>
      <c r="BQ56" s="61">
        <f t="shared" ca="1" si="24"/>
        <v>0</v>
      </c>
      <c r="BR56" s="61">
        <f t="shared" ca="1" si="24"/>
        <v>0</v>
      </c>
      <c r="BS56" s="61">
        <f t="shared" ca="1" si="24"/>
        <v>-173650457.23999998</v>
      </c>
      <c r="BT56" s="61">
        <f t="shared" ca="1" si="24"/>
        <v>-84062999.379999995</v>
      </c>
      <c r="BU56" s="61">
        <f t="shared" ca="1" si="24"/>
        <v>-72056754.649999991</v>
      </c>
      <c r="BV56" s="61">
        <f t="shared" ca="1" si="27"/>
        <v>-7932140.0899999999</v>
      </c>
      <c r="BW56" s="61">
        <f t="shared" ca="1" si="27"/>
        <v>0</v>
      </c>
      <c r="BX56" s="61">
        <f t="shared" ca="1" si="27"/>
        <v>-3781033.7099999995</v>
      </c>
      <c r="BY56" s="61">
        <f t="shared" ca="1" si="27"/>
        <v>-5507703.8900000006</v>
      </c>
      <c r="BZ56" s="61">
        <f t="shared" ca="1" si="27"/>
        <v>0</v>
      </c>
      <c r="CA56" s="61">
        <f t="shared" ca="1" si="27"/>
        <v>-309825.51999999996</v>
      </c>
      <c r="CB56" s="61">
        <f t="shared" ca="1" si="27"/>
        <v>0</v>
      </c>
      <c r="CC56" s="61">
        <f t="shared" ca="1" si="27"/>
        <v>0</v>
      </c>
      <c r="CD56" s="61">
        <f t="shared" ca="1" si="27"/>
        <v>0</v>
      </c>
      <c r="CE56" s="61">
        <f t="shared" ca="1" si="27"/>
        <v>0</v>
      </c>
      <c r="CF56" s="61">
        <f t="shared" ca="1" si="27"/>
        <v>0</v>
      </c>
      <c r="CG56" s="61">
        <f t="shared" ca="1" si="27"/>
        <v>0</v>
      </c>
      <c r="CH56" s="61">
        <f t="shared" ca="1" si="27"/>
        <v>0</v>
      </c>
      <c r="CI56" s="61">
        <f t="shared" ca="1" si="27"/>
        <v>-2494.08</v>
      </c>
      <c r="CJ56" s="61">
        <f t="shared" ca="1" si="27"/>
        <v>-2494.08</v>
      </c>
      <c r="CK56" s="61">
        <f t="shared" ca="1" si="27"/>
        <v>0</v>
      </c>
      <c r="CL56" s="61">
        <f t="shared" ca="1" si="6"/>
        <v>39756445.170000136</v>
      </c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</row>
    <row r="57" spans="1:228" ht="13.5" customHeight="1">
      <c r="A57" s="44" t="s">
        <v>100</v>
      </c>
      <c r="B57" s="59">
        <v>2006</v>
      </c>
      <c r="C57" s="60" t="s">
        <v>375</v>
      </c>
      <c r="D57" s="61">
        <f t="shared" ca="1" si="25"/>
        <v>145165466.85000002</v>
      </c>
      <c r="E57" s="61">
        <f t="shared" ca="1" si="25"/>
        <v>30170607.970000003</v>
      </c>
      <c r="F57" s="61">
        <f t="shared" ca="1" si="25"/>
        <v>33367553.170000002</v>
      </c>
      <c r="G57" s="61">
        <f t="shared" ca="1" si="25"/>
        <v>-3196945.1999999997</v>
      </c>
      <c r="H57" s="61">
        <f t="shared" ca="1" si="25"/>
        <v>0</v>
      </c>
      <c r="I57" s="61">
        <f t="shared" ca="1" si="25"/>
        <v>4545036.3500000015</v>
      </c>
      <c r="J57" s="61">
        <f t="shared" ca="1" si="25"/>
        <v>7913026.7199999988</v>
      </c>
      <c r="K57" s="61">
        <f t="shared" ca="1" si="25"/>
        <v>-82203540.75999999</v>
      </c>
      <c r="L57" s="61">
        <f t="shared" ca="1" si="25"/>
        <v>90116567.479999989</v>
      </c>
      <c r="M57" s="61">
        <f t="shared" ca="1" si="25"/>
        <v>-3367990.3699999973</v>
      </c>
      <c r="N57" s="61">
        <f t="shared" ca="1" si="25"/>
        <v>18459803.100000001</v>
      </c>
      <c r="O57" s="61">
        <f t="shared" ca="1" si="25"/>
        <v>-21827793.469999999</v>
      </c>
      <c r="P57" s="61">
        <f t="shared" ca="1" si="25"/>
        <v>0</v>
      </c>
      <c r="Q57" s="61">
        <f t="shared" ca="1" si="25"/>
        <v>0</v>
      </c>
      <c r="R57" s="61">
        <f t="shared" ca="1" si="25"/>
        <v>0</v>
      </c>
      <c r="S57" s="61">
        <f t="shared" ca="1" si="25"/>
        <v>0</v>
      </c>
      <c r="T57" s="61">
        <f t="shared" ca="1" si="22"/>
        <v>0</v>
      </c>
      <c r="U57" s="61">
        <f t="shared" ca="1" si="22"/>
        <v>0</v>
      </c>
      <c r="V57" s="61">
        <f t="shared" ca="1" si="22"/>
        <v>0</v>
      </c>
      <c r="W57" s="61">
        <f t="shared" ca="1" si="22"/>
        <v>0</v>
      </c>
      <c r="X57" s="61">
        <f t="shared" ca="1" si="22"/>
        <v>0</v>
      </c>
      <c r="Y57" s="61">
        <f t="shared" ca="1" si="22"/>
        <v>0</v>
      </c>
      <c r="Z57" s="61">
        <f t="shared" ca="1" si="22"/>
        <v>110449822.53</v>
      </c>
      <c r="AA57" s="61">
        <f t="shared" ca="1" si="22"/>
        <v>110449822.53</v>
      </c>
      <c r="AB57" s="61">
        <f t="shared" ca="1" si="22"/>
        <v>0</v>
      </c>
      <c r="AC57" s="61">
        <f t="shared" ca="1" si="22"/>
        <v>0</v>
      </c>
      <c r="AD57" s="61">
        <f t="shared" ca="1" si="22"/>
        <v>0</v>
      </c>
      <c r="AE57" s="61">
        <f t="shared" ca="1" si="22"/>
        <v>0</v>
      </c>
      <c r="AF57" s="61">
        <f t="shared" ca="1" si="22"/>
        <v>0</v>
      </c>
      <c r="AG57" s="61">
        <f t="shared" ca="1" si="22"/>
        <v>0</v>
      </c>
      <c r="AH57" s="61">
        <f t="shared" ca="1" si="23"/>
        <v>0</v>
      </c>
      <c r="AI57" s="61">
        <f t="shared" ca="1" si="23"/>
        <v>0</v>
      </c>
      <c r="AJ57" s="61">
        <f t="shared" ca="1" si="23"/>
        <v>0</v>
      </c>
      <c r="AK57" s="61">
        <f t="shared" ca="1" si="23"/>
        <v>0</v>
      </c>
      <c r="AL57" s="61">
        <f t="shared" ca="1" si="23"/>
        <v>0</v>
      </c>
      <c r="AM57" s="61">
        <f t="shared" ca="1" si="23"/>
        <v>0</v>
      </c>
      <c r="AN57" s="61">
        <f t="shared" ca="1" si="23"/>
        <v>0</v>
      </c>
      <c r="AO57" s="61">
        <f t="shared" ca="1" si="23"/>
        <v>0</v>
      </c>
      <c r="AP57" s="61">
        <f t="shared" ca="1" si="23"/>
        <v>0</v>
      </c>
      <c r="AQ57" s="61">
        <f t="shared" ca="1" si="23"/>
        <v>0</v>
      </c>
      <c r="AR57" s="61">
        <f t="shared" ca="1" si="23"/>
        <v>0</v>
      </c>
      <c r="AS57" s="61">
        <f t="shared" ca="1" si="23"/>
        <v>-89946415.25999999</v>
      </c>
      <c r="AT57" s="61">
        <f t="shared" ca="1" si="23"/>
        <v>-21332945.700000003</v>
      </c>
      <c r="AU57" s="61">
        <f t="shared" ca="1" si="23"/>
        <v>-26174442.030000001</v>
      </c>
      <c r="AV57" s="61">
        <f t="shared" ca="1" si="23"/>
        <v>4841496.33</v>
      </c>
      <c r="AW57" s="61">
        <f t="shared" ca="1" si="23"/>
        <v>1394773.0100000002</v>
      </c>
      <c r="AX57" s="61">
        <f t="shared" ca="1" si="26"/>
        <v>880936.98000000045</v>
      </c>
      <c r="AY57" s="61">
        <f t="shared" ca="1" si="26"/>
        <v>-28859198.77</v>
      </c>
      <c r="AZ57" s="61">
        <f t="shared" ca="1" si="26"/>
        <v>-27806310.77</v>
      </c>
      <c r="BA57" s="61">
        <f t="shared" ca="1" si="26"/>
        <v>-1052888</v>
      </c>
      <c r="BB57" s="61">
        <f t="shared" ca="1" si="26"/>
        <v>0</v>
      </c>
      <c r="BC57" s="61">
        <f t="shared" ca="1" si="26"/>
        <v>0</v>
      </c>
      <c r="BD57" s="61">
        <f t="shared" ca="1" si="26"/>
        <v>29740135.75</v>
      </c>
      <c r="BE57" s="61">
        <f t="shared" ca="1" si="26"/>
        <v>513836.0299999998</v>
      </c>
      <c r="BF57" s="61">
        <f t="shared" ca="1" si="26"/>
        <v>3168927.9299999997</v>
      </c>
      <c r="BG57" s="61">
        <f t="shared" ca="1" si="26"/>
        <v>3168927.9299999997</v>
      </c>
      <c r="BH57" s="61">
        <f t="shared" ca="1" si="26"/>
        <v>0</v>
      </c>
      <c r="BI57" s="61">
        <f t="shared" ca="1" si="26"/>
        <v>0</v>
      </c>
      <c r="BJ57" s="61">
        <f t="shared" ca="1" si="26"/>
        <v>0</v>
      </c>
      <c r="BK57" s="61">
        <f t="shared" ca="1" si="26"/>
        <v>-2655091.9</v>
      </c>
      <c r="BL57" s="61">
        <f t="shared" ca="1" si="24"/>
        <v>0</v>
      </c>
      <c r="BM57" s="61">
        <f t="shared" ca="1" si="24"/>
        <v>0</v>
      </c>
      <c r="BN57" s="61">
        <f t="shared" ca="1" si="24"/>
        <v>0</v>
      </c>
      <c r="BO57" s="61">
        <f t="shared" ca="1" si="24"/>
        <v>-12522.420000000593</v>
      </c>
      <c r="BP57" s="61">
        <f t="shared" ca="1" si="24"/>
        <v>-12522.420000000593</v>
      </c>
      <c r="BQ57" s="61">
        <f t="shared" ca="1" si="24"/>
        <v>0</v>
      </c>
      <c r="BR57" s="61">
        <f t="shared" ca="1" si="24"/>
        <v>0</v>
      </c>
      <c r="BS57" s="61">
        <f t="shared" ca="1" si="24"/>
        <v>-69960205.149999991</v>
      </c>
      <c r="BT57" s="61">
        <f t="shared" ca="1" si="24"/>
        <v>-9968362.5700000003</v>
      </c>
      <c r="BU57" s="61">
        <f t="shared" ca="1" si="24"/>
        <v>-40391868.529999994</v>
      </c>
      <c r="BV57" s="61">
        <f t="shared" ca="1" si="27"/>
        <v>-1869616.71</v>
      </c>
      <c r="BW57" s="61">
        <f t="shared" ca="1" si="27"/>
        <v>0</v>
      </c>
      <c r="BX57" s="61">
        <f t="shared" ca="1" si="27"/>
        <v>-682842.77</v>
      </c>
      <c r="BY57" s="61">
        <f t="shared" ca="1" si="27"/>
        <v>-21849719.719999999</v>
      </c>
      <c r="BZ57" s="61">
        <f t="shared" ca="1" si="27"/>
        <v>5102205.1499999994</v>
      </c>
      <c r="CA57" s="61">
        <f t="shared" ca="1" si="27"/>
        <v>-300000</v>
      </c>
      <c r="CB57" s="61">
        <f t="shared" ca="1" si="27"/>
        <v>-35515</v>
      </c>
      <c r="CC57" s="61">
        <f t="shared" ca="1" si="27"/>
        <v>-35515</v>
      </c>
      <c r="CD57" s="61">
        <f t="shared" ca="1" si="27"/>
        <v>-114653.58</v>
      </c>
      <c r="CE57" s="61">
        <f t="shared" ca="1" si="27"/>
        <v>79138.58</v>
      </c>
      <c r="CF57" s="61">
        <f t="shared" ca="1" si="27"/>
        <v>0</v>
      </c>
      <c r="CG57" s="61">
        <f t="shared" ca="1" si="27"/>
        <v>0</v>
      </c>
      <c r="CH57" s="61">
        <f t="shared" ca="1" si="27"/>
        <v>0</v>
      </c>
      <c r="CI57" s="61">
        <f t="shared" ca="1" si="27"/>
        <v>0</v>
      </c>
      <c r="CJ57" s="61">
        <f t="shared" ca="1" si="27"/>
        <v>0</v>
      </c>
      <c r="CK57" s="61">
        <f t="shared" ca="1" si="27"/>
        <v>0</v>
      </c>
      <c r="CL57" s="61">
        <f t="shared" ca="1" si="6"/>
        <v>55219051.590000033</v>
      </c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</row>
    <row r="58" spans="1:228" ht="13.5" customHeight="1">
      <c r="A58" s="44" t="s">
        <v>102</v>
      </c>
      <c r="B58" s="59">
        <v>2007</v>
      </c>
      <c r="C58" s="60" t="s">
        <v>374</v>
      </c>
      <c r="D58" s="61">
        <f t="shared" ca="1" si="25"/>
        <v>965091.4300000004</v>
      </c>
      <c r="E58" s="61">
        <f t="shared" ca="1" si="25"/>
        <v>479935.81000000023</v>
      </c>
      <c r="F58" s="61">
        <f t="shared" ca="1" si="25"/>
        <v>479935.81000000023</v>
      </c>
      <c r="G58" s="61">
        <f t="shared" ca="1" si="25"/>
        <v>0</v>
      </c>
      <c r="H58" s="61">
        <f t="shared" ca="1" si="25"/>
        <v>0</v>
      </c>
      <c r="I58" s="61">
        <f t="shared" ca="1" si="25"/>
        <v>220365.04000000004</v>
      </c>
      <c r="J58" s="61">
        <f t="shared" ca="1" si="25"/>
        <v>220365.04000000004</v>
      </c>
      <c r="K58" s="61">
        <f t="shared" ca="1" si="25"/>
        <v>-541772.02</v>
      </c>
      <c r="L58" s="61">
        <f t="shared" ca="1" si="25"/>
        <v>762137.06</v>
      </c>
      <c r="M58" s="61">
        <f t="shared" ca="1" si="25"/>
        <v>0</v>
      </c>
      <c r="N58" s="61">
        <f t="shared" ca="1" si="25"/>
        <v>0</v>
      </c>
      <c r="O58" s="61">
        <f t="shared" ca="1" si="25"/>
        <v>0</v>
      </c>
      <c r="P58" s="61">
        <f t="shared" ca="1" si="25"/>
        <v>0</v>
      </c>
      <c r="Q58" s="61">
        <f t="shared" ca="1" si="25"/>
        <v>0</v>
      </c>
      <c r="R58" s="61">
        <f t="shared" ca="1" si="25"/>
        <v>0</v>
      </c>
      <c r="S58" s="61">
        <f t="shared" ca="1" si="25"/>
        <v>0</v>
      </c>
      <c r="T58" s="61">
        <f t="shared" ca="1" si="22"/>
        <v>0</v>
      </c>
      <c r="U58" s="61">
        <f t="shared" ca="1" si="22"/>
        <v>0</v>
      </c>
      <c r="V58" s="61">
        <f t="shared" ca="1" si="22"/>
        <v>0</v>
      </c>
      <c r="W58" s="61">
        <f t="shared" ca="1" si="22"/>
        <v>0</v>
      </c>
      <c r="X58" s="61">
        <f t="shared" ca="1" si="22"/>
        <v>0</v>
      </c>
      <c r="Y58" s="61">
        <f t="shared" ca="1" si="22"/>
        <v>0</v>
      </c>
      <c r="Z58" s="61">
        <f t="shared" ca="1" si="22"/>
        <v>264790.58</v>
      </c>
      <c r="AA58" s="61">
        <f t="shared" ca="1" si="22"/>
        <v>264790.58</v>
      </c>
      <c r="AB58" s="61">
        <f t="shared" ca="1" si="22"/>
        <v>0</v>
      </c>
      <c r="AC58" s="61">
        <f t="shared" ca="1" si="22"/>
        <v>0</v>
      </c>
      <c r="AD58" s="61">
        <f t="shared" ca="1" si="22"/>
        <v>0</v>
      </c>
      <c r="AE58" s="61">
        <f t="shared" ca="1" si="22"/>
        <v>0</v>
      </c>
      <c r="AF58" s="61">
        <f t="shared" ca="1" si="22"/>
        <v>0</v>
      </c>
      <c r="AG58" s="61">
        <f t="shared" ca="1" si="22"/>
        <v>0</v>
      </c>
      <c r="AH58" s="61">
        <f t="shared" ca="1" si="23"/>
        <v>0</v>
      </c>
      <c r="AI58" s="61">
        <f t="shared" ca="1" si="23"/>
        <v>0</v>
      </c>
      <c r="AJ58" s="61">
        <f t="shared" ca="1" si="23"/>
        <v>0</v>
      </c>
      <c r="AK58" s="61">
        <f t="shared" ca="1" si="23"/>
        <v>0</v>
      </c>
      <c r="AL58" s="61">
        <f t="shared" ca="1" si="23"/>
        <v>0</v>
      </c>
      <c r="AM58" s="61">
        <f t="shared" ca="1" si="23"/>
        <v>0</v>
      </c>
      <c r="AN58" s="61">
        <f t="shared" ca="1" si="23"/>
        <v>0</v>
      </c>
      <c r="AO58" s="61">
        <f t="shared" ca="1" si="23"/>
        <v>0</v>
      </c>
      <c r="AP58" s="61">
        <f t="shared" ca="1" si="23"/>
        <v>0</v>
      </c>
      <c r="AQ58" s="61">
        <f t="shared" ca="1" si="23"/>
        <v>0</v>
      </c>
      <c r="AR58" s="61">
        <f t="shared" ca="1" si="23"/>
        <v>0</v>
      </c>
      <c r="AS58" s="61">
        <f t="shared" ca="1" si="23"/>
        <v>-7146073.4100000001</v>
      </c>
      <c r="AT58" s="61">
        <f t="shared" ca="1" si="23"/>
        <v>-5328.03</v>
      </c>
      <c r="AU58" s="61">
        <f t="shared" ca="1" si="23"/>
        <v>-5328.03</v>
      </c>
      <c r="AV58" s="61">
        <f t="shared" ca="1" si="23"/>
        <v>0</v>
      </c>
      <c r="AW58" s="61">
        <f t="shared" ca="1" si="23"/>
        <v>-2491.5300000000279</v>
      </c>
      <c r="AX58" s="61">
        <f t="shared" ca="1" si="26"/>
        <v>-2491.5300000000279</v>
      </c>
      <c r="AY58" s="61">
        <f t="shared" ca="1" si="26"/>
        <v>-425775.56000000006</v>
      </c>
      <c r="AZ58" s="61">
        <f t="shared" ca="1" si="26"/>
        <v>-391863.09</v>
      </c>
      <c r="BA58" s="61">
        <f t="shared" ca="1" si="26"/>
        <v>-33912.47</v>
      </c>
      <c r="BB58" s="61">
        <f t="shared" ca="1" si="26"/>
        <v>0</v>
      </c>
      <c r="BC58" s="61">
        <f t="shared" ca="1" si="26"/>
        <v>0</v>
      </c>
      <c r="BD58" s="61">
        <f t="shared" ca="1" si="26"/>
        <v>423284.03</v>
      </c>
      <c r="BE58" s="61">
        <f t="shared" ca="1" si="26"/>
        <v>0</v>
      </c>
      <c r="BF58" s="61">
        <f t="shared" ca="1" si="26"/>
        <v>0</v>
      </c>
      <c r="BG58" s="61">
        <f t="shared" ca="1" si="26"/>
        <v>0</v>
      </c>
      <c r="BH58" s="61">
        <f t="shared" ca="1" si="26"/>
        <v>0</v>
      </c>
      <c r="BI58" s="61">
        <f t="shared" ca="1" si="26"/>
        <v>0</v>
      </c>
      <c r="BJ58" s="61">
        <f t="shared" ca="1" si="26"/>
        <v>0</v>
      </c>
      <c r="BK58" s="61">
        <f t="shared" ca="1" si="26"/>
        <v>0</v>
      </c>
      <c r="BL58" s="61">
        <f t="shared" ca="1" si="24"/>
        <v>0</v>
      </c>
      <c r="BM58" s="61">
        <f t="shared" ca="1" si="24"/>
        <v>0</v>
      </c>
      <c r="BN58" s="61">
        <f t="shared" ca="1" si="24"/>
        <v>0</v>
      </c>
      <c r="BO58" s="61">
        <f t="shared" ca="1" si="24"/>
        <v>0</v>
      </c>
      <c r="BP58" s="61">
        <f t="shared" ca="1" si="24"/>
        <v>0</v>
      </c>
      <c r="BQ58" s="61">
        <f t="shared" ca="1" si="24"/>
        <v>0</v>
      </c>
      <c r="BR58" s="61">
        <f t="shared" ca="1" si="24"/>
        <v>0</v>
      </c>
      <c r="BS58" s="61">
        <f t="shared" ca="1" si="24"/>
        <v>-7081911.8100000005</v>
      </c>
      <c r="BT58" s="61">
        <f t="shared" ca="1" si="24"/>
        <v>-127614.62999999998</v>
      </c>
      <c r="BU58" s="61">
        <f t="shared" ca="1" si="24"/>
        <v>-3076152.33</v>
      </c>
      <c r="BV58" s="61">
        <f t="shared" ca="1" si="27"/>
        <v>-1834705.08</v>
      </c>
      <c r="BW58" s="61">
        <f t="shared" ca="1" si="27"/>
        <v>0</v>
      </c>
      <c r="BX58" s="61">
        <f t="shared" ca="1" si="27"/>
        <v>-220545.76</v>
      </c>
      <c r="BY58" s="61">
        <f t="shared" ca="1" si="27"/>
        <v>-2045486.11</v>
      </c>
      <c r="BZ58" s="61">
        <f t="shared" ca="1" si="27"/>
        <v>0</v>
      </c>
      <c r="CA58" s="61">
        <f t="shared" ca="1" si="27"/>
        <v>222592.1</v>
      </c>
      <c r="CB58" s="61">
        <f t="shared" ca="1" si="27"/>
        <v>-56817.300000000047</v>
      </c>
      <c r="CC58" s="61">
        <f t="shared" ca="1" si="27"/>
        <v>-56817.300000000047</v>
      </c>
      <c r="CD58" s="61">
        <f t="shared" ca="1" si="27"/>
        <v>-1058676.57</v>
      </c>
      <c r="CE58" s="61">
        <f t="shared" ca="1" si="27"/>
        <v>1001859.27</v>
      </c>
      <c r="CF58" s="61">
        <f t="shared" ca="1" si="27"/>
        <v>0</v>
      </c>
      <c r="CG58" s="61">
        <f t="shared" ca="1" si="27"/>
        <v>0</v>
      </c>
      <c r="CH58" s="61">
        <f t="shared" ca="1" si="27"/>
        <v>0</v>
      </c>
      <c r="CI58" s="61">
        <f t="shared" ca="1" si="27"/>
        <v>475.26</v>
      </c>
      <c r="CJ58" s="61">
        <f t="shared" ca="1" si="27"/>
        <v>475.26</v>
      </c>
      <c r="CK58" s="61">
        <f t="shared" ca="1" si="27"/>
        <v>0</v>
      </c>
      <c r="CL58" s="61">
        <f t="shared" ca="1" si="6"/>
        <v>-6180981.9799999995</v>
      </c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</row>
    <row r="59" spans="1:228" ht="13.5" customHeight="1">
      <c r="A59" s="44" t="s">
        <v>104</v>
      </c>
      <c r="B59" s="59">
        <v>2008</v>
      </c>
      <c r="C59" s="60" t="s">
        <v>374</v>
      </c>
      <c r="D59" s="61">
        <f t="shared" ca="1" si="25"/>
        <v>565.48</v>
      </c>
      <c r="E59" s="61">
        <f t="shared" ca="1" si="25"/>
        <v>0</v>
      </c>
      <c r="F59" s="61">
        <f t="shared" ca="1" si="25"/>
        <v>0</v>
      </c>
      <c r="G59" s="61">
        <f t="shared" ca="1" si="25"/>
        <v>0</v>
      </c>
      <c r="H59" s="61">
        <f t="shared" ca="1" si="25"/>
        <v>0</v>
      </c>
      <c r="I59" s="61">
        <f t="shared" ca="1" si="25"/>
        <v>565.48</v>
      </c>
      <c r="J59" s="61">
        <f t="shared" ca="1" si="25"/>
        <v>565.48</v>
      </c>
      <c r="K59" s="61">
        <f t="shared" ca="1" si="25"/>
        <v>-17.260000000000002</v>
      </c>
      <c r="L59" s="61">
        <f t="shared" ca="1" si="25"/>
        <v>582.74</v>
      </c>
      <c r="M59" s="61">
        <f t="shared" ca="1" si="25"/>
        <v>0</v>
      </c>
      <c r="N59" s="61">
        <f t="shared" ca="1" si="25"/>
        <v>0</v>
      </c>
      <c r="O59" s="61">
        <f t="shared" ca="1" si="25"/>
        <v>0</v>
      </c>
      <c r="P59" s="61">
        <f t="shared" ca="1" si="25"/>
        <v>0</v>
      </c>
      <c r="Q59" s="61">
        <f t="shared" ca="1" si="25"/>
        <v>0</v>
      </c>
      <c r="R59" s="61">
        <f t="shared" ca="1" si="25"/>
        <v>0</v>
      </c>
      <c r="S59" s="61">
        <f t="shared" ca="1" si="25"/>
        <v>0</v>
      </c>
      <c r="T59" s="61">
        <f t="shared" ca="1" si="22"/>
        <v>0</v>
      </c>
      <c r="U59" s="61">
        <f t="shared" ca="1" si="22"/>
        <v>0</v>
      </c>
      <c r="V59" s="61">
        <f t="shared" ca="1" si="22"/>
        <v>0</v>
      </c>
      <c r="W59" s="61">
        <f t="shared" ca="1" si="22"/>
        <v>0</v>
      </c>
      <c r="X59" s="61">
        <f t="shared" ca="1" si="22"/>
        <v>0</v>
      </c>
      <c r="Y59" s="61">
        <f t="shared" ca="1" si="22"/>
        <v>0</v>
      </c>
      <c r="Z59" s="61">
        <f t="shared" ca="1" si="22"/>
        <v>0</v>
      </c>
      <c r="AA59" s="61">
        <f t="shared" ca="1" si="22"/>
        <v>0</v>
      </c>
      <c r="AB59" s="61">
        <f t="shared" ca="1" si="22"/>
        <v>0</v>
      </c>
      <c r="AC59" s="61">
        <f t="shared" ca="1" si="22"/>
        <v>0</v>
      </c>
      <c r="AD59" s="61">
        <f t="shared" ca="1" si="22"/>
        <v>0</v>
      </c>
      <c r="AE59" s="61">
        <f t="shared" ca="1" si="22"/>
        <v>0</v>
      </c>
      <c r="AF59" s="61">
        <f t="shared" ca="1" si="22"/>
        <v>0</v>
      </c>
      <c r="AG59" s="61">
        <f t="shared" ca="1" si="22"/>
        <v>0</v>
      </c>
      <c r="AH59" s="61">
        <f t="shared" ca="1" si="23"/>
        <v>0</v>
      </c>
      <c r="AI59" s="61">
        <f t="shared" ca="1" si="23"/>
        <v>0</v>
      </c>
      <c r="AJ59" s="61">
        <f t="shared" ca="1" si="23"/>
        <v>0</v>
      </c>
      <c r="AK59" s="61">
        <f t="shared" ca="1" si="23"/>
        <v>0</v>
      </c>
      <c r="AL59" s="61">
        <f t="shared" ca="1" si="23"/>
        <v>0</v>
      </c>
      <c r="AM59" s="61">
        <f t="shared" ca="1" si="23"/>
        <v>0</v>
      </c>
      <c r="AN59" s="61">
        <f t="shared" ca="1" si="23"/>
        <v>0</v>
      </c>
      <c r="AO59" s="61">
        <f t="shared" ca="1" si="23"/>
        <v>0</v>
      </c>
      <c r="AP59" s="61">
        <f t="shared" ca="1" si="23"/>
        <v>0</v>
      </c>
      <c r="AQ59" s="61">
        <f t="shared" ca="1" si="23"/>
        <v>0</v>
      </c>
      <c r="AR59" s="61">
        <f t="shared" ca="1" si="23"/>
        <v>0</v>
      </c>
      <c r="AS59" s="61">
        <f t="shared" ca="1" si="23"/>
        <v>-9680.2735100000009</v>
      </c>
      <c r="AT59" s="61">
        <f t="shared" ca="1" si="23"/>
        <v>0</v>
      </c>
      <c r="AU59" s="61">
        <f t="shared" ca="1" si="23"/>
        <v>0</v>
      </c>
      <c r="AV59" s="61">
        <f t="shared" ca="1" si="23"/>
        <v>0</v>
      </c>
      <c r="AW59" s="61">
        <f t="shared" ca="1" si="23"/>
        <v>-875.61000000000013</v>
      </c>
      <c r="AX59" s="61">
        <f t="shared" ca="1" si="26"/>
        <v>-875.61000000000013</v>
      </c>
      <c r="AY59" s="61">
        <f t="shared" ca="1" si="26"/>
        <v>-1399.66</v>
      </c>
      <c r="AZ59" s="61">
        <f t="shared" ca="1" si="26"/>
        <v>0</v>
      </c>
      <c r="BA59" s="61">
        <f t="shared" ca="1" si="26"/>
        <v>-1399.66</v>
      </c>
      <c r="BB59" s="61">
        <f t="shared" ca="1" si="26"/>
        <v>0</v>
      </c>
      <c r="BC59" s="61">
        <f t="shared" ca="1" si="26"/>
        <v>0</v>
      </c>
      <c r="BD59" s="61">
        <f t="shared" ca="1" si="26"/>
        <v>524.04999999999995</v>
      </c>
      <c r="BE59" s="61">
        <f t="shared" ca="1" si="26"/>
        <v>0</v>
      </c>
      <c r="BF59" s="61">
        <f t="shared" ca="1" si="26"/>
        <v>0</v>
      </c>
      <c r="BG59" s="61">
        <f t="shared" ca="1" si="26"/>
        <v>0</v>
      </c>
      <c r="BH59" s="61">
        <f t="shared" ca="1" si="26"/>
        <v>0</v>
      </c>
      <c r="BI59" s="61">
        <f t="shared" ca="1" si="26"/>
        <v>0</v>
      </c>
      <c r="BJ59" s="61">
        <f t="shared" ca="1" si="26"/>
        <v>0</v>
      </c>
      <c r="BK59" s="61">
        <f t="shared" ca="1" si="26"/>
        <v>0</v>
      </c>
      <c r="BL59" s="61">
        <f t="shared" ca="1" si="24"/>
        <v>0</v>
      </c>
      <c r="BM59" s="61">
        <f t="shared" ca="1" si="24"/>
        <v>0</v>
      </c>
      <c r="BN59" s="61">
        <f t="shared" ca="1" si="24"/>
        <v>0</v>
      </c>
      <c r="BO59" s="61">
        <f t="shared" ca="1" si="24"/>
        <v>15.84</v>
      </c>
      <c r="BP59" s="61">
        <f t="shared" ca="1" si="24"/>
        <v>15.84</v>
      </c>
      <c r="BQ59" s="61">
        <f t="shared" ca="1" si="24"/>
        <v>0</v>
      </c>
      <c r="BR59" s="61">
        <f t="shared" ca="1" si="24"/>
        <v>0</v>
      </c>
      <c r="BS59" s="61">
        <f t="shared" ca="1" si="24"/>
        <v>-8820.5035100000005</v>
      </c>
      <c r="BT59" s="61">
        <f t="shared" ca="1" si="24"/>
        <v>-226.2</v>
      </c>
      <c r="BU59" s="61">
        <f t="shared" ca="1" si="24"/>
        <v>-3517.7334180000003</v>
      </c>
      <c r="BV59" s="61">
        <f t="shared" ca="1" si="27"/>
        <v>-805.76483400000006</v>
      </c>
      <c r="BW59" s="61">
        <f t="shared" ca="1" si="27"/>
        <v>0</v>
      </c>
      <c r="BX59" s="61">
        <f t="shared" ca="1" si="27"/>
        <v>0</v>
      </c>
      <c r="BY59" s="61">
        <f t="shared" ca="1" si="27"/>
        <v>-4270.8052580000003</v>
      </c>
      <c r="BZ59" s="61">
        <f t="shared" ca="1" si="27"/>
        <v>0</v>
      </c>
      <c r="CA59" s="61">
        <f t="shared" ca="1" si="27"/>
        <v>0</v>
      </c>
      <c r="CB59" s="61">
        <f t="shared" ca="1" si="27"/>
        <v>0</v>
      </c>
      <c r="CC59" s="61">
        <f t="shared" ca="1" si="27"/>
        <v>0</v>
      </c>
      <c r="CD59" s="61">
        <f t="shared" ca="1" si="27"/>
        <v>0</v>
      </c>
      <c r="CE59" s="61">
        <f t="shared" ca="1" si="27"/>
        <v>0</v>
      </c>
      <c r="CF59" s="61">
        <f t="shared" ca="1" si="27"/>
        <v>0</v>
      </c>
      <c r="CG59" s="61">
        <f t="shared" ca="1" si="27"/>
        <v>0</v>
      </c>
      <c r="CH59" s="61">
        <f t="shared" ca="1" si="27"/>
        <v>0</v>
      </c>
      <c r="CI59" s="61">
        <f t="shared" ca="1" si="27"/>
        <v>0</v>
      </c>
      <c r="CJ59" s="61">
        <f t="shared" ca="1" si="27"/>
        <v>0</v>
      </c>
      <c r="CK59" s="61">
        <f t="shared" ca="1" si="27"/>
        <v>0</v>
      </c>
      <c r="CL59" s="61">
        <f t="shared" ca="1" si="6"/>
        <v>-9114.7935100000013</v>
      </c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</row>
    <row r="60" spans="1:228" ht="13.5" customHeight="1">
      <c r="A60" s="44" t="s">
        <v>106</v>
      </c>
      <c r="B60" s="59">
        <v>3001</v>
      </c>
      <c r="C60" s="60" t="s">
        <v>375</v>
      </c>
      <c r="D60" s="61">
        <f t="shared" ca="1" si="25"/>
        <v>15812024.320000017</v>
      </c>
      <c r="E60" s="61">
        <f t="shared" ca="1" si="25"/>
        <v>35943406.439999998</v>
      </c>
      <c r="F60" s="61">
        <f t="shared" ca="1" si="25"/>
        <v>179715939.06999999</v>
      </c>
      <c r="G60" s="61">
        <f t="shared" ca="1" si="25"/>
        <v>-143772532.63</v>
      </c>
      <c r="H60" s="61">
        <f t="shared" ca="1" si="25"/>
        <v>0</v>
      </c>
      <c r="I60" s="61">
        <f t="shared" ca="1" si="25"/>
        <v>-28982493.159999982</v>
      </c>
      <c r="J60" s="61">
        <f t="shared" ca="1" si="25"/>
        <v>-146997560.94999999</v>
      </c>
      <c r="K60" s="61">
        <f t="shared" ca="1" si="25"/>
        <v>-164564028.72</v>
      </c>
      <c r="L60" s="61">
        <f t="shared" ca="1" si="25"/>
        <v>17566467.77</v>
      </c>
      <c r="M60" s="61">
        <f t="shared" ca="1" si="25"/>
        <v>118015067.79000001</v>
      </c>
      <c r="N60" s="61">
        <f t="shared" ca="1" si="25"/>
        <v>131850738.64</v>
      </c>
      <c r="O60" s="61">
        <f t="shared" ca="1" si="25"/>
        <v>-13835670.85</v>
      </c>
      <c r="P60" s="61">
        <f t="shared" ca="1" si="25"/>
        <v>0</v>
      </c>
      <c r="Q60" s="61">
        <f t="shared" ca="1" si="25"/>
        <v>0</v>
      </c>
      <c r="R60" s="61">
        <f t="shared" ca="1" si="25"/>
        <v>0</v>
      </c>
      <c r="S60" s="61">
        <f t="shared" ca="1" si="25"/>
        <v>0</v>
      </c>
      <c r="T60" s="61">
        <f t="shared" ca="1" si="22"/>
        <v>0</v>
      </c>
      <c r="U60" s="61">
        <f t="shared" ca="1" si="22"/>
        <v>0</v>
      </c>
      <c r="V60" s="61">
        <f t="shared" ca="1" si="22"/>
        <v>0</v>
      </c>
      <c r="W60" s="61">
        <f t="shared" ca="1" si="22"/>
        <v>0</v>
      </c>
      <c r="X60" s="61">
        <f t="shared" ca="1" si="22"/>
        <v>0</v>
      </c>
      <c r="Y60" s="61">
        <f t="shared" ca="1" si="22"/>
        <v>0</v>
      </c>
      <c r="Z60" s="61">
        <f t="shared" ca="1" si="22"/>
        <v>8851111.040000001</v>
      </c>
      <c r="AA60" s="61">
        <f t="shared" ca="1" si="22"/>
        <v>10179995.99</v>
      </c>
      <c r="AB60" s="61">
        <f t="shared" ca="1" si="22"/>
        <v>0</v>
      </c>
      <c r="AC60" s="61">
        <f t="shared" ca="1" si="22"/>
        <v>-1328884.95</v>
      </c>
      <c r="AD60" s="61">
        <f t="shared" ca="1" si="22"/>
        <v>0</v>
      </c>
      <c r="AE60" s="61">
        <f t="shared" ca="1" si="22"/>
        <v>0</v>
      </c>
      <c r="AF60" s="61">
        <f t="shared" ca="1" si="22"/>
        <v>0</v>
      </c>
      <c r="AG60" s="61">
        <f t="shared" ca="1" si="22"/>
        <v>0</v>
      </c>
      <c r="AH60" s="61">
        <f t="shared" ca="1" si="23"/>
        <v>0</v>
      </c>
      <c r="AI60" s="61">
        <f t="shared" ca="1" si="23"/>
        <v>0</v>
      </c>
      <c r="AJ60" s="61">
        <f t="shared" ca="1" si="23"/>
        <v>0</v>
      </c>
      <c r="AK60" s="61">
        <f t="shared" ca="1" si="23"/>
        <v>0</v>
      </c>
      <c r="AL60" s="61">
        <f t="shared" ca="1" si="23"/>
        <v>0</v>
      </c>
      <c r="AM60" s="61">
        <f t="shared" ca="1" si="23"/>
        <v>0</v>
      </c>
      <c r="AN60" s="61">
        <f t="shared" ca="1" si="23"/>
        <v>0</v>
      </c>
      <c r="AO60" s="61">
        <f t="shared" ca="1" si="23"/>
        <v>0</v>
      </c>
      <c r="AP60" s="61">
        <f t="shared" ca="1" si="23"/>
        <v>0</v>
      </c>
      <c r="AQ60" s="61">
        <f t="shared" ca="1" si="23"/>
        <v>0</v>
      </c>
      <c r="AR60" s="61">
        <f t="shared" ca="1" si="23"/>
        <v>0</v>
      </c>
      <c r="AS60" s="61">
        <f t="shared" ca="1" si="23"/>
        <v>-14320474.23</v>
      </c>
      <c r="AT60" s="61">
        <f t="shared" ca="1" si="23"/>
        <v>0</v>
      </c>
      <c r="AU60" s="61">
        <f t="shared" ca="1" si="23"/>
        <v>-30318118.989999998</v>
      </c>
      <c r="AV60" s="61">
        <f t="shared" ca="1" si="23"/>
        <v>30318118.989999998</v>
      </c>
      <c r="AW60" s="61">
        <f t="shared" ca="1" si="23"/>
        <v>-34611.859999999404</v>
      </c>
      <c r="AX60" s="61">
        <f t="shared" ca="1" si="26"/>
        <v>-952899.88000000082</v>
      </c>
      <c r="AY60" s="61">
        <f t="shared" ca="1" si="26"/>
        <v>-9959619.5</v>
      </c>
      <c r="AZ60" s="61">
        <f t="shared" ca="1" si="26"/>
        <v>-9959619.5</v>
      </c>
      <c r="BA60" s="61">
        <f t="shared" ca="1" si="26"/>
        <v>0</v>
      </c>
      <c r="BB60" s="61">
        <f t="shared" ca="1" si="26"/>
        <v>0</v>
      </c>
      <c r="BC60" s="61">
        <f t="shared" ca="1" si="26"/>
        <v>0</v>
      </c>
      <c r="BD60" s="61">
        <f t="shared" ca="1" si="26"/>
        <v>9006719.6199999992</v>
      </c>
      <c r="BE60" s="61">
        <f t="shared" ca="1" si="26"/>
        <v>918288.02000000142</v>
      </c>
      <c r="BF60" s="61">
        <f t="shared" ca="1" si="26"/>
        <v>9925007.6400000006</v>
      </c>
      <c r="BG60" s="61">
        <f t="shared" ca="1" si="26"/>
        <v>9925007.6400000006</v>
      </c>
      <c r="BH60" s="61">
        <f t="shared" ca="1" si="26"/>
        <v>0</v>
      </c>
      <c r="BI60" s="61">
        <f t="shared" ca="1" si="26"/>
        <v>0</v>
      </c>
      <c r="BJ60" s="61">
        <f t="shared" ca="1" si="26"/>
        <v>0</v>
      </c>
      <c r="BK60" s="61">
        <f t="shared" ca="1" si="26"/>
        <v>-9006719.6199999992</v>
      </c>
      <c r="BL60" s="61">
        <f t="shared" ca="1" si="24"/>
        <v>0</v>
      </c>
      <c r="BM60" s="61">
        <f t="shared" ca="1" si="24"/>
        <v>0</v>
      </c>
      <c r="BN60" s="61">
        <f t="shared" ca="1" si="24"/>
        <v>0</v>
      </c>
      <c r="BO60" s="61">
        <f t="shared" ca="1" si="24"/>
        <v>0</v>
      </c>
      <c r="BP60" s="61">
        <f t="shared" ca="1" si="24"/>
        <v>0</v>
      </c>
      <c r="BQ60" s="61">
        <f t="shared" ca="1" si="24"/>
        <v>0</v>
      </c>
      <c r="BR60" s="61">
        <f t="shared" ca="1" si="24"/>
        <v>0</v>
      </c>
      <c r="BS60" s="61">
        <f t="shared" ca="1" si="24"/>
        <v>-14285862.370000001</v>
      </c>
      <c r="BT60" s="61">
        <f t="shared" ca="1" si="24"/>
        <v>-70155.22</v>
      </c>
      <c r="BU60" s="61">
        <f t="shared" ca="1" si="24"/>
        <v>-990130.17</v>
      </c>
      <c r="BV60" s="61">
        <f t="shared" ca="1" si="27"/>
        <v>-1704850.5199999998</v>
      </c>
      <c r="BW60" s="61">
        <f t="shared" ca="1" si="27"/>
        <v>0</v>
      </c>
      <c r="BX60" s="61">
        <f t="shared" ca="1" si="27"/>
        <v>0</v>
      </c>
      <c r="BY60" s="61">
        <f t="shared" ca="1" si="27"/>
        <v>-25811.83</v>
      </c>
      <c r="BZ60" s="61">
        <f t="shared" ca="1" si="27"/>
        <v>-11052359.08</v>
      </c>
      <c r="CA60" s="61">
        <f t="shared" ca="1" si="27"/>
        <v>-442555.55</v>
      </c>
      <c r="CB60" s="61">
        <f t="shared" ca="1" si="27"/>
        <v>0</v>
      </c>
      <c r="CC60" s="61">
        <f t="shared" ca="1" si="27"/>
        <v>0</v>
      </c>
      <c r="CD60" s="61">
        <f t="shared" ca="1" si="27"/>
        <v>0</v>
      </c>
      <c r="CE60" s="61">
        <f t="shared" ca="1" si="27"/>
        <v>0</v>
      </c>
      <c r="CF60" s="61">
        <f t="shared" ca="1" si="27"/>
        <v>0</v>
      </c>
      <c r="CG60" s="61">
        <f t="shared" ca="1" si="27"/>
        <v>0</v>
      </c>
      <c r="CH60" s="61">
        <f t="shared" ca="1" si="27"/>
        <v>0</v>
      </c>
      <c r="CI60" s="61">
        <f t="shared" ca="1" si="27"/>
        <v>0</v>
      </c>
      <c r="CJ60" s="61">
        <f t="shared" ca="1" si="27"/>
        <v>0</v>
      </c>
      <c r="CK60" s="61">
        <f t="shared" ca="1" si="27"/>
        <v>0</v>
      </c>
      <c r="CL60" s="61">
        <f t="shared" ca="1" si="6"/>
        <v>1491550.0900000166</v>
      </c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</row>
    <row r="61" spans="1:228" ht="13.5" customHeight="1">
      <c r="A61" s="44" t="s">
        <v>108</v>
      </c>
      <c r="B61" s="59">
        <v>3002</v>
      </c>
      <c r="C61" s="60" t="s">
        <v>375</v>
      </c>
      <c r="D61" s="61">
        <f t="shared" ca="1" si="25"/>
        <v>1362857.8200000003</v>
      </c>
      <c r="E61" s="61">
        <f t="shared" ca="1" si="25"/>
        <v>1120448.58</v>
      </c>
      <c r="F61" s="61">
        <f t="shared" ca="1" si="25"/>
        <v>1120886.08</v>
      </c>
      <c r="G61" s="61">
        <f t="shared" ca="1" si="25"/>
        <v>-437.5</v>
      </c>
      <c r="H61" s="61">
        <f t="shared" ca="1" si="25"/>
        <v>0</v>
      </c>
      <c r="I61" s="61">
        <f t="shared" ca="1" si="25"/>
        <v>-375171.16999999993</v>
      </c>
      <c r="J61" s="61">
        <f t="shared" ca="1" si="25"/>
        <v>-200941.43999999994</v>
      </c>
      <c r="K61" s="61">
        <f t="shared" ca="1" si="25"/>
        <v>-507348.97</v>
      </c>
      <c r="L61" s="61">
        <f t="shared" ca="1" si="25"/>
        <v>306407.53000000003</v>
      </c>
      <c r="M61" s="61">
        <f t="shared" ca="1" si="25"/>
        <v>-174229.73</v>
      </c>
      <c r="N61" s="61">
        <f t="shared" ca="1" si="25"/>
        <v>4238.43</v>
      </c>
      <c r="O61" s="61">
        <f t="shared" ca="1" si="25"/>
        <v>-178468.16</v>
      </c>
      <c r="P61" s="61">
        <f t="shared" ca="1" si="25"/>
        <v>0</v>
      </c>
      <c r="Q61" s="61">
        <f t="shared" ca="1" si="25"/>
        <v>0</v>
      </c>
      <c r="R61" s="61">
        <f t="shared" ca="1" si="25"/>
        <v>0</v>
      </c>
      <c r="S61" s="61">
        <f t="shared" ca="1" si="25"/>
        <v>222075.81000000006</v>
      </c>
      <c r="T61" s="61">
        <f t="shared" ca="1" si="22"/>
        <v>531857.81000000006</v>
      </c>
      <c r="U61" s="61">
        <f t="shared" ca="1" si="22"/>
        <v>0</v>
      </c>
      <c r="V61" s="61">
        <f t="shared" ca="1" si="22"/>
        <v>531857.81000000006</v>
      </c>
      <c r="W61" s="61">
        <f t="shared" ca="1" si="22"/>
        <v>-309782</v>
      </c>
      <c r="X61" s="61">
        <f t="shared" ca="1" si="22"/>
        <v>0</v>
      </c>
      <c r="Y61" s="61">
        <f t="shared" ca="1" si="22"/>
        <v>-309782</v>
      </c>
      <c r="Z61" s="61">
        <f t="shared" ca="1" si="22"/>
        <v>395504.6</v>
      </c>
      <c r="AA61" s="61">
        <f t="shared" ca="1" si="22"/>
        <v>224740.1</v>
      </c>
      <c r="AB61" s="61">
        <f t="shared" ca="1" si="22"/>
        <v>0</v>
      </c>
      <c r="AC61" s="61">
        <f t="shared" ca="1" si="22"/>
        <v>58193.98</v>
      </c>
      <c r="AD61" s="61">
        <f t="shared" ca="1" si="22"/>
        <v>115007.17</v>
      </c>
      <c r="AE61" s="61">
        <f t="shared" ca="1" si="22"/>
        <v>0</v>
      </c>
      <c r="AF61" s="61">
        <f t="shared" ca="1" si="22"/>
        <v>0</v>
      </c>
      <c r="AG61" s="61">
        <f t="shared" ca="1" si="22"/>
        <v>71.75</v>
      </c>
      <c r="AH61" s="61">
        <f t="shared" ca="1" si="23"/>
        <v>0</v>
      </c>
      <c r="AI61" s="61">
        <f t="shared" ca="1" si="23"/>
        <v>-2508.4</v>
      </c>
      <c r="AJ61" s="61">
        <f t="shared" ca="1" si="23"/>
        <v>0</v>
      </c>
      <c r="AK61" s="61">
        <f t="shared" ca="1" si="23"/>
        <v>0</v>
      </c>
      <c r="AL61" s="61">
        <f t="shared" ca="1" si="23"/>
        <v>0</v>
      </c>
      <c r="AM61" s="61">
        <f t="shared" ca="1" si="23"/>
        <v>0</v>
      </c>
      <c r="AN61" s="61">
        <f t="shared" ca="1" si="23"/>
        <v>0</v>
      </c>
      <c r="AO61" s="61">
        <f t="shared" ca="1" si="23"/>
        <v>0</v>
      </c>
      <c r="AP61" s="61">
        <f t="shared" ca="1" si="23"/>
        <v>0</v>
      </c>
      <c r="AQ61" s="61">
        <f t="shared" ca="1" si="23"/>
        <v>0</v>
      </c>
      <c r="AR61" s="61">
        <f t="shared" ca="1" si="23"/>
        <v>0</v>
      </c>
      <c r="AS61" s="61">
        <f t="shared" ca="1" si="23"/>
        <v>-1103588.6799999992</v>
      </c>
      <c r="AT61" s="61">
        <f t="shared" ca="1" si="23"/>
        <v>-604844.99</v>
      </c>
      <c r="AU61" s="61">
        <f t="shared" ca="1" si="23"/>
        <v>-604844.99</v>
      </c>
      <c r="AV61" s="61">
        <f t="shared" ca="1" si="23"/>
        <v>0</v>
      </c>
      <c r="AW61" s="61">
        <f t="shared" ca="1" si="23"/>
        <v>-55982.629999999655</v>
      </c>
      <c r="AX61" s="61">
        <f t="shared" ca="1" si="26"/>
        <v>1193833.1500000004</v>
      </c>
      <c r="AY61" s="61">
        <f t="shared" ca="1" si="26"/>
        <v>-3166752.91</v>
      </c>
      <c r="AZ61" s="61">
        <f t="shared" ca="1" si="26"/>
        <v>-2947914.89</v>
      </c>
      <c r="BA61" s="61">
        <f t="shared" ca="1" si="26"/>
        <v>-218838.02</v>
      </c>
      <c r="BB61" s="61">
        <f t="shared" ca="1" si="26"/>
        <v>0</v>
      </c>
      <c r="BC61" s="61">
        <f t="shared" ca="1" si="26"/>
        <v>0</v>
      </c>
      <c r="BD61" s="61">
        <f t="shared" ca="1" si="26"/>
        <v>4360586.0600000005</v>
      </c>
      <c r="BE61" s="61">
        <f t="shared" ca="1" si="26"/>
        <v>-1249815.78</v>
      </c>
      <c r="BF61" s="61">
        <f t="shared" ca="1" si="26"/>
        <v>43190.76</v>
      </c>
      <c r="BG61" s="61">
        <f t="shared" ca="1" si="26"/>
        <v>43190.76</v>
      </c>
      <c r="BH61" s="61">
        <f t="shared" ca="1" si="26"/>
        <v>0</v>
      </c>
      <c r="BI61" s="61">
        <f t="shared" ca="1" si="26"/>
        <v>0</v>
      </c>
      <c r="BJ61" s="61">
        <f t="shared" ca="1" si="26"/>
        <v>0</v>
      </c>
      <c r="BK61" s="61">
        <f t="shared" ca="1" si="26"/>
        <v>-1293006.54</v>
      </c>
      <c r="BL61" s="61">
        <f t="shared" ca="1" si="24"/>
        <v>0</v>
      </c>
      <c r="BM61" s="61">
        <f t="shared" ca="1" si="24"/>
        <v>0</v>
      </c>
      <c r="BN61" s="61">
        <f t="shared" ca="1" si="24"/>
        <v>0</v>
      </c>
      <c r="BO61" s="61">
        <f t="shared" ca="1" si="24"/>
        <v>0</v>
      </c>
      <c r="BP61" s="61">
        <f t="shared" ca="1" si="24"/>
        <v>0</v>
      </c>
      <c r="BQ61" s="61">
        <f t="shared" ca="1" si="24"/>
        <v>0</v>
      </c>
      <c r="BR61" s="61">
        <f t="shared" ca="1" si="24"/>
        <v>0</v>
      </c>
      <c r="BS61" s="61">
        <f t="shared" ca="1" si="24"/>
        <v>-442761.05999999965</v>
      </c>
      <c r="BT61" s="61">
        <f t="shared" ca="1" si="24"/>
        <v>-56212.959999999999</v>
      </c>
      <c r="BU61" s="61">
        <f t="shared" ca="1" si="24"/>
        <v>-224187.74000000954</v>
      </c>
      <c r="BV61" s="61">
        <f t="shared" ca="1" si="27"/>
        <v>-64797.579999990761</v>
      </c>
      <c r="BW61" s="61">
        <f t="shared" ca="1" si="27"/>
        <v>0</v>
      </c>
      <c r="BX61" s="61">
        <f t="shared" ca="1" si="27"/>
        <v>-91308.609999999404</v>
      </c>
      <c r="BY61" s="61">
        <f t="shared" ca="1" si="27"/>
        <v>-6254.1699999999255</v>
      </c>
      <c r="BZ61" s="61">
        <f t="shared" ca="1" si="27"/>
        <v>0</v>
      </c>
      <c r="CA61" s="61">
        <f t="shared" ca="1" si="27"/>
        <v>0</v>
      </c>
      <c r="CB61" s="61">
        <f t="shared" ca="1" si="27"/>
        <v>0</v>
      </c>
      <c r="CC61" s="61">
        <f t="shared" ca="1" si="27"/>
        <v>0</v>
      </c>
      <c r="CD61" s="61">
        <f t="shared" ca="1" si="27"/>
        <v>0</v>
      </c>
      <c r="CE61" s="61">
        <f t="shared" ca="1" si="27"/>
        <v>0</v>
      </c>
      <c r="CF61" s="61">
        <f t="shared" ca="1" si="27"/>
        <v>0</v>
      </c>
      <c r="CG61" s="61">
        <f t="shared" ca="1" si="27"/>
        <v>0</v>
      </c>
      <c r="CH61" s="61">
        <f t="shared" ca="1" si="27"/>
        <v>0</v>
      </c>
      <c r="CI61" s="61">
        <f t="shared" ca="1" si="27"/>
        <v>0</v>
      </c>
      <c r="CJ61" s="61">
        <f t="shared" ca="1" si="27"/>
        <v>0</v>
      </c>
      <c r="CK61" s="61">
        <f t="shared" ca="1" si="27"/>
        <v>0</v>
      </c>
      <c r="CL61" s="61">
        <f t="shared" ca="1" si="6"/>
        <v>259269.14000000106</v>
      </c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</row>
    <row r="62" spans="1:228" ht="13.5" customHeight="1">
      <c r="A62" s="44" t="s">
        <v>110</v>
      </c>
      <c r="B62" s="59">
        <v>3003</v>
      </c>
      <c r="C62" s="60" t="s">
        <v>375</v>
      </c>
      <c r="D62" s="61">
        <f t="shared" ca="1" si="25"/>
        <v>1114973.0499999998</v>
      </c>
      <c r="E62" s="61">
        <f t="shared" ca="1" si="25"/>
        <v>-26250.85</v>
      </c>
      <c r="F62" s="61">
        <f t="shared" ca="1" si="25"/>
        <v>10025.4</v>
      </c>
      <c r="G62" s="61">
        <f t="shared" ca="1" si="25"/>
        <v>-36276.25</v>
      </c>
      <c r="H62" s="61">
        <f t="shared" ca="1" si="25"/>
        <v>0</v>
      </c>
      <c r="I62" s="61">
        <f t="shared" ca="1" si="25"/>
        <v>55728.799999999988</v>
      </c>
      <c r="J62" s="61">
        <f t="shared" ca="1" si="25"/>
        <v>55728.799999999988</v>
      </c>
      <c r="K62" s="61">
        <f t="shared" ca="1" si="25"/>
        <v>-140746.19</v>
      </c>
      <c r="L62" s="61">
        <f t="shared" ca="1" si="25"/>
        <v>196474.99</v>
      </c>
      <c r="M62" s="61">
        <f t="shared" ca="1" si="25"/>
        <v>0</v>
      </c>
      <c r="N62" s="61">
        <f t="shared" ca="1" si="25"/>
        <v>0</v>
      </c>
      <c r="O62" s="61">
        <f t="shared" ca="1" si="25"/>
        <v>0</v>
      </c>
      <c r="P62" s="61">
        <f t="shared" ca="1" si="25"/>
        <v>0</v>
      </c>
      <c r="Q62" s="61">
        <f t="shared" ca="1" si="25"/>
        <v>0</v>
      </c>
      <c r="R62" s="61">
        <f t="shared" ca="1" si="25"/>
        <v>0</v>
      </c>
      <c r="S62" s="61">
        <f t="shared" ca="1" si="25"/>
        <v>0</v>
      </c>
      <c r="T62" s="61">
        <f t="shared" ca="1" si="22"/>
        <v>0</v>
      </c>
      <c r="U62" s="61">
        <f t="shared" ca="1" si="22"/>
        <v>0</v>
      </c>
      <c r="V62" s="61">
        <f t="shared" ca="1" si="22"/>
        <v>0</v>
      </c>
      <c r="W62" s="61">
        <f t="shared" ca="1" si="22"/>
        <v>0</v>
      </c>
      <c r="X62" s="61">
        <f t="shared" ca="1" si="22"/>
        <v>0</v>
      </c>
      <c r="Y62" s="61">
        <f t="shared" ca="1" si="22"/>
        <v>0</v>
      </c>
      <c r="Z62" s="61">
        <f t="shared" ca="1" si="22"/>
        <v>1085495.0999999999</v>
      </c>
      <c r="AA62" s="61">
        <f t="shared" ca="1" si="22"/>
        <v>714905.92999999993</v>
      </c>
      <c r="AB62" s="61">
        <f t="shared" ca="1" si="22"/>
        <v>5.41</v>
      </c>
      <c r="AC62" s="61">
        <f t="shared" ca="1" si="22"/>
        <v>219319.26</v>
      </c>
      <c r="AD62" s="61">
        <f t="shared" ca="1" si="22"/>
        <v>151132.52999999997</v>
      </c>
      <c r="AE62" s="61">
        <f t="shared" ca="1" si="22"/>
        <v>0</v>
      </c>
      <c r="AF62" s="61">
        <f t="shared" ca="1" si="22"/>
        <v>0</v>
      </c>
      <c r="AG62" s="61">
        <f t="shared" ca="1" si="22"/>
        <v>131.97</v>
      </c>
      <c r="AH62" s="61">
        <f t="shared" ca="1" si="23"/>
        <v>0</v>
      </c>
      <c r="AI62" s="61">
        <f t="shared" ca="1" si="23"/>
        <v>0</v>
      </c>
      <c r="AJ62" s="61">
        <f t="shared" ca="1" si="23"/>
        <v>0</v>
      </c>
      <c r="AK62" s="61">
        <f t="shared" ca="1" si="23"/>
        <v>0</v>
      </c>
      <c r="AL62" s="61">
        <f t="shared" ca="1" si="23"/>
        <v>0</v>
      </c>
      <c r="AM62" s="61">
        <f t="shared" ca="1" si="23"/>
        <v>0</v>
      </c>
      <c r="AN62" s="61">
        <f t="shared" ca="1" si="23"/>
        <v>0</v>
      </c>
      <c r="AO62" s="61">
        <f t="shared" ca="1" si="23"/>
        <v>0</v>
      </c>
      <c r="AP62" s="61">
        <f t="shared" ca="1" si="23"/>
        <v>0</v>
      </c>
      <c r="AQ62" s="61">
        <f t="shared" ca="1" si="23"/>
        <v>0</v>
      </c>
      <c r="AR62" s="61">
        <f t="shared" ca="1" si="23"/>
        <v>0</v>
      </c>
      <c r="AS62" s="61">
        <f t="shared" ca="1" si="23"/>
        <v>-2161759.3400001014</v>
      </c>
      <c r="AT62" s="61">
        <f t="shared" ca="1" si="23"/>
        <v>-29540.55</v>
      </c>
      <c r="AU62" s="61">
        <f t="shared" ca="1" si="23"/>
        <v>-30473.68</v>
      </c>
      <c r="AV62" s="61">
        <f t="shared" ca="1" si="23"/>
        <v>933.13</v>
      </c>
      <c r="AW62" s="61">
        <f t="shared" ca="1" si="23"/>
        <v>-726474.50999999978</v>
      </c>
      <c r="AX62" s="61">
        <f t="shared" ca="1" si="26"/>
        <v>-726474.50999999978</v>
      </c>
      <c r="AY62" s="61">
        <f t="shared" ca="1" si="26"/>
        <v>-12812112.17</v>
      </c>
      <c r="AZ62" s="61">
        <f t="shared" ca="1" si="26"/>
        <v>-11295950.49</v>
      </c>
      <c r="BA62" s="61">
        <f t="shared" ca="1" si="26"/>
        <v>-1516161.68</v>
      </c>
      <c r="BB62" s="61">
        <f t="shared" ca="1" si="26"/>
        <v>0</v>
      </c>
      <c r="BC62" s="61">
        <f t="shared" ca="1" si="26"/>
        <v>0</v>
      </c>
      <c r="BD62" s="61">
        <f t="shared" ca="1" si="26"/>
        <v>12085637.66</v>
      </c>
      <c r="BE62" s="61">
        <f t="shared" ca="1" si="26"/>
        <v>0</v>
      </c>
      <c r="BF62" s="61">
        <f t="shared" ca="1" si="26"/>
        <v>0</v>
      </c>
      <c r="BG62" s="61">
        <f t="shared" ca="1" si="26"/>
        <v>0</v>
      </c>
      <c r="BH62" s="61">
        <f t="shared" ca="1" si="26"/>
        <v>0</v>
      </c>
      <c r="BI62" s="61">
        <f t="shared" ca="1" si="26"/>
        <v>0</v>
      </c>
      <c r="BJ62" s="61">
        <f t="shared" ca="1" si="26"/>
        <v>0</v>
      </c>
      <c r="BK62" s="61">
        <f t="shared" ca="1" si="26"/>
        <v>0</v>
      </c>
      <c r="BL62" s="61">
        <f t="shared" ca="1" si="24"/>
        <v>0</v>
      </c>
      <c r="BM62" s="61">
        <f t="shared" ca="1" si="24"/>
        <v>0</v>
      </c>
      <c r="BN62" s="61">
        <f t="shared" ca="1" si="24"/>
        <v>0</v>
      </c>
      <c r="BO62" s="61">
        <f t="shared" ca="1" si="24"/>
        <v>0</v>
      </c>
      <c r="BP62" s="61">
        <f t="shared" ca="1" si="24"/>
        <v>0</v>
      </c>
      <c r="BQ62" s="61">
        <f t="shared" ca="1" si="24"/>
        <v>0</v>
      </c>
      <c r="BR62" s="61">
        <f t="shared" ca="1" si="24"/>
        <v>0</v>
      </c>
      <c r="BS62" s="61">
        <f t="shared" ca="1" si="24"/>
        <v>-1962086.0500001016</v>
      </c>
      <c r="BT62" s="61">
        <f t="shared" ca="1" si="24"/>
        <v>-285007.18</v>
      </c>
      <c r="BU62" s="61">
        <f t="shared" ca="1" si="24"/>
        <v>-1265315.1700001955</v>
      </c>
      <c r="BV62" s="61">
        <f t="shared" ca="1" si="27"/>
        <v>-280804.28999993205</v>
      </c>
      <c r="BW62" s="61">
        <f t="shared" ca="1" si="27"/>
        <v>0</v>
      </c>
      <c r="BX62" s="61">
        <f t="shared" ca="1" si="27"/>
        <v>-90823.969999976456</v>
      </c>
      <c r="BY62" s="61">
        <f t="shared" ca="1" si="27"/>
        <v>-40135.439999997616</v>
      </c>
      <c r="BZ62" s="61">
        <f t="shared" ca="1" si="27"/>
        <v>0</v>
      </c>
      <c r="CA62" s="61">
        <f t="shared" ca="1" si="27"/>
        <v>0</v>
      </c>
      <c r="CB62" s="61">
        <f t="shared" ca="1" si="27"/>
        <v>556341.77</v>
      </c>
      <c r="CC62" s="61">
        <f t="shared" ca="1" si="27"/>
        <v>556341.77</v>
      </c>
      <c r="CD62" s="61">
        <f t="shared" ca="1" si="27"/>
        <v>-3716466.4</v>
      </c>
      <c r="CE62" s="61">
        <f t="shared" ca="1" si="27"/>
        <v>4272808.17</v>
      </c>
      <c r="CF62" s="61">
        <f t="shared" ca="1" si="27"/>
        <v>0</v>
      </c>
      <c r="CG62" s="61">
        <f t="shared" ca="1" si="27"/>
        <v>0</v>
      </c>
      <c r="CH62" s="61">
        <f t="shared" ca="1" si="27"/>
        <v>0</v>
      </c>
      <c r="CI62" s="61">
        <f t="shared" ca="1" si="27"/>
        <v>0</v>
      </c>
      <c r="CJ62" s="61">
        <f t="shared" ca="1" si="27"/>
        <v>0</v>
      </c>
      <c r="CK62" s="61">
        <f t="shared" ca="1" si="27"/>
        <v>0</v>
      </c>
      <c r="CL62" s="61">
        <f t="shared" ca="1" si="6"/>
        <v>-1046786.2900001016</v>
      </c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</row>
    <row r="63" spans="1:228" ht="13.5" customHeight="1">
      <c r="A63" s="44" t="s">
        <v>112</v>
      </c>
      <c r="B63" s="59">
        <v>3004</v>
      </c>
      <c r="C63" s="60" t="s">
        <v>375</v>
      </c>
      <c r="D63" s="61">
        <f t="shared" ca="1" si="25"/>
        <v>419730</v>
      </c>
      <c r="E63" s="61">
        <f t="shared" ca="1" si="25"/>
        <v>820534</v>
      </c>
      <c r="F63" s="61">
        <f t="shared" ca="1" si="25"/>
        <v>828460</v>
      </c>
      <c r="G63" s="61">
        <f t="shared" ca="1" si="25"/>
        <v>-7926</v>
      </c>
      <c r="H63" s="61">
        <f t="shared" ca="1" si="25"/>
        <v>0</v>
      </c>
      <c r="I63" s="61">
        <f t="shared" ca="1" si="25"/>
        <v>-400804</v>
      </c>
      <c r="J63" s="61">
        <f t="shared" ca="1" si="25"/>
        <v>-405996</v>
      </c>
      <c r="K63" s="61">
        <f t="shared" ca="1" si="25"/>
        <v>-1658837</v>
      </c>
      <c r="L63" s="61">
        <f t="shared" ca="1" si="25"/>
        <v>1252841</v>
      </c>
      <c r="M63" s="61">
        <f t="shared" ca="1" si="25"/>
        <v>5192</v>
      </c>
      <c r="N63" s="61">
        <f t="shared" ca="1" si="25"/>
        <v>5616</v>
      </c>
      <c r="O63" s="61">
        <f t="shared" ca="1" si="25"/>
        <v>-424</v>
      </c>
      <c r="P63" s="61">
        <f t="shared" ca="1" si="25"/>
        <v>0</v>
      </c>
      <c r="Q63" s="61">
        <f t="shared" ca="1" si="25"/>
        <v>0</v>
      </c>
      <c r="R63" s="61">
        <f t="shared" ca="1" si="25"/>
        <v>0</v>
      </c>
      <c r="S63" s="61">
        <f t="shared" ca="1" si="25"/>
        <v>0</v>
      </c>
      <c r="T63" s="61">
        <f t="shared" ca="1" si="22"/>
        <v>0</v>
      </c>
      <c r="U63" s="61">
        <f t="shared" ca="1" si="22"/>
        <v>0</v>
      </c>
      <c r="V63" s="61">
        <f t="shared" ca="1" si="22"/>
        <v>0</v>
      </c>
      <c r="W63" s="61">
        <f t="shared" ca="1" si="22"/>
        <v>0</v>
      </c>
      <c r="X63" s="61">
        <f t="shared" ca="1" si="22"/>
        <v>0</v>
      </c>
      <c r="Y63" s="61">
        <f t="shared" ca="1" si="22"/>
        <v>0</v>
      </c>
      <c r="Z63" s="61">
        <f t="shared" ca="1" si="22"/>
        <v>0</v>
      </c>
      <c r="AA63" s="61">
        <f t="shared" ca="1" si="22"/>
        <v>0</v>
      </c>
      <c r="AB63" s="61">
        <f t="shared" ca="1" si="22"/>
        <v>0</v>
      </c>
      <c r="AC63" s="61">
        <f t="shared" ca="1" si="22"/>
        <v>0</v>
      </c>
      <c r="AD63" s="61">
        <f t="shared" ca="1" si="22"/>
        <v>0</v>
      </c>
      <c r="AE63" s="61">
        <f t="shared" ca="1" si="22"/>
        <v>0</v>
      </c>
      <c r="AF63" s="61">
        <f t="shared" ca="1" si="22"/>
        <v>0</v>
      </c>
      <c r="AG63" s="61">
        <f t="shared" ca="1" si="22"/>
        <v>0</v>
      </c>
      <c r="AH63" s="61">
        <f t="shared" ca="1" si="23"/>
        <v>0</v>
      </c>
      <c r="AI63" s="61">
        <f t="shared" ca="1" si="23"/>
        <v>0</v>
      </c>
      <c r="AJ63" s="61">
        <f t="shared" ca="1" si="23"/>
        <v>0</v>
      </c>
      <c r="AK63" s="61">
        <f t="shared" ca="1" si="23"/>
        <v>0</v>
      </c>
      <c r="AL63" s="61">
        <f t="shared" ca="1" si="23"/>
        <v>0</v>
      </c>
      <c r="AM63" s="61">
        <f t="shared" ca="1" si="23"/>
        <v>0</v>
      </c>
      <c r="AN63" s="61">
        <f t="shared" ca="1" si="23"/>
        <v>0</v>
      </c>
      <c r="AO63" s="61">
        <f t="shared" ca="1" si="23"/>
        <v>0</v>
      </c>
      <c r="AP63" s="61">
        <f t="shared" ca="1" si="23"/>
        <v>0</v>
      </c>
      <c r="AQ63" s="61">
        <f t="shared" ca="1" si="23"/>
        <v>0</v>
      </c>
      <c r="AR63" s="61">
        <f t="shared" ca="1" si="23"/>
        <v>0</v>
      </c>
      <c r="AS63" s="61">
        <f t="shared" ca="1" si="23"/>
        <v>-1936460.52</v>
      </c>
      <c r="AT63" s="61">
        <f t="shared" ca="1" si="23"/>
        <v>-47183</v>
      </c>
      <c r="AU63" s="61">
        <f t="shared" ca="1" si="23"/>
        <v>-47183</v>
      </c>
      <c r="AV63" s="61">
        <f t="shared" ca="1" si="23"/>
        <v>0</v>
      </c>
      <c r="AW63" s="61">
        <f t="shared" ca="1" si="23"/>
        <v>-202646.64000000013</v>
      </c>
      <c r="AX63" s="61">
        <f t="shared" ca="1" si="26"/>
        <v>-750564.64000000013</v>
      </c>
      <c r="AY63" s="61">
        <f t="shared" ca="1" si="26"/>
        <v>2697916.36</v>
      </c>
      <c r="AZ63" s="61">
        <f t="shared" ca="1" si="26"/>
        <v>-1228685.6400000001</v>
      </c>
      <c r="BA63" s="61">
        <f t="shared" ca="1" si="26"/>
        <v>3926602</v>
      </c>
      <c r="BB63" s="61">
        <f t="shared" ca="1" si="26"/>
        <v>0</v>
      </c>
      <c r="BC63" s="61">
        <f t="shared" ca="1" si="26"/>
        <v>0</v>
      </c>
      <c r="BD63" s="61">
        <f t="shared" ca="1" si="26"/>
        <v>-3448481</v>
      </c>
      <c r="BE63" s="61">
        <f t="shared" ca="1" si="26"/>
        <v>547918</v>
      </c>
      <c r="BF63" s="61">
        <f t="shared" ca="1" si="26"/>
        <v>-1803298</v>
      </c>
      <c r="BG63" s="61">
        <f t="shared" ca="1" si="26"/>
        <v>160003</v>
      </c>
      <c r="BH63" s="61">
        <f t="shared" ca="1" si="26"/>
        <v>-1963301</v>
      </c>
      <c r="BI63" s="61">
        <f t="shared" ca="1" si="26"/>
        <v>0</v>
      </c>
      <c r="BJ63" s="61">
        <f t="shared" ca="1" si="26"/>
        <v>0</v>
      </c>
      <c r="BK63" s="61">
        <f t="shared" ca="1" si="26"/>
        <v>2351216</v>
      </c>
      <c r="BL63" s="61">
        <f t="shared" ca="1" si="24"/>
        <v>0</v>
      </c>
      <c r="BM63" s="61">
        <f t="shared" ca="1" si="24"/>
        <v>-1313</v>
      </c>
      <c r="BN63" s="61">
        <f t="shared" ca="1" si="24"/>
        <v>1313</v>
      </c>
      <c r="BO63" s="61">
        <f t="shared" ca="1" si="24"/>
        <v>-45725.21</v>
      </c>
      <c r="BP63" s="61">
        <f t="shared" ca="1" si="24"/>
        <v>-45725.21</v>
      </c>
      <c r="BQ63" s="61">
        <f t="shared" ca="1" si="24"/>
        <v>0</v>
      </c>
      <c r="BR63" s="61">
        <f t="shared" ca="1" si="24"/>
        <v>0</v>
      </c>
      <c r="BS63" s="61">
        <f t="shared" ca="1" si="24"/>
        <v>-1640905.67</v>
      </c>
      <c r="BT63" s="61">
        <f t="shared" ca="1" si="24"/>
        <v>-77871.98</v>
      </c>
      <c r="BU63" s="61">
        <f t="shared" ca="1" si="24"/>
        <v>-140217</v>
      </c>
      <c r="BV63" s="61">
        <f t="shared" ca="1" si="27"/>
        <v>-868255</v>
      </c>
      <c r="BW63" s="61">
        <f t="shared" ca="1" si="27"/>
        <v>0</v>
      </c>
      <c r="BX63" s="61">
        <f t="shared" ca="1" si="27"/>
        <v>-202165.49</v>
      </c>
      <c r="BY63" s="61">
        <f t="shared" ca="1" si="27"/>
        <v>-349968.2</v>
      </c>
      <c r="BZ63" s="61">
        <f t="shared" ca="1" si="27"/>
        <v>113</v>
      </c>
      <c r="CA63" s="61">
        <f t="shared" ca="1" si="27"/>
        <v>-2541</v>
      </c>
      <c r="CB63" s="61">
        <f t="shared" ca="1" si="27"/>
        <v>0</v>
      </c>
      <c r="CC63" s="61">
        <f t="shared" ca="1" si="27"/>
        <v>0</v>
      </c>
      <c r="CD63" s="61">
        <f t="shared" ca="1" si="27"/>
        <v>0</v>
      </c>
      <c r="CE63" s="61">
        <f t="shared" ca="1" si="27"/>
        <v>0</v>
      </c>
      <c r="CF63" s="61">
        <f t="shared" ca="1" si="27"/>
        <v>0</v>
      </c>
      <c r="CG63" s="61">
        <f t="shared" ca="1" si="27"/>
        <v>0</v>
      </c>
      <c r="CH63" s="61">
        <f t="shared" ca="1" si="27"/>
        <v>0</v>
      </c>
      <c r="CI63" s="61">
        <f t="shared" ca="1" si="27"/>
        <v>0</v>
      </c>
      <c r="CJ63" s="61">
        <f t="shared" ca="1" si="27"/>
        <v>0</v>
      </c>
      <c r="CK63" s="61">
        <f t="shared" ca="1" si="27"/>
        <v>0</v>
      </c>
      <c r="CL63" s="61">
        <f t="shared" ca="1" si="6"/>
        <v>-1516730.52</v>
      </c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</row>
    <row r="64" spans="1:228" ht="13.5" customHeight="1">
      <c r="A64" s="44" t="s">
        <v>114</v>
      </c>
      <c r="B64" s="59">
        <v>3005</v>
      </c>
      <c r="C64" s="60" t="s">
        <v>375</v>
      </c>
      <c r="D64" s="61">
        <f t="shared" ca="1" si="25"/>
        <v>50051764.550000012</v>
      </c>
      <c r="E64" s="61">
        <f t="shared" ca="1" si="25"/>
        <v>30021458.48</v>
      </c>
      <c r="F64" s="61">
        <f t="shared" ca="1" si="25"/>
        <v>30021458.48</v>
      </c>
      <c r="G64" s="61">
        <f t="shared" ca="1" si="25"/>
        <v>0</v>
      </c>
      <c r="H64" s="61">
        <f t="shared" ca="1" si="25"/>
        <v>0</v>
      </c>
      <c r="I64" s="61">
        <f t="shared" ca="1" si="25"/>
        <v>20030306.070000008</v>
      </c>
      <c r="J64" s="61">
        <f t="shared" ca="1" si="25"/>
        <v>20030306.070000008</v>
      </c>
      <c r="K64" s="61">
        <f t="shared" ca="1" si="25"/>
        <v>-108313999.8</v>
      </c>
      <c r="L64" s="61">
        <f t="shared" ca="1" si="25"/>
        <v>128344305.87</v>
      </c>
      <c r="M64" s="61">
        <f t="shared" ca="1" si="25"/>
        <v>0</v>
      </c>
      <c r="N64" s="61">
        <f t="shared" ca="1" si="25"/>
        <v>0</v>
      </c>
      <c r="O64" s="61">
        <f t="shared" ca="1" si="25"/>
        <v>0</v>
      </c>
      <c r="P64" s="61">
        <f t="shared" ca="1" si="25"/>
        <v>0</v>
      </c>
      <c r="Q64" s="61">
        <f t="shared" ca="1" si="25"/>
        <v>0</v>
      </c>
      <c r="R64" s="61">
        <f t="shared" ca="1" si="25"/>
        <v>0</v>
      </c>
      <c r="S64" s="61">
        <f t="shared" ca="1" si="25"/>
        <v>0</v>
      </c>
      <c r="T64" s="61">
        <f t="shared" ca="1" si="22"/>
        <v>0</v>
      </c>
      <c r="U64" s="61">
        <f t="shared" ca="1" si="22"/>
        <v>0</v>
      </c>
      <c r="V64" s="61">
        <f t="shared" ca="1" si="22"/>
        <v>0</v>
      </c>
      <c r="W64" s="61">
        <f t="shared" ca="1" si="22"/>
        <v>0</v>
      </c>
      <c r="X64" s="61">
        <f t="shared" ca="1" si="22"/>
        <v>0</v>
      </c>
      <c r="Y64" s="61">
        <f t="shared" ca="1" si="22"/>
        <v>0</v>
      </c>
      <c r="Z64" s="61">
        <f t="shared" ca="1" si="22"/>
        <v>0</v>
      </c>
      <c r="AA64" s="61">
        <f t="shared" ca="1" si="22"/>
        <v>0</v>
      </c>
      <c r="AB64" s="61">
        <f t="shared" ca="1" si="22"/>
        <v>0</v>
      </c>
      <c r="AC64" s="61">
        <f t="shared" ca="1" si="22"/>
        <v>0</v>
      </c>
      <c r="AD64" s="61">
        <f t="shared" ca="1" si="22"/>
        <v>0</v>
      </c>
      <c r="AE64" s="61">
        <f t="shared" ca="1" si="22"/>
        <v>0</v>
      </c>
      <c r="AF64" s="61">
        <f t="shared" ca="1" si="22"/>
        <v>0</v>
      </c>
      <c r="AG64" s="61">
        <f t="shared" ca="1" si="22"/>
        <v>0</v>
      </c>
      <c r="AH64" s="61">
        <f t="shared" ca="1" si="23"/>
        <v>0</v>
      </c>
      <c r="AI64" s="61">
        <f t="shared" ca="1" si="23"/>
        <v>0</v>
      </c>
      <c r="AJ64" s="61">
        <f t="shared" ca="1" si="23"/>
        <v>0</v>
      </c>
      <c r="AK64" s="61">
        <f t="shared" ca="1" si="23"/>
        <v>0</v>
      </c>
      <c r="AL64" s="61">
        <f t="shared" ca="1" si="23"/>
        <v>0</v>
      </c>
      <c r="AM64" s="61">
        <f t="shared" ca="1" si="23"/>
        <v>0</v>
      </c>
      <c r="AN64" s="61">
        <f t="shared" ca="1" si="23"/>
        <v>0</v>
      </c>
      <c r="AO64" s="61">
        <f t="shared" ca="1" si="23"/>
        <v>0</v>
      </c>
      <c r="AP64" s="61">
        <f t="shared" ca="1" si="23"/>
        <v>0</v>
      </c>
      <c r="AQ64" s="61">
        <f t="shared" ca="1" si="23"/>
        <v>0</v>
      </c>
      <c r="AR64" s="61">
        <f t="shared" ca="1" si="23"/>
        <v>0</v>
      </c>
      <c r="AS64" s="61">
        <f t="shared" ca="1" si="23"/>
        <v>-76185964.180000007</v>
      </c>
      <c r="AT64" s="61">
        <f t="shared" ca="1" si="23"/>
        <v>-7548604.3200000003</v>
      </c>
      <c r="AU64" s="61">
        <f t="shared" ca="1" si="23"/>
        <v>-7548604.3200000003</v>
      </c>
      <c r="AV64" s="61">
        <f t="shared" ca="1" si="23"/>
        <v>0</v>
      </c>
      <c r="AW64" s="61">
        <f t="shared" ca="1" si="23"/>
        <v>-7200926.2800000049</v>
      </c>
      <c r="AX64" s="61">
        <f t="shared" ca="1" si="26"/>
        <v>-7203906.3500000052</v>
      </c>
      <c r="AY64" s="61">
        <f t="shared" ca="1" si="26"/>
        <v>-36441656.110000007</v>
      </c>
      <c r="AZ64" s="61">
        <f t="shared" ca="1" si="26"/>
        <v>-36716950.25</v>
      </c>
      <c r="BA64" s="61">
        <f t="shared" ca="1" si="26"/>
        <v>-2201855.59</v>
      </c>
      <c r="BB64" s="61">
        <f t="shared" ca="1" si="26"/>
        <v>0</v>
      </c>
      <c r="BC64" s="61">
        <f t="shared" ca="1" si="26"/>
        <v>2477149.73</v>
      </c>
      <c r="BD64" s="61">
        <f t="shared" ca="1" si="26"/>
        <v>29237749.760000002</v>
      </c>
      <c r="BE64" s="61">
        <f t="shared" ca="1" si="26"/>
        <v>2980.0699999999488</v>
      </c>
      <c r="BF64" s="61">
        <f t="shared" ca="1" si="26"/>
        <v>376661.08999999997</v>
      </c>
      <c r="BG64" s="61">
        <f t="shared" ca="1" si="26"/>
        <v>402000</v>
      </c>
      <c r="BH64" s="61">
        <f t="shared" ca="1" si="26"/>
        <v>251.04</v>
      </c>
      <c r="BI64" s="61">
        <f t="shared" ca="1" si="26"/>
        <v>0</v>
      </c>
      <c r="BJ64" s="61">
        <f t="shared" ca="1" si="26"/>
        <v>-25589.95</v>
      </c>
      <c r="BK64" s="61">
        <f t="shared" ca="1" si="26"/>
        <v>-373681.02</v>
      </c>
      <c r="BL64" s="61">
        <f t="shared" ca="1" si="24"/>
        <v>0</v>
      </c>
      <c r="BM64" s="61">
        <f t="shared" ca="1" si="24"/>
        <v>0</v>
      </c>
      <c r="BN64" s="61">
        <f t="shared" ca="1" si="24"/>
        <v>0</v>
      </c>
      <c r="BO64" s="61">
        <f t="shared" ca="1" si="24"/>
        <v>-679205.90000000037</v>
      </c>
      <c r="BP64" s="61">
        <f t="shared" ca="1" si="24"/>
        <v>-679205.90000000037</v>
      </c>
      <c r="BQ64" s="61">
        <f t="shared" ca="1" si="24"/>
        <v>0</v>
      </c>
      <c r="BR64" s="61">
        <f t="shared" ca="1" si="24"/>
        <v>0</v>
      </c>
      <c r="BS64" s="61">
        <f t="shared" ca="1" si="24"/>
        <v>-60757227.68</v>
      </c>
      <c r="BT64" s="61">
        <f t="shared" ca="1" si="24"/>
        <v>-18025037.850000001</v>
      </c>
      <c r="BU64" s="61">
        <f t="shared" ca="1" si="24"/>
        <v>-10502680.66</v>
      </c>
      <c r="BV64" s="61">
        <f t="shared" ca="1" si="27"/>
        <v>-2354938.3899999997</v>
      </c>
      <c r="BW64" s="61">
        <f t="shared" ca="1" si="27"/>
        <v>0</v>
      </c>
      <c r="BX64" s="61">
        <f t="shared" ca="1" si="27"/>
        <v>-26860276.509999998</v>
      </c>
      <c r="BY64" s="61">
        <f t="shared" ca="1" si="27"/>
        <v>-3014294.27</v>
      </c>
      <c r="BZ64" s="61">
        <f t="shared" ca="1" si="27"/>
        <v>0</v>
      </c>
      <c r="CA64" s="61">
        <f t="shared" ca="1" si="27"/>
        <v>0</v>
      </c>
      <c r="CB64" s="61">
        <f t="shared" ca="1" si="27"/>
        <v>0</v>
      </c>
      <c r="CC64" s="61">
        <f t="shared" ca="1" si="27"/>
        <v>0</v>
      </c>
      <c r="CD64" s="61">
        <f t="shared" ca="1" si="27"/>
        <v>0</v>
      </c>
      <c r="CE64" s="61">
        <f t="shared" ca="1" si="27"/>
        <v>0</v>
      </c>
      <c r="CF64" s="61">
        <f t="shared" ca="1" si="27"/>
        <v>0</v>
      </c>
      <c r="CG64" s="61">
        <f t="shared" ca="1" si="27"/>
        <v>0</v>
      </c>
      <c r="CH64" s="61">
        <f t="shared" ca="1" si="27"/>
        <v>0</v>
      </c>
      <c r="CI64" s="61">
        <f t="shared" ca="1" si="27"/>
        <v>0</v>
      </c>
      <c r="CJ64" s="61">
        <f t="shared" ca="1" si="27"/>
        <v>0</v>
      </c>
      <c r="CK64" s="61">
        <f t="shared" ca="1" si="27"/>
        <v>0</v>
      </c>
      <c r="CL64" s="61">
        <f t="shared" ca="1" si="6"/>
        <v>-26134199.629999995</v>
      </c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</row>
    <row r="65" spans="1:228" ht="13.5" customHeight="1">
      <c r="A65" s="44" t="s">
        <v>115</v>
      </c>
      <c r="B65" s="59">
        <v>3006</v>
      </c>
      <c r="C65" s="60" t="s">
        <v>375</v>
      </c>
      <c r="D65" s="61">
        <f t="shared" ca="1" si="25"/>
        <v>73762143.180000007</v>
      </c>
      <c r="E65" s="61">
        <f t="shared" ca="1" si="25"/>
        <v>121404097.67</v>
      </c>
      <c r="F65" s="61">
        <f t="shared" ca="1" si="25"/>
        <v>152481052.06</v>
      </c>
      <c r="G65" s="61">
        <f t="shared" ca="1" si="25"/>
        <v>-31076954.390000001</v>
      </c>
      <c r="H65" s="61">
        <f t="shared" ca="1" si="25"/>
        <v>0</v>
      </c>
      <c r="I65" s="61">
        <f t="shared" ca="1" si="25"/>
        <v>-47641954.489999995</v>
      </c>
      <c r="J65" s="61">
        <f t="shared" ca="1" si="25"/>
        <v>-73955399.219999999</v>
      </c>
      <c r="K65" s="61">
        <f t="shared" ca="1" si="25"/>
        <v>-222371119.05000001</v>
      </c>
      <c r="L65" s="61">
        <f t="shared" ca="1" si="25"/>
        <v>148415719.83000001</v>
      </c>
      <c r="M65" s="61">
        <f t="shared" ca="1" si="25"/>
        <v>26313444.73</v>
      </c>
      <c r="N65" s="61">
        <f t="shared" ca="1" si="25"/>
        <v>30870159.780000001</v>
      </c>
      <c r="O65" s="61">
        <f t="shared" ca="1" si="25"/>
        <v>-4556715.05</v>
      </c>
      <c r="P65" s="61">
        <f t="shared" ca="1" si="25"/>
        <v>0</v>
      </c>
      <c r="Q65" s="61">
        <f t="shared" ca="1" si="25"/>
        <v>0</v>
      </c>
      <c r="R65" s="61">
        <f t="shared" ca="1" si="25"/>
        <v>0</v>
      </c>
      <c r="S65" s="61">
        <f t="shared" ca="1" si="25"/>
        <v>0</v>
      </c>
      <c r="T65" s="61">
        <f t="shared" ca="1" si="22"/>
        <v>0</v>
      </c>
      <c r="U65" s="61">
        <f t="shared" ca="1" si="22"/>
        <v>0</v>
      </c>
      <c r="V65" s="61">
        <f t="shared" ca="1" si="22"/>
        <v>0</v>
      </c>
      <c r="W65" s="61">
        <f t="shared" ca="1" si="22"/>
        <v>0</v>
      </c>
      <c r="X65" s="61">
        <f t="shared" ca="1" si="22"/>
        <v>0</v>
      </c>
      <c r="Y65" s="61">
        <f t="shared" ca="1" si="22"/>
        <v>0</v>
      </c>
      <c r="Z65" s="61">
        <f t="shared" ca="1" si="22"/>
        <v>0</v>
      </c>
      <c r="AA65" s="61">
        <f t="shared" ca="1" si="22"/>
        <v>0</v>
      </c>
      <c r="AB65" s="61">
        <f t="shared" ca="1" si="22"/>
        <v>0</v>
      </c>
      <c r="AC65" s="61">
        <f t="shared" ca="1" si="22"/>
        <v>0</v>
      </c>
      <c r="AD65" s="61">
        <f t="shared" ca="1" si="22"/>
        <v>0</v>
      </c>
      <c r="AE65" s="61">
        <f t="shared" ca="1" si="22"/>
        <v>0</v>
      </c>
      <c r="AF65" s="61">
        <f t="shared" ca="1" si="22"/>
        <v>0</v>
      </c>
      <c r="AG65" s="61">
        <f t="shared" ca="1" si="22"/>
        <v>0</v>
      </c>
      <c r="AH65" s="61">
        <f t="shared" ca="1" si="23"/>
        <v>0</v>
      </c>
      <c r="AI65" s="61">
        <f t="shared" ca="1" si="23"/>
        <v>0</v>
      </c>
      <c r="AJ65" s="61">
        <f t="shared" ca="1" si="23"/>
        <v>0</v>
      </c>
      <c r="AK65" s="61">
        <f t="shared" ca="1" si="23"/>
        <v>0</v>
      </c>
      <c r="AL65" s="61">
        <f t="shared" ca="1" si="23"/>
        <v>0</v>
      </c>
      <c r="AM65" s="61">
        <f t="shared" ca="1" si="23"/>
        <v>0</v>
      </c>
      <c r="AN65" s="61">
        <f t="shared" ca="1" si="23"/>
        <v>0</v>
      </c>
      <c r="AO65" s="61">
        <f t="shared" ca="1" si="23"/>
        <v>0</v>
      </c>
      <c r="AP65" s="61">
        <f t="shared" ca="1" si="23"/>
        <v>0</v>
      </c>
      <c r="AQ65" s="61">
        <f t="shared" ca="1" si="23"/>
        <v>0</v>
      </c>
      <c r="AR65" s="61">
        <f t="shared" ca="1" si="23"/>
        <v>0</v>
      </c>
      <c r="AS65" s="61">
        <f t="shared" ca="1" si="23"/>
        <v>-58978547.509999998</v>
      </c>
      <c r="AT65" s="61">
        <f t="shared" ca="1" si="23"/>
        <v>-1374310.8600000003</v>
      </c>
      <c r="AU65" s="61">
        <f t="shared" ca="1" si="23"/>
        <v>-4478480.04</v>
      </c>
      <c r="AV65" s="61">
        <f t="shared" ca="1" si="23"/>
        <v>3104169.1799999997</v>
      </c>
      <c r="AW65" s="61">
        <f t="shared" ca="1" si="23"/>
        <v>424280.04000000143</v>
      </c>
      <c r="AX65" s="61">
        <f t="shared" ca="1" si="26"/>
        <v>-11354.39999999851</v>
      </c>
      <c r="AY65" s="61">
        <f t="shared" ca="1" si="26"/>
        <v>-9849745.1399999987</v>
      </c>
      <c r="AZ65" s="61">
        <f t="shared" ca="1" si="26"/>
        <v>-8339891.6199999992</v>
      </c>
      <c r="BA65" s="61">
        <f t="shared" ca="1" si="26"/>
        <v>-1377652.02</v>
      </c>
      <c r="BB65" s="61">
        <f t="shared" ca="1" si="26"/>
        <v>-132201.5</v>
      </c>
      <c r="BC65" s="61">
        <f t="shared" ca="1" si="26"/>
        <v>0</v>
      </c>
      <c r="BD65" s="61">
        <f t="shared" ca="1" si="26"/>
        <v>9838390.7400000002</v>
      </c>
      <c r="BE65" s="61">
        <f t="shared" ca="1" si="26"/>
        <v>435634.43999999994</v>
      </c>
      <c r="BF65" s="61">
        <f t="shared" ca="1" si="26"/>
        <v>3153544.03</v>
      </c>
      <c r="BG65" s="61">
        <f t="shared" ca="1" si="26"/>
        <v>2177113.0099999998</v>
      </c>
      <c r="BH65" s="61">
        <f t="shared" ca="1" si="26"/>
        <v>976431.02</v>
      </c>
      <c r="BI65" s="61">
        <f t="shared" ca="1" si="26"/>
        <v>0</v>
      </c>
      <c r="BJ65" s="61">
        <f t="shared" ca="1" si="26"/>
        <v>0</v>
      </c>
      <c r="BK65" s="61">
        <f t="shared" ca="1" si="26"/>
        <v>-2717909.59</v>
      </c>
      <c r="BL65" s="61">
        <f t="shared" ca="1" si="24"/>
        <v>0</v>
      </c>
      <c r="BM65" s="61">
        <f t="shared" ca="1" si="24"/>
        <v>0</v>
      </c>
      <c r="BN65" s="61">
        <f t="shared" ca="1" si="24"/>
        <v>0</v>
      </c>
      <c r="BO65" s="61">
        <f t="shared" ca="1" si="24"/>
        <v>-566541.44000000006</v>
      </c>
      <c r="BP65" s="61">
        <f t="shared" ca="1" si="24"/>
        <v>-566541.44000000006</v>
      </c>
      <c r="BQ65" s="61">
        <f t="shared" ca="1" si="24"/>
        <v>0</v>
      </c>
      <c r="BR65" s="61">
        <f t="shared" ca="1" si="24"/>
        <v>0</v>
      </c>
      <c r="BS65" s="61">
        <f t="shared" ca="1" si="24"/>
        <v>-57461975.25</v>
      </c>
      <c r="BT65" s="61">
        <f t="shared" ca="1" si="24"/>
        <v>-36061568.379999995</v>
      </c>
      <c r="BU65" s="61">
        <f t="shared" ca="1" si="24"/>
        <v>-16884465.59</v>
      </c>
      <c r="BV65" s="61">
        <f t="shared" ca="1" si="27"/>
        <v>-2277482.61</v>
      </c>
      <c r="BW65" s="61">
        <f t="shared" ca="1" si="27"/>
        <v>0</v>
      </c>
      <c r="BX65" s="61">
        <f t="shared" ca="1" si="27"/>
        <v>-727437.52</v>
      </c>
      <c r="BY65" s="61">
        <f t="shared" ca="1" si="27"/>
        <v>-2599999.87</v>
      </c>
      <c r="BZ65" s="61">
        <f t="shared" ca="1" si="27"/>
        <v>1088978.72</v>
      </c>
      <c r="CA65" s="61">
        <f t="shared" ca="1" si="27"/>
        <v>0</v>
      </c>
      <c r="CB65" s="61">
        <f t="shared" ca="1" si="27"/>
        <v>0</v>
      </c>
      <c r="CC65" s="61">
        <f t="shared" ca="1" si="27"/>
        <v>0</v>
      </c>
      <c r="CD65" s="61">
        <f t="shared" ca="1" si="27"/>
        <v>0</v>
      </c>
      <c r="CE65" s="61">
        <f t="shared" ca="1" si="27"/>
        <v>0</v>
      </c>
      <c r="CF65" s="61">
        <f t="shared" ca="1" si="27"/>
        <v>0</v>
      </c>
      <c r="CG65" s="61">
        <f t="shared" ca="1" si="27"/>
        <v>0</v>
      </c>
      <c r="CH65" s="61">
        <f t="shared" ca="1" si="27"/>
        <v>0</v>
      </c>
      <c r="CI65" s="61">
        <f t="shared" ca="1" si="27"/>
        <v>0</v>
      </c>
      <c r="CJ65" s="61">
        <f t="shared" ca="1" si="27"/>
        <v>0</v>
      </c>
      <c r="CK65" s="61">
        <f t="shared" ca="1" si="27"/>
        <v>0</v>
      </c>
      <c r="CL65" s="61">
        <f t="shared" ca="1" si="6"/>
        <v>14783595.670000009</v>
      </c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</row>
    <row r="66" spans="1:228" ht="13.5" customHeight="1">
      <c r="A66" s="44" t="s">
        <v>116</v>
      </c>
      <c r="B66" s="59">
        <v>3007</v>
      </c>
      <c r="C66" s="60" t="s">
        <v>375</v>
      </c>
      <c r="D66" s="61">
        <f t="shared" ca="1" si="25"/>
        <v>1401796.8900000006</v>
      </c>
      <c r="E66" s="61">
        <f t="shared" ca="1" si="25"/>
        <v>2701619.0100000002</v>
      </c>
      <c r="F66" s="61">
        <f t="shared" ca="1" si="25"/>
        <v>2739135.89</v>
      </c>
      <c r="G66" s="61">
        <f t="shared" ca="1" si="25"/>
        <v>-37516.879999999997</v>
      </c>
      <c r="H66" s="61">
        <f t="shared" ca="1" si="25"/>
        <v>0</v>
      </c>
      <c r="I66" s="61">
        <f t="shared" ca="1" si="25"/>
        <v>-1300075.9299999997</v>
      </c>
      <c r="J66" s="61">
        <f t="shared" ca="1" si="25"/>
        <v>-1234384.6999999997</v>
      </c>
      <c r="K66" s="61">
        <f t="shared" ca="1" si="25"/>
        <v>-4081339.78</v>
      </c>
      <c r="L66" s="61">
        <f t="shared" ca="1" si="25"/>
        <v>2846955.08</v>
      </c>
      <c r="M66" s="61">
        <f t="shared" ca="1" si="25"/>
        <v>-65691.23</v>
      </c>
      <c r="N66" s="61">
        <f t="shared" ca="1" si="25"/>
        <v>2750.7</v>
      </c>
      <c r="O66" s="61">
        <f t="shared" ca="1" si="25"/>
        <v>-68441.929999999993</v>
      </c>
      <c r="P66" s="61">
        <f t="shared" ca="1" si="25"/>
        <v>0</v>
      </c>
      <c r="Q66" s="61">
        <f t="shared" ca="1" si="25"/>
        <v>0</v>
      </c>
      <c r="R66" s="61">
        <f t="shared" ca="1" si="25"/>
        <v>0</v>
      </c>
      <c r="S66" s="61">
        <f t="shared" ca="1" si="25"/>
        <v>0</v>
      </c>
      <c r="T66" s="61">
        <f t="shared" ca="1" si="22"/>
        <v>0</v>
      </c>
      <c r="U66" s="61">
        <f t="shared" ca="1" si="22"/>
        <v>0</v>
      </c>
      <c r="V66" s="61">
        <f t="shared" ca="1" si="22"/>
        <v>0</v>
      </c>
      <c r="W66" s="61">
        <f t="shared" ca="1" si="22"/>
        <v>0</v>
      </c>
      <c r="X66" s="61">
        <f t="shared" ca="1" si="22"/>
        <v>0</v>
      </c>
      <c r="Y66" s="61">
        <f t="shared" ca="1" si="22"/>
        <v>0</v>
      </c>
      <c r="Z66" s="61">
        <f t="shared" ca="1" si="22"/>
        <v>0</v>
      </c>
      <c r="AA66" s="61">
        <f t="shared" ca="1" si="22"/>
        <v>0</v>
      </c>
      <c r="AB66" s="61">
        <f t="shared" ca="1" si="22"/>
        <v>0</v>
      </c>
      <c r="AC66" s="61">
        <f t="shared" ca="1" si="22"/>
        <v>0</v>
      </c>
      <c r="AD66" s="61">
        <f t="shared" ca="1" si="22"/>
        <v>0</v>
      </c>
      <c r="AE66" s="61">
        <f t="shared" ca="1" si="22"/>
        <v>0</v>
      </c>
      <c r="AF66" s="61">
        <f t="shared" ca="1" si="22"/>
        <v>0</v>
      </c>
      <c r="AG66" s="61">
        <f t="shared" ca="1" si="22"/>
        <v>0</v>
      </c>
      <c r="AH66" s="61">
        <f t="shared" ca="1" si="23"/>
        <v>0</v>
      </c>
      <c r="AI66" s="61">
        <f t="shared" ca="1" si="23"/>
        <v>0</v>
      </c>
      <c r="AJ66" s="61">
        <f t="shared" ca="1" si="23"/>
        <v>253.81</v>
      </c>
      <c r="AK66" s="61">
        <f t="shared" ca="1" si="23"/>
        <v>253.81</v>
      </c>
      <c r="AL66" s="61">
        <f t="shared" ca="1" si="23"/>
        <v>0</v>
      </c>
      <c r="AM66" s="61">
        <f t="shared" ca="1" si="23"/>
        <v>0</v>
      </c>
      <c r="AN66" s="61">
        <f t="shared" ca="1" si="23"/>
        <v>0</v>
      </c>
      <c r="AO66" s="61">
        <f t="shared" ca="1" si="23"/>
        <v>0</v>
      </c>
      <c r="AP66" s="61">
        <f t="shared" ca="1" si="23"/>
        <v>0</v>
      </c>
      <c r="AQ66" s="61">
        <f t="shared" ca="1" si="23"/>
        <v>0</v>
      </c>
      <c r="AR66" s="61">
        <f t="shared" ca="1" si="23"/>
        <v>0</v>
      </c>
      <c r="AS66" s="61">
        <f t="shared" ca="1" si="23"/>
        <v>-1776564.84</v>
      </c>
      <c r="AT66" s="61">
        <f t="shared" ca="1" si="23"/>
        <v>-702000</v>
      </c>
      <c r="AU66" s="61">
        <f t="shared" ca="1" si="23"/>
        <v>-702000</v>
      </c>
      <c r="AV66" s="61">
        <f t="shared" ca="1" si="23"/>
        <v>0</v>
      </c>
      <c r="AW66" s="61">
        <f t="shared" ca="1" si="23"/>
        <v>-497060.93000000005</v>
      </c>
      <c r="AX66" s="61">
        <f t="shared" ca="1" si="26"/>
        <v>-562933.58000000007</v>
      </c>
      <c r="AY66" s="61">
        <f t="shared" ca="1" si="26"/>
        <v>-4713091.33</v>
      </c>
      <c r="AZ66" s="61">
        <f t="shared" ca="1" si="26"/>
        <v>-3806628.56</v>
      </c>
      <c r="BA66" s="61">
        <f t="shared" ca="1" si="26"/>
        <v>-906462.77</v>
      </c>
      <c r="BB66" s="61">
        <f t="shared" ca="1" si="26"/>
        <v>0</v>
      </c>
      <c r="BC66" s="61">
        <f t="shared" ca="1" si="26"/>
        <v>0</v>
      </c>
      <c r="BD66" s="61">
        <f t="shared" ca="1" si="26"/>
        <v>4150157.75</v>
      </c>
      <c r="BE66" s="61">
        <f t="shared" ca="1" si="26"/>
        <v>65872.650000000023</v>
      </c>
      <c r="BF66" s="61">
        <f t="shared" ca="1" si="26"/>
        <v>515531.45</v>
      </c>
      <c r="BG66" s="61">
        <f t="shared" ca="1" si="26"/>
        <v>423115.96</v>
      </c>
      <c r="BH66" s="61">
        <f t="shared" ca="1" si="26"/>
        <v>92415.49</v>
      </c>
      <c r="BI66" s="61">
        <f t="shared" ca="1" si="26"/>
        <v>0</v>
      </c>
      <c r="BJ66" s="61">
        <f t="shared" ca="1" si="26"/>
        <v>0</v>
      </c>
      <c r="BK66" s="61">
        <f t="shared" ca="1" si="26"/>
        <v>-449658.8</v>
      </c>
      <c r="BL66" s="61">
        <f t="shared" ca="1" si="24"/>
        <v>0</v>
      </c>
      <c r="BM66" s="61">
        <f t="shared" ca="1" si="24"/>
        <v>0</v>
      </c>
      <c r="BN66" s="61">
        <f t="shared" ca="1" si="24"/>
        <v>0</v>
      </c>
      <c r="BO66" s="61">
        <f t="shared" ca="1" si="24"/>
        <v>-18262.53</v>
      </c>
      <c r="BP66" s="61">
        <f t="shared" ca="1" si="24"/>
        <v>-18342.75</v>
      </c>
      <c r="BQ66" s="61">
        <f t="shared" ca="1" si="24"/>
        <v>0</v>
      </c>
      <c r="BR66" s="61">
        <f t="shared" ca="1" si="24"/>
        <v>80.22</v>
      </c>
      <c r="BS66" s="61">
        <f t="shared" ca="1" si="24"/>
        <v>-560233.1</v>
      </c>
      <c r="BT66" s="61">
        <f t="shared" ca="1" si="24"/>
        <v>-408042.41</v>
      </c>
      <c r="BU66" s="61">
        <f t="shared" ca="1" si="24"/>
        <v>-141594.17000000001</v>
      </c>
      <c r="BV66" s="61">
        <f t="shared" ca="1" si="27"/>
        <v>-34925.72</v>
      </c>
      <c r="BW66" s="61">
        <f t="shared" ca="1" si="27"/>
        <v>0</v>
      </c>
      <c r="BX66" s="61">
        <f t="shared" ca="1" si="27"/>
        <v>0</v>
      </c>
      <c r="BY66" s="61">
        <f t="shared" ca="1" si="27"/>
        <v>0</v>
      </c>
      <c r="BZ66" s="61">
        <f t="shared" ca="1" si="27"/>
        <v>36413.81</v>
      </c>
      <c r="CA66" s="61">
        <f t="shared" ca="1" si="27"/>
        <v>-12084.61</v>
      </c>
      <c r="CB66" s="61">
        <f t="shared" ca="1" si="27"/>
        <v>991.71999999991385</v>
      </c>
      <c r="CC66" s="61">
        <f t="shared" ca="1" si="27"/>
        <v>991.71999999991385</v>
      </c>
      <c r="CD66" s="61">
        <f t="shared" ca="1" si="27"/>
        <v>-271549.08</v>
      </c>
      <c r="CE66" s="61">
        <f t="shared" ca="1" si="27"/>
        <v>272540.79999999993</v>
      </c>
      <c r="CF66" s="61">
        <f t="shared" ca="1" si="27"/>
        <v>0</v>
      </c>
      <c r="CG66" s="61">
        <f t="shared" ca="1" si="27"/>
        <v>0</v>
      </c>
      <c r="CH66" s="61">
        <f t="shared" ca="1" si="27"/>
        <v>0</v>
      </c>
      <c r="CI66" s="61">
        <f t="shared" ca="1" si="27"/>
        <v>0</v>
      </c>
      <c r="CJ66" s="61">
        <f t="shared" ca="1" si="27"/>
        <v>0</v>
      </c>
      <c r="CK66" s="61">
        <f t="shared" ca="1" si="27"/>
        <v>0</v>
      </c>
      <c r="CL66" s="61">
        <f t="shared" ca="1" si="6"/>
        <v>-374767.94999999949</v>
      </c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</row>
    <row r="67" spans="1:228" ht="13.5" customHeight="1">
      <c r="A67" s="44" t="s">
        <v>117</v>
      </c>
      <c r="B67" s="59">
        <v>3008</v>
      </c>
      <c r="C67" s="60" t="s">
        <v>375</v>
      </c>
      <c r="D67" s="61">
        <f t="shared" ca="1" si="25"/>
        <v>73518499.200000018</v>
      </c>
      <c r="E67" s="61">
        <f t="shared" ca="1" si="25"/>
        <v>65009082.890000008</v>
      </c>
      <c r="F67" s="61">
        <f t="shared" ca="1" si="25"/>
        <v>68052189.650000006</v>
      </c>
      <c r="G67" s="61">
        <f t="shared" ca="1" si="25"/>
        <v>-3043106.76</v>
      </c>
      <c r="H67" s="61">
        <f t="shared" ca="1" si="25"/>
        <v>0</v>
      </c>
      <c r="I67" s="61">
        <f t="shared" ca="1" si="25"/>
        <v>-18117714.359999996</v>
      </c>
      <c r="J67" s="61">
        <f t="shared" ca="1" si="25"/>
        <v>-18117711.599999994</v>
      </c>
      <c r="K67" s="61">
        <f t="shared" ca="1" si="25"/>
        <v>-115155854.36</v>
      </c>
      <c r="L67" s="61">
        <f t="shared" ca="1" si="25"/>
        <v>97038142.760000005</v>
      </c>
      <c r="M67" s="61">
        <f t="shared" ca="1" si="25"/>
        <v>-2.76</v>
      </c>
      <c r="N67" s="61">
        <f t="shared" ca="1" si="25"/>
        <v>2.75</v>
      </c>
      <c r="O67" s="61">
        <f t="shared" ca="1" si="25"/>
        <v>-5.51</v>
      </c>
      <c r="P67" s="61">
        <f t="shared" ca="1" si="25"/>
        <v>0</v>
      </c>
      <c r="Q67" s="61">
        <f t="shared" ca="1" si="25"/>
        <v>0</v>
      </c>
      <c r="R67" s="61">
        <f t="shared" ca="1" si="25"/>
        <v>0</v>
      </c>
      <c r="S67" s="61">
        <f t="shared" ca="1" si="25"/>
        <v>0</v>
      </c>
      <c r="T67" s="61">
        <f t="shared" ca="1" si="22"/>
        <v>0</v>
      </c>
      <c r="U67" s="61">
        <f t="shared" ca="1" si="22"/>
        <v>0</v>
      </c>
      <c r="V67" s="61">
        <f t="shared" ca="1" si="22"/>
        <v>0</v>
      </c>
      <c r="W67" s="61">
        <f t="shared" ca="1" si="22"/>
        <v>0</v>
      </c>
      <c r="X67" s="61">
        <f t="shared" ca="1" si="22"/>
        <v>0</v>
      </c>
      <c r="Y67" s="61">
        <f t="shared" ca="1" si="22"/>
        <v>0</v>
      </c>
      <c r="Z67" s="61">
        <f t="shared" ca="1" si="22"/>
        <v>26627130.670000002</v>
      </c>
      <c r="AA67" s="61">
        <f t="shared" ca="1" si="22"/>
        <v>26627130.670000002</v>
      </c>
      <c r="AB67" s="61">
        <f t="shared" ca="1" si="22"/>
        <v>0</v>
      </c>
      <c r="AC67" s="61">
        <f t="shared" ca="1" si="22"/>
        <v>0</v>
      </c>
      <c r="AD67" s="61">
        <f t="shared" ca="1" si="22"/>
        <v>0</v>
      </c>
      <c r="AE67" s="61">
        <f t="shared" ca="1" si="22"/>
        <v>0</v>
      </c>
      <c r="AF67" s="61">
        <f t="shared" ca="1" si="22"/>
        <v>0</v>
      </c>
      <c r="AG67" s="61">
        <f t="shared" ca="1" si="22"/>
        <v>0</v>
      </c>
      <c r="AH67" s="61">
        <f t="shared" ca="1" si="23"/>
        <v>0</v>
      </c>
      <c r="AI67" s="61">
        <f t="shared" ca="1" si="23"/>
        <v>0</v>
      </c>
      <c r="AJ67" s="61">
        <f t="shared" ca="1" si="23"/>
        <v>0</v>
      </c>
      <c r="AK67" s="61">
        <f t="shared" ca="1" si="23"/>
        <v>0</v>
      </c>
      <c r="AL67" s="61">
        <f t="shared" ca="1" si="23"/>
        <v>0</v>
      </c>
      <c r="AM67" s="61">
        <f t="shared" ca="1" si="23"/>
        <v>0</v>
      </c>
      <c r="AN67" s="61">
        <f t="shared" ca="1" si="23"/>
        <v>0</v>
      </c>
      <c r="AO67" s="61">
        <f t="shared" ca="1" si="23"/>
        <v>0</v>
      </c>
      <c r="AP67" s="61">
        <f t="shared" ca="1" si="23"/>
        <v>0</v>
      </c>
      <c r="AQ67" s="61">
        <f t="shared" ca="1" si="23"/>
        <v>0</v>
      </c>
      <c r="AR67" s="61">
        <f t="shared" ca="1" si="23"/>
        <v>0</v>
      </c>
      <c r="AS67" s="61">
        <f t="shared" ca="1" si="23"/>
        <v>-33104990.22000004</v>
      </c>
      <c r="AT67" s="61">
        <f t="shared" ca="1" si="23"/>
        <v>34344.850000000093</v>
      </c>
      <c r="AU67" s="61">
        <f t="shared" ca="1" si="23"/>
        <v>-995655.14999999991</v>
      </c>
      <c r="AV67" s="61">
        <f t="shared" ca="1" si="23"/>
        <v>1030000</v>
      </c>
      <c r="AW67" s="61">
        <f t="shared" ca="1" si="23"/>
        <v>-7978944.9100000113</v>
      </c>
      <c r="AX67" s="61">
        <f t="shared" ca="1" si="26"/>
        <v>-5778944.9100000113</v>
      </c>
      <c r="AY67" s="61">
        <f t="shared" ca="1" si="26"/>
        <v>-79561837.870000005</v>
      </c>
      <c r="AZ67" s="61">
        <f t="shared" ca="1" si="26"/>
        <v>-80568024.560000002</v>
      </c>
      <c r="BA67" s="61">
        <f t="shared" ca="1" si="26"/>
        <v>1006186.6900000001</v>
      </c>
      <c r="BB67" s="61">
        <f t="shared" ca="1" si="26"/>
        <v>0</v>
      </c>
      <c r="BC67" s="61">
        <f t="shared" ca="1" si="26"/>
        <v>0</v>
      </c>
      <c r="BD67" s="61">
        <f t="shared" ca="1" si="26"/>
        <v>73782892.959999993</v>
      </c>
      <c r="BE67" s="61">
        <f t="shared" ca="1" si="26"/>
        <v>-2200000</v>
      </c>
      <c r="BF67" s="61">
        <f t="shared" ca="1" si="26"/>
        <v>21376615.260000002</v>
      </c>
      <c r="BG67" s="61">
        <f t="shared" ca="1" si="26"/>
        <v>21376615.260000002</v>
      </c>
      <c r="BH67" s="61">
        <f t="shared" ca="1" si="26"/>
        <v>0</v>
      </c>
      <c r="BI67" s="61">
        <f t="shared" ca="1" si="26"/>
        <v>0</v>
      </c>
      <c r="BJ67" s="61">
        <f t="shared" ca="1" si="26"/>
        <v>0</v>
      </c>
      <c r="BK67" s="61">
        <f t="shared" ca="1" si="26"/>
        <v>-23576615.260000002</v>
      </c>
      <c r="BL67" s="61">
        <f t="shared" ca="1" si="24"/>
        <v>0</v>
      </c>
      <c r="BM67" s="61">
        <f t="shared" ca="1" si="24"/>
        <v>0</v>
      </c>
      <c r="BN67" s="61">
        <f t="shared" ca="1" si="24"/>
        <v>0</v>
      </c>
      <c r="BO67" s="61">
        <f t="shared" ca="1" si="24"/>
        <v>-188899.16999999993</v>
      </c>
      <c r="BP67" s="61">
        <f t="shared" ca="1" si="24"/>
        <v>-188899.16999999993</v>
      </c>
      <c r="BQ67" s="61">
        <f t="shared" ca="1" si="24"/>
        <v>0</v>
      </c>
      <c r="BR67" s="61">
        <f t="shared" ca="1" si="24"/>
        <v>0</v>
      </c>
      <c r="BS67" s="61">
        <f t="shared" ca="1" si="24"/>
        <v>-24927162.350000028</v>
      </c>
      <c r="BT67" s="61">
        <f t="shared" ca="1" si="24"/>
        <v>-23756055.480000023</v>
      </c>
      <c r="BU67" s="61">
        <f t="shared" ca="1" si="24"/>
        <v>-711352.17</v>
      </c>
      <c r="BV67" s="61">
        <f t="shared" ca="1" si="27"/>
        <v>-102300.26</v>
      </c>
      <c r="BW67" s="61">
        <f t="shared" ca="1" si="27"/>
        <v>0</v>
      </c>
      <c r="BX67" s="61">
        <f t="shared" ca="1" si="27"/>
        <v>-21217.270000000004</v>
      </c>
      <c r="BY67" s="61">
        <f t="shared" ca="1" si="27"/>
        <v>-336237.17000000004</v>
      </c>
      <c r="BZ67" s="61">
        <f t="shared" ca="1" si="27"/>
        <v>0</v>
      </c>
      <c r="CA67" s="61">
        <f t="shared" ca="1" si="27"/>
        <v>0</v>
      </c>
      <c r="CB67" s="61">
        <f t="shared" ca="1" si="27"/>
        <v>-44328.64000000013</v>
      </c>
      <c r="CC67" s="61">
        <f t="shared" ca="1" si="27"/>
        <v>-44328.64000000013</v>
      </c>
      <c r="CD67" s="61">
        <f t="shared" ca="1" si="27"/>
        <v>-1898143.03</v>
      </c>
      <c r="CE67" s="61">
        <f t="shared" ca="1" si="27"/>
        <v>1853814.39</v>
      </c>
      <c r="CF67" s="61">
        <f t="shared" ca="1" si="27"/>
        <v>0</v>
      </c>
      <c r="CG67" s="61">
        <f t="shared" ca="1" si="27"/>
        <v>0</v>
      </c>
      <c r="CH67" s="61">
        <f t="shared" ca="1" si="27"/>
        <v>0</v>
      </c>
      <c r="CI67" s="61">
        <f t="shared" ca="1" si="27"/>
        <v>0</v>
      </c>
      <c r="CJ67" s="61">
        <f t="shared" ca="1" si="27"/>
        <v>0</v>
      </c>
      <c r="CK67" s="61">
        <f t="shared" ca="1" si="27"/>
        <v>0</v>
      </c>
      <c r="CL67" s="61">
        <f t="shared" ca="1" si="6"/>
        <v>40413508.979999974</v>
      </c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</row>
    <row r="68" spans="1:228" ht="13.5" customHeight="1">
      <c r="A68" s="44" t="s">
        <v>118</v>
      </c>
      <c r="B68" s="59">
        <v>3009</v>
      </c>
      <c r="C68" s="60" t="s">
        <v>375</v>
      </c>
      <c r="D68" s="61">
        <f t="shared" ca="1" si="25"/>
        <v>421469899.90681154</v>
      </c>
      <c r="E68" s="61">
        <f t="shared" ca="1" si="25"/>
        <v>407324994.4799999</v>
      </c>
      <c r="F68" s="61">
        <f t="shared" ca="1" si="25"/>
        <v>409449994.4799999</v>
      </c>
      <c r="G68" s="61">
        <f t="shared" ca="1" si="25"/>
        <v>-2125000</v>
      </c>
      <c r="H68" s="61">
        <f t="shared" ca="1" si="25"/>
        <v>0</v>
      </c>
      <c r="I68" s="61">
        <f t="shared" ca="1" si="25"/>
        <v>-59557619.049999952</v>
      </c>
      <c r="J68" s="61">
        <f t="shared" ca="1" si="25"/>
        <v>-59557619.049999952</v>
      </c>
      <c r="K68" s="61">
        <f t="shared" ca="1" si="25"/>
        <v>-764166753.25</v>
      </c>
      <c r="L68" s="61">
        <f t="shared" ca="1" si="25"/>
        <v>704609134.20000005</v>
      </c>
      <c r="M68" s="61">
        <f t="shared" ca="1" si="25"/>
        <v>0</v>
      </c>
      <c r="N68" s="61">
        <f t="shared" ca="1" si="25"/>
        <v>0</v>
      </c>
      <c r="O68" s="61">
        <f t="shared" ca="1" si="25"/>
        <v>0</v>
      </c>
      <c r="P68" s="61">
        <f t="shared" ca="1" si="25"/>
        <v>0</v>
      </c>
      <c r="Q68" s="61">
        <f t="shared" ca="1" si="25"/>
        <v>0</v>
      </c>
      <c r="R68" s="61">
        <f t="shared" ca="1" si="25"/>
        <v>0</v>
      </c>
      <c r="S68" s="61">
        <f t="shared" ca="1" si="25"/>
        <v>0</v>
      </c>
      <c r="T68" s="61">
        <f t="shared" ca="1" si="22"/>
        <v>0</v>
      </c>
      <c r="U68" s="61">
        <f t="shared" ca="1" si="22"/>
        <v>0</v>
      </c>
      <c r="V68" s="61">
        <f t="shared" ca="1" si="22"/>
        <v>0</v>
      </c>
      <c r="W68" s="61">
        <f t="shared" ca="1" si="22"/>
        <v>0</v>
      </c>
      <c r="X68" s="61">
        <f t="shared" ca="1" si="22"/>
        <v>0</v>
      </c>
      <c r="Y68" s="61">
        <f t="shared" ca="1" si="22"/>
        <v>0</v>
      </c>
      <c r="Z68" s="61">
        <f t="shared" ca="1" si="22"/>
        <v>73702524.476811573</v>
      </c>
      <c r="AA68" s="61">
        <f t="shared" ca="1" si="22"/>
        <v>55666178.93980325</v>
      </c>
      <c r="AB68" s="61">
        <f t="shared" ca="1" si="22"/>
        <v>1295993.6290465426</v>
      </c>
      <c r="AC68" s="61">
        <f t="shared" ca="1" si="22"/>
        <v>16740351.907961775</v>
      </c>
      <c r="AD68" s="61">
        <f t="shared" ca="1" si="22"/>
        <v>0</v>
      </c>
      <c r="AE68" s="61">
        <f t="shared" ca="1" si="22"/>
        <v>0</v>
      </c>
      <c r="AF68" s="61">
        <f t="shared" ca="1" si="22"/>
        <v>0</v>
      </c>
      <c r="AG68" s="61">
        <f t="shared" ca="1" si="22"/>
        <v>0</v>
      </c>
      <c r="AH68" s="61">
        <f t="shared" ca="1" si="23"/>
        <v>0</v>
      </c>
      <c r="AI68" s="61">
        <f t="shared" ca="1" si="23"/>
        <v>0</v>
      </c>
      <c r="AJ68" s="61">
        <f t="shared" ca="1" si="23"/>
        <v>0</v>
      </c>
      <c r="AK68" s="61">
        <f t="shared" ca="1" si="23"/>
        <v>0</v>
      </c>
      <c r="AL68" s="61">
        <f t="shared" ca="1" si="23"/>
        <v>0</v>
      </c>
      <c r="AM68" s="61">
        <f t="shared" ca="1" si="23"/>
        <v>0</v>
      </c>
      <c r="AN68" s="61">
        <f t="shared" ca="1" si="23"/>
        <v>0</v>
      </c>
      <c r="AO68" s="61">
        <f t="shared" ca="1" si="23"/>
        <v>0</v>
      </c>
      <c r="AP68" s="61">
        <f t="shared" ca="1" si="23"/>
        <v>0</v>
      </c>
      <c r="AQ68" s="61">
        <f t="shared" ca="1" si="23"/>
        <v>0</v>
      </c>
      <c r="AR68" s="61">
        <f t="shared" ca="1" si="23"/>
        <v>0</v>
      </c>
      <c r="AS68" s="61">
        <f t="shared" ca="1" si="23"/>
        <v>-505103047.09492612</v>
      </c>
      <c r="AT68" s="61">
        <f t="shared" ca="1" si="23"/>
        <v>-158096699.90000001</v>
      </c>
      <c r="AU68" s="61">
        <f t="shared" ca="1" si="23"/>
        <v>-158157535.43000001</v>
      </c>
      <c r="AV68" s="61">
        <f t="shared" ca="1" si="23"/>
        <v>60835.53</v>
      </c>
      <c r="AW68" s="61">
        <f t="shared" ca="1" si="23"/>
        <v>-14773421.311567053</v>
      </c>
      <c r="AX68" s="61">
        <f t="shared" ca="1" si="26"/>
        <v>-13058060.801169321</v>
      </c>
      <c r="AY68" s="61">
        <f t="shared" ca="1" si="26"/>
        <v>-126119177.09999993</v>
      </c>
      <c r="AZ68" s="61">
        <f t="shared" ca="1" si="26"/>
        <v>-133125525.00999993</v>
      </c>
      <c r="BA68" s="61">
        <f t="shared" ca="1" si="26"/>
        <v>7006347.9100000011</v>
      </c>
      <c r="BB68" s="61">
        <f t="shared" ca="1" si="26"/>
        <v>0</v>
      </c>
      <c r="BC68" s="61">
        <f t="shared" ca="1" si="26"/>
        <v>0</v>
      </c>
      <c r="BD68" s="61">
        <f t="shared" ca="1" si="26"/>
        <v>113061116.29883061</v>
      </c>
      <c r="BE68" s="61">
        <f t="shared" ca="1" si="26"/>
        <v>-1715360.5103977323</v>
      </c>
      <c r="BF68" s="61">
        <f t="shared" ca="1" si="26"/>
        <v>52574528.004485086</v>
      </c>
      <c r="BG68" s="61">
        <f t="shared" ca="1" si="26"/>
        <v>42697800.364485085</v>
      </c>
      <c r="BH68" s="61">
        <f t="shared" ca="1" si="26"/>
        <v>9876727.6400000006</v>
      </c>
      <c r="BI68" s="61">
        <f t="shared" ca="1" si="26"/>
        <v>0</v>
      </c>
      <c r="BJ68" s="61">
        <f t="shared" ca="1" si="26"/>
        <v>0</v>
      </c>
      <c r="BK68" s="61">
        <f t="shared" ca="1" si="26"/>
        <v>-54289888.514882818</v>
      </c>
      <c r="BL68" s="61">
        <f t="shared" ca="1" si="24"/>
        <v>0</v>
      </c>
      <c r="BM68" s="61">
        <f t="shared" ca="1" si="24"/>
        <v>0</v>
      </c>
      <c r="BN68" s="61">
        <f t="shared" ca="1" si="24"/>
        <v>0</v>
      </c>
      <c r="BO68" s="61">
        <f t="shared" ca="1" si="24"/>
        <v>410.39999999992551</v>
      </c>
      <c r="BP68" s="61">
        <f t="shared" ca="1" si="24"/>
        <v>410.39999999992551</v>
      </c>
      <c r="BQ68" s="61">
        <f t="shared" ca="1" si="24"/>
        <v>0</v>
      </c>
      <c r="BR68" s="61">
        <f t="shared" ca="1" si="24"/>
        <v>0</v>
      </c>
      <c r="BS68" s="61">
        <f t="shared" ca="1" si="24"/>
        <v>-330334922.12490755</v>
      </c>
      <c r="BT68" s="61">
        <f t="shared" ca="1" si="24"/>
        <v>-70346485.203520179</v>
      </c>
      <c r="BU68" s="61">
        <f t="shared" ca="1" si="24"/>
        <v>-192256641.88235408</v>
      </c>
      <c r="BV68" s="61">
        <f t="shared" ca="1" si="27"/>
        <v>-26395177.777550526</v>
      </c>
      <c r="BW68" s="61">
        <f t="shared" ca="1" si="27"/>
        <v>0</v>
      </c>
      <c r="BX68" s="61">
        <f t="shared" ca="1" si="27"/>
        <v>-20097013.146610308</v>
      </c>
      <c r="BY68" s="61">
        <f t="shared" ca="1" si="27"/>
        <v>-9475849.5785556324</v>
      </c>
      <c r="BZ68" s="61">
        <f t="shared" ca="1" si="27"/>
        <v>0</v>
      </c>
      <c r="CA68" s="61">
        <f t="shared" ca="1" si="27"/>
        <v>-11763754.53631684</v>
      </c>
      <c r="CB68" s="61">
        <f t="shared" ca="1" si="27"/>
        <v>-1898414.1584515683</v>
      </c>
      <c r="CC68" s="61">
        <f t="shared" ca="1" si="27"/>
        <v>-1898414.1584515683</v>
      </c>
      <c r="CD68" s="61">
        <f t="shared" ca="1" si="27"/>
        <v>-32675001.358451568</v>
      </c>
      <c r="CE68" s="61">
        <f t="shared" ca="1" si="27"/>
        <v>30776587.199999999</v>
      </c>
      <c r="CF68" s="61">
        <f t="shared" ca="1" si="27"/>
        <v>0</v>
      </c>
      <c r="CG68" s="61">
        <f t="shared" ca="1" si="27"/>
        <v>0</v>
      </c>
      <c r="CH68" s="61">
        <f t="shared" ca="1" si="27"/>
        <v>0</v>
      </c>
      <c r="CI68" s="61">
        <f t="shared" ca="1" si="27"/>
        <v>0</v>
      </c>
      <c r="CJ68" s="61">
        <f t="shared" ca="1" si="27"/>
        <v>0</v>
      </c>
      <c r="CK68" s="61">
        <f t="shared" ca="1" si="27"/>
        <v>0</v>
      </c>
      <c r="CL68" s="61">
        <f t="shared" ca="1" si="6"/>
        <v>-83633147.188114583</v>
      </c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</row>
    <row r="69" spans="1:228" ht="13.5" customHeight="1">
      <c r="A69" s="44" t="s">
        <v>119</v>
      </c>
      <c r="B69" s="59">
        <v>3011</v>
      </c>
      <c r="C69" s="60" t="s">
        <v>375</v>
      </c>
      <c r="D69" s="61">
        <f t="shared" ca="1" si="25"/>
        <v>30583603.654356226</v>
      </c>
      <c r="E69" s="61">
        <f t="shared" ca="1" si="25"/>
        <v>12817494.020374417</v>
      </c>
      <c r="F69" s="61">
        <f t="shared" ca="1" si="25"/>
        <v>425532407.80709803</v>
      </c>
      <c r="G69" s="61">
        <f t="shared" ca="1" si="25"/>
        <v>-412714913.78672361</v>
      </c>
      <c r="H69" s="61">
        <f t="shared" ca="1" si="25"/>
        <v>0</v>
      </c>
      <c r="I69" s="61">
        <f t="shared" ca="1" si="25"/>
        <v>17766109.633981809</v>
      </c>
      <c r="J69" s="61">
        <f t="shared" ca="1" si="25"/>
        <v>16790283.210218988</v>
      </c>
      <c r="K69" s="61">
        <f t="shared" ca="1" si="25"/>
        <v>-41858993.192353994</v>
      </c>
      <c r="L69" s="61">
        <f t="shared" ca="1" si="25"/>
        <v>58649276.402572982</v>
      </c>
      <c r="M69" s="61">
        <f t="shared" ca="1" si="25"/>
        <v>975826.4237628202</v>
      </c>
      <c r="N69" s="61">
        <f t="shared" ca="1" si="25"/>
        <v>2526709.4281000132</v>
      </c>
      <c r="O69" s="61">
        <f t="shared" ca="1" si="25"/>
        <v>-1550883.004337193</v>
      </c>
      <c r="P69" s="61">
        <f t="shared" ca="1" si="25"/>
        <v>0</v>
      </c>
      <c r="Q69" s="61">
        <f t="shared" ca="1" si="25"/>
        <v>0</v>
      </c>
      <c r="R69" s="61">
        <f t="shared" ca="1" si="25"/>
        <v>0</v>
      </c>
      <c r="S69" s="61">
        <f t="shared" ca="1" si="25"/>
        <v>0</v>
      </c>
      <c r="T69" s="61">
        <f t="shared" ca="1" si="22"/>
        <v>0</v>
      </c>
      <c r="U69" s="61">
        <f t="shared" ca="1" si="22"/>
        <v>0</v>
      </c>
      <c r="V69" s="61">
        <f t="shared" ca="1" si="22"/>
        <v>0</v>
      </c>
      <c r="W69" s="61">
        <f t="shared" ca="1" si="22"/>
        <v>0</v>
      </c>
      <c r="X69" s="61">
        <f t="shared" ca="1" si="22"/>
        <v>0</v>
      </c>
      <c r="Y69" s="61">
        <f t="shared" ca="1" si="22"/>
        <v>0</v>
      </c>
      <c r="Z69" s="61">
        <f t="shared" ca="1" si="22"/>
        <v>0</v>
      </c>
      <c r="AA69" s="61">
        <f t="shared" ca="1" si="22"/>
        <v>0</v>
      </c>
      <c r="AB69" s="61">
        <f t="shared" ca="1" si="22"/>
        <v>0</v>
      </c>
      <c r="AC69" s="61">
        <f t="shared" ca="1" si="22"/>
        <v>0</v>
      </c>
      <c r="AD69" s="61">
        <f t="shared" ca="1" si="22"/>
        <v>0</v>
      </c>
      <c r="AE69" s="61">
        <f t="shared" ca="1" si="22"/>
        <v>0</v>
      </c>
      <c r="AF69" s="61">
        <f t="shared" ca="1" si="22"/>
        <v>0</v>
      </c>
      <c r="AG69" s="61">
        <f t="shared" ca="1" si="22"/>
        <v>0</v>
      </c>
      <c r="AH69" s="61">
        <f t="shared" ca="1" si="23"/>
        <v>0</v>
      </c>
      <c r="AI69" s="61">
        <f t="shared" ca="1" si="23"/>
        <v>0</v>
      </c>
      <c r="AJ69" s="61">
        <f t="shared" ca="1" si="23"/>
        <v>0</v>
      </c>
      <c r="AK69" s="61">
        <f t="shared" ca="1" si="23"/>
        <v>0</v>
      </c>
      <c r="AL69" s="61">
        <f t="shared" ca="1" si="23"/>
        <v>0</v>
      </c>
      <c r="AM69" s="61">
        <f t="shared" ca="1" si="23"/>
        <v>0</v>
      </c>
      <c r="AN69" s="61">
        <f t="shared" ca="1" si="23"/>
        <v>0</v>
      </c>
      <c r="AO69" s="61">
        <f t="shared" ca="1" si="23"/>
        <v>0</v>
      </c>
      <c r="AP69" s="61">
        <f t="shared" ca="1" si="23"/>
        <v>0</v>
      </c>
      <c r="AQ69" s="61">
        <f t="shared" ca="1" si="23"/>
        <v>0</v>
      </c>
      <c r="AR69" s="61">
        <f t="shared" ca="1" si="23"/>
        <v>0</v>
      </c>
      <c r="AS69" s="61">
        <f t="shared" ca="1" si="23"/>
        <v>-30140626.774831895</v>
      </c>
      <c r="AT69" s="61">
        <f t="shared" ca="1" si="23"/>
        <v>-5000</v>
      </c>
      <c r="AU69" s="61">
        <f t="shared" ca="1" si="23"/>
        <v>-100363.72999999998</v>
      </c>
      <c r="AV69" s="61">
        <f t="shared" ca="1" si="23"/>
        <v>95363.729999999981</v>
      </c>
      <c r="AW69" s="61">
        <f t="shared" ca="1" si="23"/>
        <v>336727.87599999784</v>
      </c>
      <c r="AX69" s="61">
        <f t="shared" ca="1" si="26"/>
        <v>237230.10999999987</v>
      </c>
      <c r="AY69" s="61">
        <f t="shared" ca="1" si="26"/>
        <v>-3549023.5777504286</v>
      </c>
      <c r="AZ69" s="61">
        <f t="shared" ca="1" si="26"/>
        <v>-3028532.8899999997</v>
      </c>
      <c r="BA69" s="61">
        <f t="shared" ca="1" si="26"/>
        <v>-520490.68775042915</v>
      </c>
      <c r="BB69" s="61">
        <f t="shared" ca="1" si="26"/>
        <v>0</v>
      </c>
      <c r="BC69" s="61">
        <f t="shared" ca="1" si="26"/>
        <v>0</v>
      </c>
      <c r="BD69" s="61">
        <f t="shared" ca="1" si="26"/>
        <v>3786253.6877504284</v>
      </c>
      <c r="BE69" s="61">
        <f t="shared" ca="1" si="26"/>
        <v>99497.765999997966</v>
      </c>
      <c r="BF69" s="61">
        <f t="shared" ca="1" si="26"/>
        <v>2201288.6538242679</v>
      </c>
      <c r="BG69" s="61">
        <f t="shared" ca="1" si="26"/>
        <v>1817946.7450000001</v>
      </c>
      <c r="BH69" s="61">
        <f t="shared" ca="1" si="26"/>
        <v>383341.90882426791</v>
      </c>
      <c r="BI69" s="61">
        <f t="shared" ca="1" si="26"/>
        <v>0</v>
      </c>
      <c r="BJ69" s="61">
        <f t="shared" ca="1" si="26"/>
        <v>0</v>
      </c>
      <c r="BK69" s="61">
        <f t="shared" ca="1" si="26"/>
        <v>-2101790.8878242699</v>
      </c>
      <c r="BL69" s="61">
        <f t="shared" ca="1" si="24"/>
        <v>2892867.9144321387</v>
      </c>
      <c r="BM69" s="61">
        <f t="shared" ca="1" si="24"/>
        <v>2892867.9144321387</v>
      </c>
      <c r="BN69" s="61">
        <f t="shared" ca="1" si="24"/>
        <v>0</v>
      </c>
      <c r="BO69" s="61">
        <f t="shared" ca="1" si="24"/>
        <v>-10512.218143999897</v>
      </c>
      <c r="BP69" s="61">
        <f t="shared" ca="1" si="24"/>
        <v>-10512.218143999897</v>
      </c>
      <c r="BQ69" s="61">
        <f t="shared" ca="1" si="24"/>
        <v>0</v>
      </c>
      <c r="BR69" s="61">
        <f t="shared" ca="1" si="24"/>
        <v>0</v>
      </c>
      <c r="BS69" s="61">
        <f t="shared" ca="1" si="24"/>
        <v>-33354710.347120032</v>
      </c>
      <c r="BT69" s="61">
        <f t="shared" ca="1" si="24"/>
        <v>-22939010.240358043</v>
      </c>
      <c r="BU69" s="61">
        <f t="shared" ca="1" si="24"/>
        <v>0</v>
      </c>
      <c r="BV69" s="61">
        <f t="shared" ca="1" si="27"/>
        <v>0</v>
      </c>
      <c r="BW69" s="61">
        <f t="shared" ca="1" si="27"/>
        <v>0</v>
      </c>
      <c r="BX69" s="61">
        <f t="shared" ca="1" si="27"/>
        <v>0</v>
      </c>
      <c r="BY69" s="61">
        <f t="shared" ca="1" si="27"/>
        <v>0</v>
      </c>
      <c r="BZ69" s="61">
        <f t="shared" ca="1" si="27"/>
        <v>241219.80810795398</v>
      </c>
      <c r="CA69" s="61">
        <f t="shared" ca="1" si="27"/>
        <v>-10656919.91486994</v>
      </c>
      <c r="CB69" s="61">
        <f t="shared" ca="1" si="27"/>
        <v>0</v>
      </c>
      <c r="CC69" s="61">
        <f t="shared" ca="1" si="27"/>
        <v>0</v>
      </c>
      <c r="CD69" s="61">
        <f t="shared" ca="1" si="27"/>
        <v>0</v>
      </c>
      <c r="CE69" s="61">
        <f t="shared" ca="1" si="27"/>
        <v>0</v>
      </c>
      <c r="CF69" s="61">
        <f t="shared" ca="1" si="27"/>
        <v>0</v>
      </c>
      <c r="CG69" s="61">
        <f t="shared" ca="1" si="27"/>
        <v>0</v>
      </c>
      <c r="CH69" s="61">
        <f t="shared" ca="1" si="27"/>
        <v>0</v>
      </c>
      <c r="CI69" s="61">
        <f t="shared" ca="1" si="27"/>
        <v>0</v>
      </c>
      <c r="CJ69" s="61">
        <f t="shared" ca="1" si="27"/>
        <v>0</v>
      </c>
      <c r="CK69" s="61">
        <f t="shared" ca="1" si="27"/>
        <v>0</v>
      </c>
      <c r="CL69" s="61">
        <f t="shared" ca="1" si="6"/>
        <v>442976.87952433154</v>
      </c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</row>
    <row r="70" spans="1:228" ht="13.5" customHeight="1">
      <c r="A70" s="44" t="s">
        <v>120</v>
      </c>
      <c r="B70" s="59">
        <v>3012</v>
      </c>
      <c r="C70" s="60" t="s">
        <v>375</v>
      </c>
      <c r="D70" s="61">
        <f t="shared" ca="1" si="25"/>
        <v>12701.709999993443</v>
      </c>
      <c r="E70" s="61">
        <f t="shared" ca="1" si="25"/>
        <v>3229.890000000596</v>
      </c>
      <c r="F70" s="61">
        <f t="shared" ca="1" si="25"/>
        <v>43950999.82</v>
      </c>
      <c r="G70" s="61">
        <f t="shared" ca="1" si="25"/>
        <v>-43947769.93</v>
      </c>
      <c r="H70" s="61">
        <f t="shared" ca="1" si="25"/>
        <v>0</v>
      </c>
      <c r="I70" s="61">
        <f t="shared" ca="1" si="25"/>
        <v>9471.8199999928474</v>
      </c>
      <c r="J70" s="61">
        <f t="shared" ca="1" si="25"/>
        <v>-18768450.340000011</v>
      </c>
      <c r="K70" s="61">
        <f t="shared" ca="1" si="25"/>
        <v>-80906115.650000006</v>
      </c>
      <c r="L70" s="61">
        <f t="shared" ca="1" si="25"/>
        <v>62137665.309999995</v>
      </c>
      <c r="M70" s="61">
        <f t="shared" ca="1" si="25"/>
        <v>18777922.160000004</v>
      </c>
      <c r="N70" s="61">
        <f t="shared" ca="1" si="25"/>
        <v>80893122.890000001</v>
      </c>
      <c r="O70" s="61">
        <f t="shared" ca="1" si="25"/>
        <v>-62115200.729999997</v>
      </c>
      <c r="P70" s="61">
        <f t="shared" ca="1" si="25"/>
        <v>0</v>
      </c>
      <c r="Q70" s="61">
        <f t="shared" ca="1" si="25"/>
        <v>0</v>
      </c>
      <c r="R70" s="61">
        <f t="shared" ca="1" si="25"/>
        <v>0</v>
      </c>
      <c r="S70" s="61">
        <f t="shared" ref="S70:AH82" ca="1" si="28">INDIRECT("'"&amp;VLOOKUP($A$2,$HL$1:$HM$80,2,0)&amp;"'!"&amp;ADDRESS(IFERROR(MATCH($B70,INDIRECT("'"&amp;VLOOKUP($A$2,$HL$1:$HM$80,2,0)&amp;"'!B:B"),0),MATCH($A$82,INDIRECT("'"&amp;VLOOKUP($A$2,$HL$1:$HM$80,2,0)&amp;"'!A:A"),0)),MATCH(S$5,INDIRECT("'"&amp;VLOOKUP($A$2,$HL$1:$HM$80,2,0)&amp;"'!5:5"),0)))</f>
        <v>0</v>
      </c>
      <c r="T70" s="61">
        <f t="shared" ca="1" si="28"/>
        <v>0</v>
      </c>
      <c r="U70" s="61">
        <f t="shared" ca="1" si="28"/>
        <v>0</v>
      </c>
      <c r="V70" s="61">
        <f t="shared" ca="1" si="28"/>
        <v>0</v>
      </c>
      <c r="W70" s="61">
        <f t="shared" ca="1" si="28"/>
        <v>0</v>
      </c>
      <c r="X70" s="61">
        <f t="shared" ca="1" si="28"/>
        <v>0</v>
      </c>
      <c r="Y70" s="61">
        <f t="shared" ca="1" si="28"/>
        <v>0</v>
      </c>
      <c r="Z70" s="61">
        <f t="shared" ca="1" si="28"/>
        <v>0</v>
      </c>
      <c r="AA70" s="61">
        <f t="shared" ca="1" si="28"/>
        <v>0</v>
      </c>
      <c r="AB70" s="61">
        <f t="shared" ca="1" si="28"/>
        <v>0</v>
      </c>
      <c r="AC70" s="61">
        <f t="shared" ca="1" si="28"/>
        <v>0</v>
      </c>
      <c r="AD70" s="61">
        <f t="shared" ca="1" si="28"/>
        <v>0</v>
      </c>
      <c r="AE70" s="61">
        <f t="shared" ca="1" si="28"/>
        <v>0</v>
      </c>
      <c r="AF70" s="61">
        <f t="shared" ca="1" si="28"/>
        <v>0</v>
      </c>
      <c r="AG70" s="61">
        <f t="shared" ca="1" si="28"/>
        <v>0</v>
      </c>
      <c r="AH70" s="61">
        <f t="shared" ca="1" si="28"/>
        <v>0</v>
      </c>
      <c r="AI70" s="61">
        <f t="shared" ref="AI70:AX82" ca="1" si="29">INDIRECT("'"&amp;VLOOKUP($A$2,$HL$1:$HM$80,2,0)&amp;"'!"&amp;ADDRESS(IFERROR(MATCH($B70,INDIRECT("'"&amp;VLOOKUP($A$2,$HL$1:$HM$80,2,0)&amp;"'!B:B"),0),MATCH($A$82,INDIRECT("'"&amp;VLOOKUP($A$2,$HL$1:$HM$80,2,0)&amp;"'!A:A"),0)),MATCH(AI$5,INDIRECT("'"&amp;VLOOKUP($A$2,$HL$1:$HM$80,2,0)&amp;"'!5:5"),0)))</f>
        <v>0</v>
      </c>
      <c r="AJ70" s="61">
        <f t="shared" ca="1" si="29"/>
        <v>0</v>
      </c>
      <c r="AK70" s="61">
        <f t="shared" ca="1" si="29"/>
        <v>0</v>
      </c>
      <c r="AL70" s="61">
        <f t="shared" ca="1" si="29"/>
        <v>0</v>
      </c>
      <c r="AM70" s="61">
        <f t="shared" ca="1" si="29"/>
        <v>0</v>
      </c>
      <c r="AN70" s="61">
        <f t="shared" ca="1" si="29"/>
        <v>0</v>
      </c>
      <c r="AO70" s="61">
        <f t="shared" ca="1" si="29"/>
        <v>0</v>
      </c>
      <c r="AP70" s="61">
        <f t="shared" ca="1" si="29"/>
        <v>0</v>
      </c>
      <c r="AQ70" s="61">
        <f t="shared" ca="1" si="29"/>
        <v>0</v>
      </c>
      <c r="AR70" s="61">
        <f t="shared" ca="1" si="29"/>
        <v>0</v>
      </c>
      <c r="AS70" s="61">
        <f t="shared" ca="1" si="29"/>
        <v>-29425696.845854729</v>
      </c>
      <c r="AT70" s="61">
        <f t="shared" ca="1" si="29"/>
        <v>0</v>
      </c>
      <c r="AU70" s="61">
        <f t="shared" ca="1" si="29"/>
        <v>-27059425.079999998</v>
      </c>
      <c r="AV70" s="61">
        <f t="shared" ca="1" si="29"/>
        <v>27059425.079999998</v>
      </c>
      <c r="AW70" s="61">
        <f t="shared" ca="1" si="29"/>
        <v>-1526.8999999994412</v>
      </c>
      <c r="AX70" s="61">
        <f t="shared" ca="1" si="29"/>
        <v>-832192.57999999914</v>
      </c>
      <c r="AY70" s="61">
        <f t="shared" ca="1" si="26"/>
        <v>-6253068.7599999998</v>
      </c>
      <c r="AZ70" s="61">
        <f t="shared" ca="1" si="26"/>
        <v>-6253068.7599999998</v>
      </c>
      <c r="BA70" s="61">
        <f t="shared" ca="1" si="26"/>
        <v>0</v>
      </c>
      <c r="BB70" s="61">
        <f t="shared" ca="1" si="26"/>
        <v>0</v>
      </c>
      <c r="BC70" s="61">
        <f t="shared" ca="1" si="26"/>
        <v>0</v>
      </c>
      <c r="BD70" s="61">
        <f t="shared" ca="1" si="26"/>
        <v>5420876.1800000006</v>
      </c>
      <c r="BE70" s="61">
        <f t="shared" ca="1" si="26"/>
        <v>830665.6799999997</v>
      </c>
      <c r="BF70" s="61">
        <f t="shared" ca="1" si="26"/>
        <v>6213537.96</v>
      </c>
      <c r="BG70" s="61">
        <f t="shared" ca="1" si="26"/>
        <v>6213537.96</v>
      </c>
      <c r="BH70" s="61">
        <f t="shared" ca="1" si="26"/>
        <v>0</v>
      </c>
      <c r="BI70" s="61">
        <f t="shared" ca="1" si="26"/>
        <v>0</v>
      </c>
      <c r="BJ70" s="61">
        <f t="shared" ca="1" si="26"/>
        <v>0</v>
      </c>
      <c r="BK70" s="61">
        <f t="shared" ca="1" si="26"/>
        <v>-5382872.2800000003</v>
      </c>
      <c r="BL70" s="61">
        <f t="shared" ca="1" si="26"/>
        <v>0</v>
      </c>
      <c r="BM70" s="61">
        <f t="shared" ca="1" si="26"/>
        <v>0</v>
      </c>
      <c r="BN70" s="61">
        <f t="shared" ref="BL70:CA82" ca="1" si="30">INDIRECT("'"&amp;VLOOKUP($A$2,$HL$1:$HM$80,2,0)&amp;"'!"&amp;ADDRESS(IFERROR(MATCH($B70,INDIRECT("'"&amp;VLOOKUP($A$2,$HL$1:$HM$80,2,0)&amp;"'!B:B"),0),MATCH($A$82,INDIRECT("'"&amp;VLOOKUP($A$2,$HL$1:$HM$80,2,0)&amp;"'!A:A"),0)),MATCH(BN$5,INDIRECT("'"&amp;VLOOKUP($A$2,$HL$1:$HM$80,2,0)&amp;"'!5:5"),0)))</f>
        <v>0</v>
      </c>
      <c r="BO70" s="61">
        <f t="shared" ca="1" si="30"/>
        <v>0</v>
      </c>
      <c r="BP70" s="61">
        <f t="shared" ca="1" si="30"/>
        <v>0</v>
      </c>
      <c r="BQ70" s="61">
        <f t="shared" ca="1" si="30"/>
        <v>0</v>
      </c>
      <c r="BR70" s="61">
        <f t="shared" ca="1" si="30"/>
        <v>0</v>
      </c>
      <c r="BS70" s="61">
        <f t="shared" ca="1" si="30"/>
        <v>-29424169.945854731</v>
      </c>
      <c r="BT70" s="61">
        <f t="shared" ca="1" si="30"/>
        <v>-1444880.5899999999</v>
      </c>
      <c r="BU70" s="61">
        <f t="shared" ca="1" si="30"/>
        <v>-21909160.354100455</v>
      </c>
      <c r="BV70" s="61">
        <f t="shared" ca="1" si="27"/>
        <v>-11661661.681754276</v>
      </c>
      <c r="BW70" s="61">
        <f t="shared" ca="1" si="27"/>
        <v>0</v>
      </c>
      <c r="BX70" s="61">
        <f t="shared" ca="1" si="27"/>
        <v>0</v>
      </c>
      <c r="BY70" s="61">
        <f t="shared" ca="1" si="27"/>
        <v>0</v>
      </c>
      <c r="BZ70" s="61">
        <f t="shared" ca="1" si="27"/>
        <v>5591532.6800000006</v>
      </c>
      <c r="CA70" s="61">
        <f t="shared" ca="1" si="27"/>
        <v>0</v>
      </c>
      <c r="CB70" s="61">
        <f t="shared" ca="1" si="27"/>
        <v>0</v>
      </c>
      <c r="CC70" s="61">
        <f t="shared" ca="1" si="27"/>
        <v>0</v>
      </c>
      <c r="CD70" s="61">
        <f t="shared" ca="1" si="27"/>
        <v>0</v>
      </c>
      <c r="CE70" s="61">
        <f t="shared" ca="1" si="27"/>
        <v>0</v>
      </c>
      <c r="CF70" s="61">
        <f t="shared" ca="1" si="27"/>
        <v>0</v>
      </c>
      <c r="CG70" s="61">
        <f t="shared" ca="1" si="27"/>
        <v>0</v>
      </c>
      <c r="CH70" s="61">
        <f t="shared" ca="1" si="27"/>
        <v>0</v>
      </c>
      <c r="CI70" s="61">
        <f t="shared" ca="1" si="27"/>
        <v>0</v>
      </c>
      <c r="CJ70" s="61">
        <f t="shared" ca="1" si="27"/>
        <v>0</v>
      </c>
      <c r="CK70" s="61">
        <f t="shared" ca="1" si="27"/>
        <v>0</v>
      </c>
      <c r="CL70" s="61">
        <f t="shared" ca="1" si="6"/>
        <v>-29412995.135854736</v>
      </c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</row>
    <row r="71" spans="1:228" ht="13.5" customHeight="1">
      <c r="A71" s="44" t="s">
        <v>121</v>
      </c>
      <c r="B71" s="59">
        <v>3016</v>
      </c>
      <c r="C71" s="60" t="s">
        <v>375</v>
      </c>
      <c r="D71" s="61">
        <f t="shared" ref="D71:S82" ca="1" si="31">INDIRECT("'"&amp;VLOOKUP($A$2,$HL$1:$HM$80,2,0)&amp;"'!"&amp;ADDRESS(IFERROR(MATCH($B71,INDIRECT("'"&amp;VLOOKUP($A$2,$HL$1:$HM$80,2,0)&amp;"'!B:B"),0),MATCH($A$82,INDIRECT("'"&amp;VLOOKUP($A$2,$HL$1:$HM$80,2,0)&amp;"'!A:A"),0)),MATCH(D$5,INDIRECT("'"&amp;VLOOKUP($A$2,$HL$1:$HM$80,2,0)&amp;"'!5:5"),0)))</f>
        <v>844723484.73684978</v>
      </c>
      <c r="E71" s="61">
        <f t="shared" ca="1" si="31"/>
        <v>1461145718.8168957</v>
      </c>
      <c r="F71" s="61">
        <f t="shared" ca="1" si="31"/>
        <v>1466224252.6396441</v>
      </c>
      <c r="G71" s="61">
        <f t="shared" ca="1" si="31"/>
        <v>-5078533.8227484198</v>
      </c>
      <c r="H71" s="61">
        <f t="shared" ca="1" si="31"/>
        <v>0</v>
      </c>
      <c r="I71" s="61">
        <f t="shared" ca="1" si="31"/>
        <v>-627387800.00004601</v>
      </c>
      <c r="J71" s="61">
        <f t="shared" ca="1" si="31"/>
        <v>-627565825.48004603</v>
      </c>
      <c r="K71" s="61">
        <f t="shared" ca="1" si="31"/>
        <v>-2084339220.3800459</v>
      </c>
      <c r="L71" s="61">
        <f t="shared" ca="1" si="31"/>
        <v>1456773394.8999999</v>
      </c>
      <c r="M71" s="61">
        <f t="shared" ca="1" si="31"/>
        <v>178025.47999999998</v>
      </c>
      <c r="N71" s="61">
        <f t="shared" ca="1" si="31"/>
        <v>3094562.26</v>
      </c>
      <c r="O71" s="61">
        <f t="shared" ca="1" si="31"/>
        <v>-2916536.78</v>
      </c>
      <c r="P71" s="61">
        <f t="shared" ca="1" si="31"/>
        <v>0</v>
      </c>
      <c r="Q71" s="61">
        <f t="shared" ca="1" si="31"/>
        <v>0</v>
      </c>
      <c r="R71" s="61">
        <f t="shared" ca="1" si="31"/>
        <v>0</v>
      </c>
      <c r="S71" s="61">
        <f t="shared" ca="1" si="31"/>
        <v>-21112534.919999998</v>
      </c>
      <c r="T71" s="61">
        <f t="shared" ca="1" si="28"/>
        <v>-21112534.919999998</v>
      </c>
      <c r="U71" s="61">
        <f t="shared" ca="1" si="28"/>
        <v>-21112534.93</v>
      </c>
      <c r="V71" s="61">
        <f t="shared" ca="1" si="28"/>
        <v>0.01</v>
      </c>
      <c r="W71" s="61">
        <f t="shared" ca="1" si="28"/>
        <v>0</v>
      </c>
      <c r="X71" s="61">
        <f t="shared" ca="1" si="28"/>
        <v>0</v>
      </c>
      <c r="Y71" s="61">
        <f t="shared" ca="1" si="28"/>
        <v>0</v>
      </c>
      <c r="Z71" s="61">
        <f t="shared" ca="1" si="28"/>
        <v>32078100.84</v>
      </c>
      <c r="AA71" s="61">
        <f t="shared" ca="1" si="28"/>
        <v>32078100.84</v>
      </c>
      <c r="AB71" s="61">
        <f t="shared" ca="1" si="28"/>
        <v>0</v>
      </c>
      <c r="AC71" s="61">
        <f t="shared" ca="1" si="28"/>
        <v>0</v>
      </c>
      <c r="AD71" s="61">
        <f t="shared" ca="1" si="28"/>
        <v>0</v>
      </c>
      <c r="AE71" s="61">
        <f t="shared" ca="1" si="28"/>
        <v>0</v>
      </c>
      <c r="AF71" s="61">
        <f t="shared" ca="1" si="28"/>
        <v>0</v>
      </c>
      <c r="AG71" s="61">
        <f t="shared" ca="1" si="28"/>
        <v>0</v>
      </c>
      <c r="AH71" s="61">
        <f t="shared" ca="1" si="28"/>
        <v>0</v>
      </c>
      <c r="AI71" s="61">
        <f t="shared" ca="1" si="29"/>
        <v>0</v>
      </c>
      <c r="AJ71" s="61">
        <f t="shared" ca="1" si="29"/>
        <v>0</v>
      </c>
      <c r="AK71" s="61">
        <f t="shared" ca="1" si="29"/>
        <v>0</v>
      </c>
      <c r="AL71" s="61">
        <f t="shared" ca="1" si="29"/>
        <v>0</v>
      </c>
      <c r="AM71" s="61">
        <f t="shared" ca="1" si="29"/>
        <v>0</v>
      </c>
      <c r="AN71" s="61">
        <f t="shared" ca="1" si="29"/>
        <v>0</v>
      </c>
      <c r="AO71" s="61">
        <f t="shared" ca="1" si="29"/>
        <v>0</v>
      </c>
      <c r="AP71" s="61">
        <f t="shared" ca="1" si="29"/>
        <v>0</v>
      </c>
      <c r="AQ71" s="61">
        <f t="shared" ca="1" si="29"/>
        <v>0</v>
      </c>
      <c r="AR71" s="61">
        <f t="shared" ca="1" si="29"/>
        <v>0</v>
      </c>
      <c r="AS71" s="61">
        <f t="shared" ca="1" si="29"/>
        <v>-1062410754.6009296</v>
      </c>
      <c r="AT71" s="61">
        <f t="shared" ca="1" si="29"/>
        <v>-532626970.27999997</v>
      </c>
      <c r="AU71" s="61">
        <f t="shared" ca="1" si="29"/>
        <v>-532626970.27999997</v>
      </c>
      <c r="AV71" s="61">
        <f t="shared" ca="1" si="29"/>
        <v>0</v>
      </c>
      <c r="AW71" s="61">
        <f t="shared" ca="1" si="29"/>
        <v>-196405880.23322812</v>
      </c>
      <c r="AX71" s="61">
        <f t="shared" ca="1" si="29"/>
        <v>-195917264.20822811</v>
      </c>
      <c r="AY71" s="61">
        <f t="shared" ref="AY71:BK82" ca="1" si="32">INDIRECT("'"&amp;VLOOKUP($A$2,$HL$1:$HM$80,2,0)&amp;"'!"&amp;ADDRESS(IFERROR(MATCH($B71,INDIRECT("'"&amp;VLOOKUP($A$2,$HL$1:$HM$80,2,0)&amp;"'!B:B"),0),MATCH($A$82,INDIRECT("'"&amp;VLOOKUP($A$2,$HL$1:$HM$80,2,0)&amp;"'!A:A"),0)),MATCH(AY$5,INDIRECT("'"&amp;VLOOKUP($A$2,$HL$1:$HM$80,2,0)&amp;"'!5:5"),0)))</f>
        <v>-825963751.20822811</v>
      </c>
      <c r="AZ71" s="61">
        <f t="shared" ca="1" si="32"/>
        <v>-803992974.95001614</v>
      </c>
      <c r="BA71" s="61">
        <f t="shared" ca="1" si="32"/>
        <v>-21970776.258211929</v>
      </c>
      <c r="BB71" s="61">
        <f t="shared" ca="1" si="32"/>
        <v>0</v>
      </c>
      <c r="BC71" s="61">
        <f t="shared" ca="1" si="32"/>
        <v>0</v>
      </c>
      <c r="BD71" s="61">
        <f t="shared" ca="1" si="32"/>
        <v>630046487</v>
      </c>
      <c r="BE71" s="61">
        <f t="shared" ca="1" si="32"/>
        <v>-488616.02499999944</v>
      </c>
      <c r="BF71" s="61">
        <f t="shared" ca="1" si="32"/>
        <v>4595295.9750000006</v>
      </c>
      <c r="BG71" s="61">
        <f t="shared" ca="1" si="32"/>
        <v>4351056.2750000004</v>
      </c>
      <c r="BH71" s="61">
        <f t="shared" ca="1" si="32"/>
        <v>244239.7</v>
      </c>
      <c r="BI71" s="61">
        <f t="shared" ca="1" si="32"/>
        <v>0</v>
      </c>
      <c r="BJ71" s="61">
        <f t="shared" ca="1" si="32"/>
        <v>0</v>
      </c>
      <c r="BK71" s="61">
        <f t="shared" ca="1" si="32"/>
        <v>-5083912</v>
      </c>
      <c r="BL71" s="61">
        <f t="shared" ca="1" si="30"/>
        <v>0</v>
      </c>
      <c r="BM71" s="61">
        <f t="shared" ca="1" si="30"/>
        <v>0</v>
      </c>
      <c r="BN71" s="61">
        <f t="shared" ca="1" si="30"/>
        <v>0</v>
      </c>
      <c r="BO71" s="61">
        <f t="shared" ca="1" si="30"/>
        <v>-2043147.9299999988</v>
      </c>
      <c r="BP71" s="61">
        <f t="shared" ca="1" si="30"/>
        <v>-2043147.9299999988</v>
      </c>
      <c r="BQ71" s="61">
        <f t="shared" ca="1" si="30"/>
        <v>0</v>
      </c>
      <c r="BR71" s="61">
        <f t="shared" ca="1" si="30"/>
        <v>0</v>
      </c>
      <c r="BS71" s="61">
        <f t="shared" ca="1" si="30"/>
        <v>-334213816.55770159</v>
      </c>
      <c r="BT71" s="61">
        <f t="shared" ca="1" si="30"/>
        <v>-135258044.44416624</v>
      </c>
      <c r="BU71" s="61">
        <f t="shared" ca="1" si="30"/>
        <v>-92671755.08467932</v>
      </c>
      <c r="BV71" s="61">
        <f t="shared" ca="1" si="30"/>
        <v>-6755485.7216557562</v>
      </c>
      <c r="BW71" s="61">
        <f t="shared" ca="1" si="30"/>
        <v>0</v>
      </c>
      <c r="BX71" s="61">
        <f t="shared" ca="1" si="30"/>
        <v>-45471714.968509056</v>
      </c>
      <c r="BY71" s="61">
        <f t="shared" ca="1" si="30"/>
        <v>-52805092.888616249</v>
      </c>
      <c r="BZ71" s="61">
        <f t="shared" ca="1" si="30"/>
        <v>181675.71996376081</v>
      </c>
      <c r="CA71" s="61">
        <f t="shared" ca="1" si="30"/>
        <v>-1433399.1700387574</v>
      </c>
      <c r="CB71" s="61">
        <f t="shared" ref="BV71:CK82" ca="1" si="33">INDIRECT("'"&amp;VLOOKUP($A$2,$HL$1:$HM$80,2,0)&amp;"'!"&amp;ADDRESS(IFERROR(MATCH($B71,INDIRECT("'"&amp;VLOOKUP($A$2,$HL$1:$HM$80,2,0)&amp;"'!B:B"),0),MATCH($A$82,INDIRECT("'"&amp;VLOOKUP($A$2,$HL$1:$HM$80,2,0)&amp;"'!A:A"),0)),MATCH(CB$5,INDIRECT("'"&amp;VLOOKUP($A$2,$HL$1:$HM$80,2,0)&amp;"'!5:5"),0)))</f>
        <v>2879060.3999999957</v>
      </c>
      <c r="CC71" s="61">
        <f t="shared" ca="1" si="33"/>
        <v>2588751.3799999952</v>
      </c>
      <c r="CD71" s="61">
        <f t="shared" ca="1" si="33"/>
        <v>-45846783.630000003</v>
      </c>
      <c r="CE71" s="61">
        <f t="shared" ca="1" si="33"/>
        <v>48435535.009999998</v>
      </c>
      <c r="CF71" s="61">
        <f t="shared" ca="1" si="33"/>
        <v>290309.02000000048</v>
      </c>
      <c r="CG71" s="61">
        <f t="shared" ca="1" si="33"/>
        <v>5177178.2300000004</v>
      </c>
      <c r="CH71" s="61">
        <f t="shared" ca="1" si="33"/>
        <v>-4886869.21</v>
      </c>
      <c r="CI71" s="61">
        <f t="shared" ca="1" si="33"/>
        <v>0</v>
      </c>
      <c r="CJ71" s="61">
        <f t="shared" ca="1" si="33"/>
        <v>0</v>
      </c>
      <c r="CK71" s="61">
        <f t="shared" ca="1" si="33"/>
        <v>0</v>
      </c>
      <c r="CL71" s="61">
        <f t="shared" ref="CL71:CL82" ca="1" si="34">INDIRECT("'"&amp;VLOOKUP($A$2,$HL$1:$HM$80,2,0)&amp;"'!"&amp;ADDRESS(IFERROR(MATCH($B71,INDIRECT("'"&amp;VLOOKUP($A$2,$HL$1:$HM$80,2,0)&amp;"'!B:B"),0),MATCH($A$82,INDIRECT("'"&amp;VLOOKUP($A$2,$HL$1:$HM$80,2,0)&amp;"'!A:A"),0)),MATCH(CL$6,INDIRECT("'"&amp;VLOOKUP($A$2,$HL$1:$HM$80,2,0)&amp;"'!6:6"),0)))</f>
        <v>-217687269.86407983</v>
      </c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</row>
    <row r="72" spans="1:228" ht="13.5" customHeight="1">
      <c r="A72" s="44" t="s">
        <v>122</v>
      </c>
      <c r="B72" s="59">
        <v>3017</v>
      </c>
      <c r="C72" s="60" t="s">
        <v>375</v>
      </c>
      <c r="D72" s="61">
        <f t="shared" ca="1" si="31"/>
        <v>499084417.74999994</v>
      </c>
      <c r="E72" s="61">
        <f t="shared" ca="1" si="31"/>
        <v>528333926</v>
      </c>
      <c r="F72" s="61">
        <f t="shared" ca="1" si="31"/>
        <v>627464164.25999999</v>
      </c>
      <c r="G72" s="61">
        <f t="shared" ca="1" si="31"/>
        <v>-99130238.25999999</v>
      </c>
      <c r="H72" s="61">
        <f t="shared" ca="1" si="31"/>
        <v>0</v>
      </c>
      <c r="I72" s="61">
        <f t="shared" ca="1" si="31"/>
        <v>-101713220.20000003</v>
      </c>
      <c r="J72" s="61">
        <f t="shared" ca="1" si="31"/>
        <v>-101219204.65000004</v>
      </c>
      <c r="K72" s="61">
        <f t="shared" ca="1" si="31"/>
        <v>-517260847.68000001</v>
      </c>
      <c r="L72" s="61">
        <f t="shared" ca="1" si="31"/>
        <v>416041643.02999997</v>
      </c>
      <c r="M72" s="61">
        <f t="shared" ca="1" si="31"/>
        <v>-494015.55000000028</v>
      </c>
      <c r="N72" s="61">
        <f t="shared" ca="1" si="31"/>
        <v>3222973.61</v>
      </c>
      <c r="O72" s="61">
        <f t="shared" ca="1" si="31"/>
        <v>-3716989.16</v>
      </c>
      <c r="P72" s="61">
        <f t="shared" ca="1" si="31"/>
        <v>0</v>
      </c>
      <c r="Q72" s="61">
        <f t="shared" ca="1" si="31"/>
        <v>0</v>
      </c>
      <c r="R72" s="61">
        <f t="shared" ca="1" si="31"/>
        <v>0</v>
      </c>
      <c r="S72" s="61">
        <f t="shared" ca="1" si="31"/>
        <v>0</v>
      </c>
      <c r="T72" s="61">
        <f t="shared" ca="1" si="28"/>
        <v>0</v>
      </c>
      <c r="U72" s="61">
        <f t="shared" ca="1" si="28"/>
        <v>0</v>
      </c>
      <c r="V72" s="61">
        <f t="shared" ca="1" si="28"/>
        <v>0</v>
      </c>
      <c r="W72" s="61">
        <f t="shared" ca="1" si="28"/>
        <v>0</v>
      </c>
      <c r="X72" s="61">
        <f t="shared" ca="1" si="28"/>
        <v>0</v>
      </c>
      <c r="Y72" s="61">
        <f t="shared" ca="1" si="28"/>
        <v>0</v>
      </c>
      <c r="Z72" s="61">
        <f t="shared" ca="1" si="28"/>
        <v>72463711.950000003</v>
      </c>
      <c r="AA72" s="61">
        <f t="shared" ca="1" si="28"/>
        <v>72463711.950000003</v>
      </c>
      <c r="AB72" s="61">
        <f t="shared" ca="1" si="28"/>
        <v>0</v>
      </c>
      <c r="AC72" s="61">
        <f t="shared" ca="1" si="28"/>
        <v>0</v>
      </c>
      <c r="AD72" s="61">
        <f t="shared" ca="1" si="28"/>
        <v>0</v>
      </c>
      <c r="AE72" s="61">
        <f t="shared" ca="1" si="28"/>
        <v>0</v>
      </c>
      <c r="AF72" s="61">
        <f t="shared" ca="1" si="28"/>
        <v>0</v>
      </c>
      <c r="AG72" s="61">
        <f t="shared" ca="1" si="28"/>
        <v>0</v>
      </c>
      <c r="AH72" s="61">
        <f t="shared" ca="1" si="28"/>
        <v>0</v>
      </c>
      <c r="AI72" s="61">
        <f t="shared" ca="1" si="29"/>
        <v>0</v>
      </c>
      <c r="AJ72" s="61">
        <f t="shared" ca="1" si="29"/>
        <v>0</v>
      </c>
      <c r="AK72" s="61">
        <f t="shared" ca="1" si="29"/>
        <v>0</v>
      </c>
      <c r="AL72" s="61">
        <f t="shared" ca="1" si="29"/>
        <v>0</v>
      </c>
      <c r="AM72" s="61">
        <f t="shared" ca="1" si="29"/>
        <v>0</v>
      </c>
      <c r="AN72" s="61">
        <f t="shared" ca="1" si="29"/>
        <v>0</v>
      </c>
      <c r="AO72" s="61">
        <f t="shared" ca="1" si="29"/>
        <v>0</v>
      </c>
      <c r="AP72" s="61">
        <f t="shared" ca="1" si="29"/>
        <v>0</v>
      </c>
      <c r="AQ72" s="61">
        <f t="shared" ca="1" si="29"/>
        <v>0</v>
      </c>
      <c r="AR72" s="61">
        <f t="shared" ca="1" si="29"/>
        <v>0</v>
      </c>
      <c r="AS72" s="61">
        <f t="shared" ca="1" si="29"/>
        <v>-348869723.13000005</v>
      </c>
      <c r="AT72" s="61">
        <f t="shared" ca="1" si="29"/>
        <v>-73157905.829999998</v>
      </c>
      <c r="AU72" s="61">
        <f t="shared" ca="1" si="29"/>
        <v>-81749140.179999992</v>
      </c>
      <c r="AV72" s="61">
        <f t="shared" ca="1" si="29"/>
        <v>8591234.3499999996</v>
      </c>
      <c r="AW72" s="61">
        <f t="shared" ca="1" si="29"/>
        <v>-30916269.500000045</v>
      </c>
      <c r="AX72" s="61">
        <f t="shared" ca="1" si="29"/>
        <v>-45758263.890000045</v>
      </c>
      <c r="AY72" s="61">
        <f t="shared" ca="1" si="32"/>
        <v>-350882890.24000007</v>
      </c>
      <c r="AZ72" s="61">
        <f t="shared" ca="1" si="32"/>
        <v>-309116469.29000008</v>
      </c>
      <c r="BA72" s="61">
        <f t="shared" ca="1" si="32"/>
        <v>-41766420.950000003</v>
      </c>
      <c r="BB72" s="61">
        <f t="shared" ca="1" si="32"/>
        <v>0</v>
      </c>
      <c r="BC72" s="61">
        <f t="shared" ca="1" si="32"/>
        <v>0</v>
      </c>
      <c r="BD72" s="61">
        <f t="shared" ca="1" si="32"/>
        <v>305124626.35000002</v>
      </c>
      <c r="BE72" s="61">
        <f t="shared" ca="1" si="32"/>
        <v>14841994.390000001</v>
      </c>
      <c r="BF72" s="61">
        <f t="shared" ca="1" si="32"/>
        <v>112124151.64</v>
      </c>
      <c r="BG72" s="61">
        <f t="shared" ca="1" si="32"/>
        <v>93729976.900000006</v>
      </c>
      <c r="BH72" s="61">
        <f t="shared" ca="1" si="32"/>
        <v>18394174.739999998</v>
      </c>
      <c r="BI72" s="61">
        <f t="shared" ca="1" si="32"/>
        <v>0</v>
      </c>
      <c r="BJ72" s="61">
        <f t="shared" ca="1" si="32"/>
        <v>0</v>
      </c>
      <c r="BK72" s="61">
        <f t="shared" ca="1" si="32"/>
        <v>-97282157.25</v>
      </c>
      <c r="BL72" s="61">
        <f t="shared" ca="1" si="30"/>
        <v>0</v>
      </c>
      <c r="BM72" s="61">
        <f t="shared" ca="1" si="30"/>
        <v>0</v>
      </c>
      <c r="BN72" s="61">
        <f t="shared" ca="1" si="30"/>
        <v>0</v>
      </c>
      <c r="BO72" s="61">
        <f t="shared" ca="1" si="30"/>
        <v>-8603535.7799999993</v>
      </c>
      <c r="BP72" s="61">
        <f t="shared" ca="1" si="30"/>
        <v>-8603535.7799999993</v>
      </c>
      <c r="BQ72" s="61">
        <f t="shared" ca="1" si="30"/>
        <v>0</v>
      </c>
      <c r="BR72" s="61">
        <f t="shared" ca="1" si="30"/>
        <v>0</v>
      </c>
      <c r="BS72" s="61">
        <f t="shared" ca="1" si="30"/>
        <v>-178589654.25000003</v>
      </c>
      <c r="BT72" s="61">
        <f t="shared" ca="1" si="30"/>
        <v>-208093810.27000004</v>
      </c>
      <c r="BU72" s="61">
        <f t="shared" ca="1" si="30"/>
        <v>-34754647.619999997</v>
      </c>
      <c r="BV72" s="61">
        <f t="shared" ca="1" si="33"/>
        <v>-7418427.7000000011</v>
      </c>
      <c r="BW72" s="61">
        <f t="shared" ca="1" si="33"/>
        <v>0</v>
      </c>
      <c r="BX72" s="61">
        <f t="shared" ca="1" si="33"/>
        <v>-11058815.27</v>
      </c>
      <c r="BY72" s="61">
        <f t="shared" ca="1" si="33"/>
        <v>-10586827.15</v>
      </c>
      <c r="BZ72" s="61">
        <f t="shared" ca="1" si="33"/>
        <v>68489466.49000001</v>
      </c>
      <c r="CA72" s="61">
        <f t="shared" ca="1" si="33"/>
        <v>24833407.270000014</v>
      </c>
      <c r="CB72" s="61">
        <f t="shared" ca="1" si="33"/>
        <v>-57602357.769999981</v>
      </c>
      <c r="CC72" s="61">
        <f t="shared" ca="1" si="33"/>
        <v>-57602357.769999981</v>
      </c>
      <c r="CD72" s="61">
        <f t="shared" ca="1" si="33"/>
        <v>-199883554.28999999</v>
      </c>
      <c r="CE72" s="61">
        <f t="shared" ca="1" si="33"/>
        <v>142281196.52000001</v>
      </c>
      <c r="CF72" s="61">
        <f t="shared" ca="1" si="33"/>
        <v>0</v>
      </c>
      <c r="CG72" s="61">
        <f t="shared" ca="1" si="33"/>
        <v>0</v>
      </c>
      <c r="CH72" s="61">
        <f t="shared" ca="1" si="33"/>
        <v>0</v>
      </c>
      <c r="CI72" s="61">
        <f t="shared" ca="1" si="33"/>
        <v>0</v>
      </c>
      <c r="CJ72" s="61">
        <f t="shared" ca="1" si="33"/>
        <v>0</v>
      </c>
      <c r="CK72" s="61">
        <f t="shared" ca="1" si="33"/>
        <v>0</v>
      </c>
      <c r="CL72" s="61">
        <f t="shared" ca="1" si="34"/>
        <v>150214694.61999989</v>
      </c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</row>
    <row r="73" spans="1:228" ht="13.5" customHeight="1">
      <c r="A73" s="44" t="s">
        <v>123</v>
      </c>
      <c r="B73" s="59">
        <v>3018</v>
      </c>
      <c r="C73" s="60" t="s">
        <v>375</v>
      </c>
      <c r="D73" s="61">
        <f t="shared" ca="1" si="31"/>
        <v>995212.14999999991</v>
      </c>
      <c r="E73" s="61">
        <f t="shared" ca="1" si="31"/>
        <v>846870.18</v>
      </c>
      <c r="F73" s="61">
        <f t="shared" ca="1" si="31"/>
        <v>848845.43</v>
      </c>
      <c r="G73" s="61">
        <f t="shared" ca="1" si="31"/>
        <v>-1975.25</v>
      </c>
      <c r="H73" s="61">
        <f t="shared" ca="1" si="31"/>
        <v>0</v>
      </c>
      <c r="I73" s="61">
        <f t="shared" ca="1" si="31"/>
        <v>76924.629999999888</v>
      </c>
      <c r="J73" s="61">
        <f t="shared" ca="1" si="31"/>
        <v>76924.629999999888</v>
      </c>
      <c r="K73" s="61">
        <f t="shared" ca="1" si="31"/>
        <v>-1885600.9500000002</v>
      </c>
      <c r="L73" s="61">
        <f t="shared" ca="1" si="31"/>
        <v>1962525.58</v>
      </c>
      <c r="M73" s="61">
        <f t="shared" ca="1" si="31"/>
        <v>0</v>
      </c>
      <c r="N73" s="61">
        <f t="shared" ca="1" si="31"/>
        <v>0</v>
      </c>
      <c r="O73" s="61">
        <f t="shared" ca="1" si="31"/>
        <v>0</v>
      </c>
      <c r="P73" s="61">
        <f t="shared" ca="1" si="31"/>
        <v>0</v>
      </c>
      <c r="Q73" s="61">
        <f t="shared" ca="1" si="31"/>
        <v>0</v>
      </c>
      <c r="R73" s="61">
        <f t="shared" ca="1" si="31"/>
        <v>0</v>
      </c>
      <c r="S73" s="61">
        <f t="shared" ca="1" si="31"/>
        <v>0</v>
      </c>
      <c r="T73" s="61">
        <f t="shared" ca="1" si="28"/>
        <v>0</v>
      </c>
      <c r="U73" s="61">
        <f t="shared" ca="1" si="28"/>
        <v>0</v>
      </c>
      <c r="V73" s="61">
        <f t="shared" ca="1" si="28"/>
        <v>0</v>
      </c>
      <c r="W73" s="61">
        <f t="shared" ca="1" si="28"/>
        <v>0</v>
      </c>
      <c r="X73" s="61">
        <f t="shared" ca="1" si="28"/>
        <v>0</v>
      </c>
      <c r="Y73" s="61">
        <f t="shared" ca="1" si="28"/>
        <v>0</v>
      </c>
      <c r="Z73" s="61">
        <f t="shared" ca="1" si="28"/>
        <v>71417.34</v>
      </c>
      <c r="AA73" s="61">
        <f t="shared" ca="1" si="28"/>
        <v>0</v>
      </c>
      <c r="AB73" s="61">
        <f t="shared" ca="1" si="28"/>
        <v>0</v>
      </c>
      <c r="AC73" s="61">
        <f t="shared" ca="1" si="28"/>
        <v>71417.34</v>
      </c>
      <c r="AD73" s="61">
        <f t="shared" ca="1" si="28"/>
        <v>0</v>
      </c>
      <c r="AE73" s="61">
        <f t="shared" ca="1" si="28"/>
        <v>0</v>
      </c>
      <c r="AF73" s="61">
        <f t="shared" ca="1" si="28"/>
        <v>0</v>
      </c>
      <c r="AG73" s="61">
        <f t="shared" ca="1" si="28"/>
        <v>0</v>
      </c>
      <c r="AH73" s="61">
        <f t="shared" ca="1" si="28"/>
        <v>0</v>
      </c>
      <c r="AI73" s="61">
        <f t="shared" ca="1" si="29"/>
        <v>0</v>
      </c>
      <c r="AJ73" s="61">
        <f t="shared" ca="1" si="29"/>
        <v>0</v>
      </c>
      <c r="AK73" s="61">
        <f t="shared" ca="1" si="29"/>
        <v>0</v>
      </c>
      <c r="AL73" s="61">
        <f t="shared" ca="1" si="29"/>
        <v>0</v>
      </c>
      <c r="AM73" s="61">
        <f t="shared" ca="1" si="29"/>
        <v>0</v>
      </c>
      <c r="AN73" s="61">
        <f t="shared" ca="1" si="29"/>
        <v>0</v>
      </c>
      <c r="AO73" s="61">
        <f t="shared" ca="1" si="29"/>
        <v>0</v>
      </c>
      <c r="AP73" s="61">
        <f t="shared" ca="1" si="29"/>
        <v>0</v>
      </c>
      <c r="AQ73" s="61">
        <f t="shared" ca="1" si="29"/>
        <v>0</v>
      </c>
      <c r="AR73" s="61">
        <f t="shared" ca="1" si="29"/>
        <v>0</v>
      </c>
      <c r="AS73" s="61">
        <f t="shared" ca="1" si="29"/>
        <v>-13545413.839999996</v>
      </c>
      <c r="AT73" s="61">
        <f t="shared" ca="1" si="29"/>
        <v>-48018.540000000008</v>
      </c>
      <c r="AU73" s="61">
        <f t="shared" ca="1" si="29"/>
        <v>-73018.540000000008</v>
      </c>
      <c r="AV73" s="61">
        <f t="shared" ca="1" si="29"/>
        <v>25000</v>
      </c>
      <c r="AW73" s="61">
        <f t="shared" ca="1" si="29"/>
        <v>2406049.8700000029</v>
      </c>
      <c r="AX73" s="61">
        <f t="shared" ca="1" si="29"/>
        <v>3598074.3800000027</v>
      </c>
      <c r="AY73" s="61">
        <f t="shared" ca="1" si="32"/>
        <v>-17763936.82</v>
      </c>
      <c r="AZ73" s="61">
        <f t="shared" ca="1" si="32"/>
        <v>-17103927.800000001</v>
      </c>
      <c r="BA73" s="61">
        <f t="shared" ca="1" si="32"/>
        <v>-660009.02</v>
      </c>
      <c r="BB73" s="61">
        <f t="shared" ca="1" si="32"/>
        <v>0</v>
      </c>
      <c r="BC73" s="61">
        <f t="shared" ca="1" si="32"/>
        <v>0</v>
      </c>
      <c r="BD73" s="61">
        <f t="shared" ca="1" si="32"/>
        <v>21362011.200000003</v>
      </c>
      <c r="BE73" s="61">
        <f t="shared" ca="1" si="32"/>
        <v>-1192024.5099999998</v>
      </c>
      <c r="BF73" s="61">
        <f t="shared" ca="1" si="32"/>
        <v>5691274.25</v>
      </c>
      <c r="BG73" s="61">
        <f t="shared" ca="1" si="32"/>
        <v>5457320.79</v>
      </c>
      <c r="BH73" s="61">
        <f t="shared" ca="1" si="32"/>
        <v>233953.46</v>
      </c>
      <c r="BI73" s="61">
        <f t="shared" ca="1" si="32"/>
        <v>0</v>
      </c>
      <c r="BJ73" s="61">
        <f t="shared" ca="1" si="32"/>
        <v>0</v>
      </c>
      <c r="BK73" s="61">
        <f t="shared" ca="1" si="32"/>
        <v>-6883298.7599999998</v>
      </c>
      <c r="BL73" s="61">
        <f t="shared" ca="1" si="30"/>
        <v>0</v>
      </c>
      <c r="BM73" s="61">
        <f t="shared" ca="1" si="30"/>
        <v>0</v>
      </c>
      <c r="BN73" s="61">
        <f t="shared" ca="1" si="30"/>
        <v>0</v>
      </c>
      <c r="BO73" s="61">
        <f t="shared" ca="1" si="30"/>
        <v>0</v>
      </c>
      <c r="BP73" s="61">
        <f t="shared" ca="1" si="30"/>
        <v>0</v>
      </c>
      <c r="BQ73" s="61">
        <f t="shared" ca="1" si="30"/>
        <v>0</v>
      </c>
      <c r="BR73" s="61">
        <f t="shared" ca="1" si="30"/>
        <v>0</v>
      </c>
      <c r="BS73" s="61">
        <f t="shared" ca="1" si="30"/>
        <v>-15903445.169999998</v>
      </c>
      <c r="BT73" s="61">
        <f t="shared" ca="1" si="30"/>
        <v>-221618.95</v>
      </c>
      <c r="BU73" s="61">
        <f t="shared" ca="1" si="30"/>
        <v>-9453797.4800000004</v>
      </c>
      <c r="BV73" s="61">
        <f t="shared" ca="1" si="33"/>
        <v>-721712.61</v>
      </c>
      <c r="BW73" s="61">
        <f t="shared" ca="1" si="33"/>
        <v>-105440.87</v>
      </c>
      <c r="BX73" s="61">
        <f t="shared" ca="1" si="33"/>
        <v>-3872376.08</v>
      </c>
      <c r="BY73" s="61">
        <f t="shared" ca="1" si="33"/>
        <v>-1528499.18</v>
      </c>
      <c r="BZ73" s="61">
        <f t="shared" ca="1" si="33"/>
        <v>0</v>
      </c>
      <c r="CA73" s="61">
        <f t="shared" ca="1" si="33"/>
        <v>0</v>
      </c>
      <c r="CB73" s="61">
        <f t="shared" ca="1" si="33"/>
        <v>0</v>
      </c>
      <c r="CC73" s="61">
        <f t="shared" ca="1" si="33"/>
        <v>0</v>
      </c>
      <c r="CD73" s="61">
        <f t="shared" ca="1" si="33"/>
        <v>0</v>
      </c>
      <c r="CE73" s="61">
        <f t="shared" ca="1" si="33"/>
        <v>0</v>
      </c>
      <c r="CF73" s="61">
        <f t="shared" ca="1" si="33"/>
        <v>0</v>
      </c>
      <c r="CG73" s="61">
        <f t="shared" ca="1" si="33"/>
        <v>0</v>
      </c>
      <c r="CH73" s="61">
        <f t="shared" ca="1" si="33"/>
        <v>0</v>
      </c>
      <c r="CI73" s="61">
        <f t="shared" ca="1" si="33"/>
        <v>0</v>
      </c>
      <c r="CJ73" s="61">
        <f t="shared" ca="1" si="33"/>
        <v>0</v>
      </c>
      <c r="CK73" s="61">
        <f t="shared" ca="1" si="33"/>
        <v>0</v>
      </c>
      <c r="CL73" s="61">
        <f t="shared" ca="1" si="34"/>
        <v>-12550201.689999996</v>
      </c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</row>
    <row r="74" spans="1:228" ht="13.5" customHeight="1">
      <c r="A74" s="44" t="s">
        <v>124</v>
      </c>
      <c r="B74" s="59">
        <v>4002</v>
      </c>
      <c r="C74" s="60" t="s">
        <v>376</v>
      </c>
      <c r="D74" s="61">
        <f t="shared" ca="1" si="31"/>
        <v>4374588990.0200014</v>
      </c>
      <c r="E74" s="61">
        <f t="shared" ca="1" si="31"/>
        <v>5314247178.8399992</v>
      </c>
      <c r="F74" s="61">
        <f t="shared" ca="1" si="31"/>
        <v>6347225984.8599997</v>
      </c>
      <c r="G74" s="61">
        <f t="shared" ca="1" si="31"/>
        <v>-1032978806.0200002</v>
      </c>
      <c r="H74" s="61">
        <f t="shared" ca="1" si="31"/>
        <v>0</v>
      </c>
      <c r="I74" s="61">
        <f t="shared" ca="1" si="31"/>
        <v>-2285694185.5599985</v>
      </c>
      <c r="J74" s="61">
        <f t="shared" ca="1" si="31"/>
        <v>-2285795543.3099985</v>
      </c>
      <c r="K74" s="61">
        <f t="shared" ca="1" si="31"/>
        <v>-9011853101.7399998</v>
      </c>
      <c r="L74" s="61">
        <f t="shared" ca="1" si="31"/>
        <v>6726057558.4300013</v>
      </c>
      <c r="M74" s="61">
        <f t="shared" ca="1" si="31"/>
        <v>101357.75</v>
      </c>
      <c r="N74" s="61">
        <f t="shared" ca="1" si="31"/>
        <v>19662051.789999999</v>
      </c>
      <c r="O74" s="61">
        <f t="shared" ca="1" si="31"/>
        <v>-19560694.039999999</v>
      </c>
      <c r="P74" s="61">
        <f t="shared" ca="1" si="31"/>
        <v>0</v>
      </c>
      <c r="Q74" s="61">
        <f t="shared" ca="1" si="31"/>
        <v>0</v>
      </c>
      <c r="R74" s="61">
        <f t="shared" ca="1" si="31"/>
        <v>0</v>
      </c>
      <c r="S74" s="61">
        <f t="shared" ca="1" si="31"/>
        <v>2187614.3199999956</v>
      </c>
      <c r="T74" s="61">
        <f t="shared" ca="1" si="28"/>
        <v>2188315.4499999955</v>
      </c>
      <c r="U74" s="61">
        <f t="shared" ca="1" si="28"/>
        <v>-33581768.650000006</v>
      </c>
      <c r="V74" s="61">
        <f t="shared" ca="1" si="28"/>
        <v>35770084.100000001</v>
      </c>
      <c r="W74" s="61">
        <f t="shared" ca="1" si="28"/>
        <v>-701.12999999999988</v>
      </c>
      <c r="X74" s="61">
        <f t="shared" ca="1" si="28"/>
        <v>1937.97</v>
      </c>
      <c r="Y74" s="61">
        <f t="shared" ca="1" si="28"/>
        <v>-2639.1</v>
      </c>
      <c r="Z74" s="61">
        <f t="shared" ca="1" si="28"/>
        <v>1190100743.5700002</v>
      </c>
      <c r="AA74" s="61">
        <f t="shared" ca="1" si="28"/>
        <v>686002200.56999993</v>
      </c>
      <c r="AB74" s="61">
        <f t="shared" ca="1" si="28"/>
        <v>168675390.10999998</v>
      </c>
      <c r="AC74" s="61">
        <f t="shared" ca="1" si="28"/>
        <v>193350897.53000009</v>
      </c>
      <c r="AD74" s="61">
        <f t="shared" ca="1" si="28"/>
        <v>89668658.700000018</v>
      </c>
      <c r="AE74" s="61">
        <f t="shared" ca="1" si="28"/>
        <v>0</v>
      </c>
      <c r="AF74" s="61">
        <f t="shared" ca="1" si="28"/>
        <v>0</v>
      </c>
      <c r="AG74" s="61">
        <f t="shared" ca="1" si="28"/>
        <v>0</v>
      </c>
      <c r="AH74" s="61">
        <f t="shared" ca="1" si="28"/>
        <v>52403596.659999996</v>
      </c>
      <c r="AI74" s="61">
        <f t="shared" ca="1" si="29"/>
        <v>0</v>
      </c>
      <c r="AJ74" s="61">
        <f t="shared" ca="1" si="29"/>
        <v>153747638.85000002</v>
      </c>
      <c r="AK74" s="61">
        <f t="shared" ca="1" si="29"/>
        <v>127522302.77000003</v>
      </c>
      <c r="AL74" s="61">
        <f t="shared" ca="1" si="29"/>
        <v>26225336.079999998</v>
      </c>
      <c r="AM74" s="61">
        <f t="shared" ca="1" si="29"/>
        <v>0</v>
      </c>
      <c r="AN74" s="61">
        <f t="shared" ca="1" si="29"/>
        <v>0</v>
      </c>
      <c r="AO74" s="61">
        <f t="shared" ca="1" si="29"/>
        <v>0</v>
      </c>
      <c r="AP74" s="61">
        <f t="shared" ca="1" si="29"/>
        <v>0</v>
      </c>
      <c r="AQ74" s="61">
        <f t="shared" ca="1" si="29"/>
        <v>0</v>
      </c>
      <c r="AR74" s="61">
        <f t="shared" ca="1" si="29"/>
        <v>0</v>
      </c>
      <c r="AS74" s="61">
        <f t="shared" ca="1" si="29"/>
        <v>-3026597531.0099993</v>
      </c>
      <c r="AT74" s="61">
        <f t="shared" ca="1" si="29"/>
        <v>-2049788915.4200001</v>
      </c>
      <c r="AU74" s="61">
        <f t="shared" ca="1" si="29"/>
        <v>-2154998136.6500001</v>
      </c>
      <c r="AV74" s="61">
        <f t="shared" ca="1" si="29"/>
        <v>105209221.23000002</v>
      </c>
      <c r="AW74" s="61">
        <f t="shared" ca="1" si="29"/>
        <v>314137082.99000096</v>
      </c>
      <c r="AX74" s="61">
        <f t="shared" ca="1" si="29"/>
        <v>361928686.11000061</v>
      </c>
      <c r="AY74" s="61">
        <f t="shared" ca="1" si="32"/>
        <v>-14551737655.030001</v>
      </c>
      <c r="AZ74" s="61">
        <f t="shared" ca="1" si="32"/>
        <v>-11770068055.799999</v>
      </c>
      <c r="BA74" s="61">
        <f t="shared" ca="1" si="32"/>
        <v>-5335933436.0600023</v>
      </c>
      <c r="BB74" s="61">
        <f t="shared" ca="1" si="32"/>
        <v>0</v>
      </c>
      <c r="BC74" s="61">
        <f t="shared" ca="1" si="32"/>
        <v>2554263836.8299999</v>
      </c>
      <c r="BD74" s="61">
        <f t="shared" ca="1" si="32"/>
        <v>14913666341.140001</v>
      </c>
      <c r="BE74" s="61">
        <f t="shared" ca="1" si="32"/>
        <v>-47791603.119999647</v>
      </c>
      <c r="BF74" s="61">
        <f t="shared" ca="1" si="32"/>
        <v>1272050706.3499999</v>
      </c>
      <c r="BG74" s="61">
        <f t="shared" ca="1" si="32"/>
        <v>1323674239.7299998</v>
      </c>
      <c r="BH74" s="61">
        <f t="shared" ca="1" si="32"/>
        <v>-31637909.040000007</v>
      </c>
      <c r="BI74" s="61">
        <f t="shared" ca="1" si="32"/>
        <v>0</v>
      </c>
      <c r="BJ74" s="61">
        <f t="shared" ca="1" si="32"/>
        <v>-19985624.34</v>
      </c>
      <c r="BK74" s="61">
        <f t="shared" ca="1" si="32"/>
        <v>-1319842309.4699996</v>
      </c>
      <c r="BL74" s="61">
        <f t="shared" ca="1" si="30"/>
        <v>0</v>
      </c>
      <c r="BM74" s="61">
        <f t="shared" ca="1" si="30"/>
        <v>0</v>
      </c>
      <c r="BN74" s="61">
        <f t="shared" ca="1" si="30"/>
        <v>0</v>
      </c>
      <c r="BO74" s="61">
        <f t="shared" ca="1" si="30"/>
        <v>-178764686.85999998</v>
      </c>
      <c r="BP74" s="61">
        <f t="shared" ca="1" si="30"/>
        <v>-178764686.85999998</v>
      </c>
      <c r="BQ74" s="61">
        <f t="shared" ca="1" si="30"/>
        <v>0</v>
      </c>
      <c r="BR74" s="61">
        <f t="shared" ca="1" si="30"/>
        <v>0</v>
      </c>
      <c r="BS74" s="61">
        <f t="shared" ca="1" si="30"/>
        <v>-1112181011.72</v>
      </c>
      <c r="BT74" s="61">
        <f t="shared" ca="1" si="30"/>
        <v>-686160261.10000014</v>
      </c>
      <c r="BU74" s="61">
        <f t="shared" ca="1" si="30"/>
        <v>-212439992.41999999</v>
      </c>
      <c r="BV74" s="61">
        <f t="shared" ca="1" si="33"/>
        <v>-56418097.809999987</v>
      </c>
      <c r="BW74" s="61">
        <f t="shared" ca="1" si="33"/>
        <v>0</v>
      </c>
      <c r="BX74" s="61">
        <f t="shared" ca="1" si="33"/>
        <v>0</v>
      </c>
      <c r="BY74" s="61">
        <f t="shared" ca="1" si="33"/>
        <v>-13986462.450000001</v>
      </c>
      <c r="BZ74" s="61">
        <f t="shared" ca="1" si="33"/>
        <v>254824.37999999998</v>
      </c>
      <c r="CA74" s="61">
        <f t="shared" ca="1" si="33"/>
        <v>-143431022.32000002</v>
      </c>
      <c r="CB74" s="61">
        <f t="shared" ca="1" si="33"/>
        <v>0</v>
      </c>
      <c r="CC74" s="61">
        <f t="shared" ca="1" si="33"/>
        <v>0</v>
      </c>
      <c r="CD74" s="61">
        <f t="shared" ca="1" si="33"/>
        <v>0</v>
      </c>
      <c r="CE74" s="61">
        <f t="shared" ca="1" si="33"/>
        <v>0</v>
      </c>
      <c r="CF74" s="61">
        <f t="shared" ca="1" si="33"/>
        <v>0</v>
      </c>
      <c r="CG74" s="61">
        <f t="shared" ca="1" si="33"/>
        <v>0</v>
      </c>
      <c r="CH74" s="61">
        <f t="shared" ca="1" si="33"/>
        <v>0</v>
      </c>
      <c r="CI74" s="61">
        <f t="shared" ca="1" si="33"/>
        <v>0</v>
      </c>
      <c r="CJ74" s="61">
        <f t="shared" ca="1" si="33"/>
        <v>0</v>
      </c>
      <c r="CK74" s="61">
        <f t="shared" ca="1" si="33"/>
        <v>0</v>
      </c>
      <c r="CL74" s="61">
        <f t="shared" ca="1" si="34"/>
        <v>1347991459.0100021</v>
      </c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</row>
    <row r="75" spans="1:228" ht="13.5" customHeight="1">
      <c r="A75" s="46" t="s">
        <v>125</v>
      </c>
      <c r="B75" s="62">
        <v>4003</v>
      </c>
      <c r="C75" s="60" t="s">
        <v>376</v>
      </c>
      <c r="D75" s="61">
        <f t="shared" ca="1" si="31"/>
        <v>235817781.33999979</v>
      </c>
      <c r="E75" s="61">
        <f t="shared" ca="1" si="31"/>
        <v>189721351.93999958</v>
      </c>
      <c r="F75" s="61">
        <f t="shared" ca="1" si="31"/>
        <v>977990972.43999958</v>
      </c>
      <c r="G75" s="61">
        <f t="shared" ca="1" si="31"/>
        <v>-788269620.5</v>
      </c>
      <c r="H75" s="61">
        <f t="shared" ca="1" si="31"/>
        <v>0</v>
      </c>
      <c r="I75" s="61">
        <f t="shared" ca="1" si="31"/>
        <v>31837765.710000217</v>
      </c>
      <c r="J75" s="61">
        <f t="shared" ca="1" si="31"/>
        <v>-353037489.68999994</v>
      </c>
      <c r="K75" s="61">
        <f t="shared" ca="1" si="31"/>
        <v>-1258914300.0799999</v>
      </c>
      <c r="L75" s="61">
        <f t="shared" ca="1" si="31"/>
        <v>905876810.38999999</v>
      </c>
      <c r="M75" s="61">
        <f t="shared" ca="1" si="31"/>
        <v>384875255.40000015</v>
      </c>
      <c r="N75" s="61">
        <f t="shared" ca="1" si="31"/>
        <v>670682026.54000008</v>
      </c>
      <c r="O75" s="61">
        <f t="shared" ca="1" si="31"/>
        <v>-285806771.13999993</v>
      </c>
      <c r="P75" s="61">
        <f t="shared" ca="1" si="31"/>
        <v>0</v>
      </c>
      <c r="Q75" s="61">
        <f t="shared" ca="1" si="31"/>
        <v>0</v>
      </c>
      <c r="R75" s="61">
        <f t="shared" ca="1" si="31"/>
        <v>0</v>
      </c>
      <c r="S75" s="61">
        <f t="shared" ca="1" si="31"/>
        <v>1271585.1500000001</v>
      </c>
      <c r="T75" s="61">
        <f t="shared" ca="1" si="28"/>
        <v>2275745.4000000004</v>
      </c>
      <c r="U75" s="61">
        <f t="shared" ca="1" si="28"/>
        <v>-663028.47</v>
      </c>
      <c r="V75" s="61">
        <f t="shared" ca="1" si="28"/>
        <v>2938773.87</v>
      </c>
      <c r="W75" s="61">
        <f t="shared" ca="1" si="28"/>
        <v>-1004160.2500000002</v>
      </c>
      <c r="X75" s="61">
        <f t="shared" ca="1" si="28"/>
        <v>487562.93</v>
      </c>
      <c r="Y75" s="61">
        <f t="shared" ca="1" si="28"/>
        <v>-1491723.1800000002</v>
      </c>
      <c r="Z75" s="61">
        <f t="shared" ca="1" si="28"/>
        <v>12987078.540000001</v>
      </c>
      <c r="AA75" s="61">
        <f t="shared" ca="1" si="28"/>
        <v>12987078.540000001</v>
      </c>
      <c r="AB75" s="61">
        <f t="shared" ca="1" si="28"/>
        <v>0</v>
      </c>
      <c r="AC75" s="61">
        <f t="shared" ca="1" si="28"/>
        <v>0</v>
      </c>
      <c r="AD75" s="61">
        <f t="shared" ca="1" si="28"/>
        <v>0</v>
      </c>
      <c r="AE75" s="61">
        <f t="shared" ca="1" si="28"/>
        <v>0</v>
      </c>
      <c r="AF75" s="61">
        <f t="shared" ca="1" si="28"/>
        <v>0</v>
      </c>
      <c r="AG75" s="61">
        <f t="shared" ca="1" si="28"/>
        <v>0</v>
      </c>
      <c r="AH75" s="61">
        <f t="shared" ca="1" si="28"/>
        <v>0</v>
      </c>
      <c r="AI75" s="61">
        <f t="shared" ca="1" si="29"/>
        <v>0</v>
      </c>
      <c r="AJ75" s="61">
        <f t="shared" ca="1" si="29"/>
        <v>0</v>
      </c>
      <c r="AK75" s="61">
        <f t="shared" ca="1" si="29"/>
        <v>0</v>
      </c>
      <c r="AL75" s="61">
        <f t="shared" ca="1" si="29"/>
        <v>0</v>
      </c>
      <c r="AM75" s="61">
        <f t="shared" ca="1" si="29"/>
        <v>0</v>
      </c>
      <c r="AN75" s="61">
        <f t="shared" ca="1" si="29"/>
        <v>0</v>
      </c>
      <c r="AO75" s="61">
        <f t="shared" ca="1" si="29"/>
        <v>0</v>
      </c>
      <c r="AP75" s="61">
        <f t="shared" ca="1" si="29"/>
        <v>0</v>
      </c>
      <c r="AQ75" s="61">
        <f t="shared" ca="1" si="29"/>
        <v>0</v>
      </c>
      <c r="AR75" s="61">
        <f t="shared" ca="1" si="29"/>
        <v>0</v>
      </c>
      <c r="AS75" s="61">
        <f t="shared" ca="1" si="29"/>
        <v>-209455672.2899996</v>
      </c>
      <c r="AT75" s="61">
        <f t="shared" ca="1" si="29"/>
        <v>-81296154.199999928</v>
      </c>
      <c r="AU75" s="61">
        <f t="shared" ca="1" si="29"/>
        <v>-183357930.25999993</v>
      </c>
      <c r="AV75" s="61">
        <f t="shared" ca="1" si="29"/>
        <v>102061776.06</v>
      </c>
      <c r="AW75" s="61">
        <f t="shared" ca="1" si="29"/>
        <v>-25825792.379999638</v>
      </c>
      <c r="AX75" s="61">
        <f t="shared" ca="1" si="29"/>
        <v>-28023216.78000021</v>
      </c>
      <c r="AY75" s="61">
        <f t="shared" ca="1" si="32"/>
        <v>-2232519544.2102885</v>
      </c>
      <c r="AZ75" s="61">
        <f t="shared" ca="1" si="32"/>
        <v>-1297911939.6800001</v>
      </c>
      <c r="BA75" s="61">
        <f t="shared" ca="1" si="32"/>
        <v>-1078309068.8400002</v>
      </c>
      <c r="BB75" s="61">
        <f t="shared" ca="1" si="32"/>
        <v>0</v>
      </c>
      <c r="BC75" s="61">
        <f t="shared" ca="1" si="32"/>
        <v>143701464.30971205</v>
      </c>
      <c r="BD75" s="61">
        <f t="shared" ca="1" si="32"/>
        <v>2204496327.4302883</v>
      </c>
      <c r="BE75" s="61">
        <f t="shared" ca="1" si="32"/>
        <v>2197424.4000005722</v>
      </c>
      <c r="BF75" s="61">
        <f t="shared" ca="1" si="32"/>
        <v>1601022547.8214202</v>
      </c>
      <c r="BG75" s="61">
        <f t="shared" ca="1" si="32"/>
        <v>937918702.28000009</v>
      </c>
      <c r="BH75" s="61">
        <f t="shared" ca="1" si="32"/>
        <v>757438110.5999999</v>
      </c>
      <c r="BI75" s="61">
        <f t="shared" ca="1" si="32"/>
        <v>0</v>
      </c>
      <c r="BJ75" s="61">
        <f t="shared" ca="1" si="32"/>
        <v>-94334265.058580011</v>
      </c>
      <c r="BK75" s="61">
        <f t="shared" ca="1" si="32"/>
        <v>-1598825123.4214196</v>
      </c>
      <c r="BL75" s="61">
        <f t="shared" ca="1" si="30"/>
        <v>0</v>
      </c>
      <c r="BM75" s="61">
        <f t="shared" ca="1" si="30"/>
        <v>0</v>
      </c>
      <c r="BN75" s="61">
        <f t="shared" ca="1" si="30"/>
        <v>0</v>
      </c>
      <c r="BO75" s="61">
        <f t="shared" ca="1" si="30"/>
        <v>-17061268.540000003</v>
      </c>
      <c r="BP75" s="61">
        <f t="shared" ca="1" si="30"/>
        <v>-17061268.540000003</v>
      </c>
      <c r="BQ75" s="61">
        <f t="shared" ca="1" si="30"/>
        <v>0</v>
      </c>
      <c r="BR75" s="61">
        <f t="shared" ca="1" si="30"/>
        <v>0</v>
      </c>
      <c r="BS75" s="61">
        <f t="shared" ca="1" si="30"/>
        <v>-85272457.170000017</v>
      </c>
      <c r="BT75" s="61">
        <f t="shared" ca="1" si="30"/>
        <v>-115680670.70999999</v>
      </c>
      <c r="BU75" s="61">
        <f t="shared" ca="1" si="30"/>
        <v>-40496028.200000003</v>
      </c>
      <c r="BV75" s="61">
        <f t="shared" ca="1" si="33"/>
        <v>-25714679.370000001</v>
      </c>
      <c r="BW75" s="61">
        <f t="shared" ca="1" si="33"/>
        <v>0</v>
      </c>
      <c r="BX75" s="61">
        <f t="shared" ca="1" si="33"/>
        <v>0</v>
      </c>
      <c r="BY75" s="61">
        <f t="shared" ca="1" si="33"/>
        <v>-57740.000000000007</v>
      </c>
      <c r="BZ75" s="61">
        <f t="shared" ca="1" si="33"/>
        <v>96693302.919999987</v>
      </c>
      <c r="CA75" s="61">
        <f t="shared" ca="1" si="33"/>
        <v>-16641.810000000001</v>
      </c>
      <c r="CB75" s="61">
        <f t="shared" ca="1" si="33"/>
        <v>0</v>
      </c>
      <c r="CC75" s="61">
        <f t="shared" ca="1" si="33"/>
        <v>0</v>
      </c>
      <c r="CD75" s="61">
        <f t="shared" ca="1" si="33"/>
        <v>0</v>
      </c>
      <c r="CE75" s="61">
        <f t="shared" ca="1" si="33"/>
        <v>0</v>
      </c>
      <c r="CF75" s="61">
        <f t="shared" ca="1" si="33"/>
        <v>0</v>
      </c>
      <c r="CG75" s="61">
        <f t="shared" ca="1" si="33"/>
        <v>0</v>
      </c>
      <c r="CH75" s="61">
        <f t="shared" ca="1" si="33"/>
        <v>0</v>
      </c>
      <c r="CI75" s="61">
        <f t="shared" ca="1" si="33"/>
        <v>0</v>
      </c>
      <c r="CJ75" s="61">
        <f t="shared" ca="1" si="33"/>
        <v>0</v>
      </c>
      <c r="CK75" s="61">
        <f t="shared" ca="1" si="33"/>
        <v>0</v>
      </c>
      <c r="CL75" s="61">
        <f t="shared" ca="1" si="34"/>
        <v>26362109.050000191</v>
      </c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</row>
    <row r="76" spans="1:228" ht="13.5" customHeight="1">
      <c r="A76" s="46" t="s">
        <v>126</v>
      </c>
      <c r="B76" s="62">
        <v>4004</v>
      </c>
      <c r="C76" s="60" t="s">
        <v>376</v>
      </c>
      <c r="D76" s="61">
        <f t="shared" ca="1" si="31"/>
        <v>6849728126.3999958</v>
      </c>
      <c r="E76" s="61">
        <f t="shared" ca="1" si="31"/>
        <v>9845921507.920002</v>
      </c>
      <c r="F76" s="61">
        <f t="shared" ca="1" si="31"/>
        <v>10981030523.570002</v>
      </c>
      <c r="G76" s="61">
        <f t="shared" ca="1" si="31"/>
        <v>-1135109015.6499999</v>
      </c>
      <c r="H76" s="61">
        <f t="shared" ca="1" si="31"/>
        <v>0</v>
      </c>
      <c r="I76" s="61">
        <f t="shared" ca="1" si="31"/>
        <v>-4479177081.9200058</v>
      </c>
      <c r="J76" s="61">
        <f t="shared" ca="1" si="31"/>
        <v>-4482435179.8400059</v>
      </c>
      <c r="K76" s="61">
        <f t="shared" ca="1" si="31"/>
        <v>-13662594807.160004</v>
      </c>
      <c r="L76" s="61">
        <f t="shared" ca="1" si="31"/>
        <v>9180159627.3199978</v>
      </c>
      <c r="M76" s="61">
        <f t="shared" ca="1" si="31"/>
        <v>3258097.92</v>
      </c>
      <c r="N76" s="61">
        <f t="shared" ca="1" si="31"/>
        <v>16371815.339999998</v>
      </c>
      <c r="O76" s="61">
        <f t="shared" ca="1" si="31"/>
        <v>-13113717.419999998</v>
      </c>
      <c r="P76" s="61">
        <f t="shared" ca="1" si="31"/>
        <v>0</v>
      </c>
      <c r="Q76" s="61">
        <f t="shared" ca="1" si="31"/>
        <v>0</v>
      </c>
      <c r="R76" s="61">
        <f t="shared" ca="1" si="31"/>
        <v>0</v>
      </c>
      <c r="S76" s="61">
        <f t="shared" ca="1" si="31"/>
        <v>40018521.149999999</v>
      </c>
      <c r="T76" s="61">
        <f t="shared" ca="1" si="28"/>
        <v>40018521.149999999</v>
      </c>
      <c r="U76" s="61">
        <f t="shared" ca="1" si="28"/>
        <v>0</v>
      </c>
      <c r="V76" s="61">
        <f t="shared" ca="1" si="28"/>
        <v>40018521.149999999</v>
      </c>
      <c r="W76" s="61">
        <f t="shared" ca="1" si="28"/>
        <v>0</v>
      </c>
      <c r="X76" s="61">
        <f t="shared" ca="1" si="28"/>
        <v>0</v>
      </c>
      <c r="Y76" s="61">
        <f t="shared" ca="1" si="28"/>
        <v>0</v>
      </c>
      <c r="Z76" s="61">
        <f t="shared" ca="1" si="28"/>
        <v>1442159679.5899999</v>
      </c>
      <c r="AA76" s="61">
        <f t="shared" ca="1" si="28"/>
        <v>1088836555.3</v>
      </c>
      <c r="AB76" s="61">
        <f t="shared" ca="1" si="28"/>
        <v>128864814.79000001</v>
      </c>
      <c r="AC76" s="61">
        <f t="shared" ca="1" si="28"/>
        <v>205664549.76999998</v>
      </c>
      <c r="AD76" s="61">
        <f t="shared" ca="1" si="28"/>
        <v>18793759.73</v>
      </c>
      <c r="AE76" s="61">
        <f t="shared" ca="1" si="28"/>
        <v>0</v>
      </c>
      <c r="AF76" s="61">
        <f t="shared" ca="1" si="28"/>
        <v>0</v>
      </c>
      <c r="AG76" s="61">
        <f t="shared" ca="1" si="28"/>
        <v>0</v>
      </c>
      <c r="AH76" s="61">
        <f t="shared" ca="1" si="28"/>
        <v>0</v>
      </c>
      <c r="AI76" s="61">
        <f t="shared" ca="1" si="29"/>
        <v>0</v>
      </c>
      <c r="AJ76" s="61">
        <f t="shared" ca="1" si="29"/>
        <v>805499.66</v>
      </c>
      <c r="AK76" s="61">
        <f t="shared" ca="1" si="29"/>
        <v>805499.66</v>
      </c>
      <c r="AL76" s="61">
        <f t="shared" ca="1" si="29"/>
        <v>0</v>
      </c>
      <c r="AM76" s="61">
        <f t="shared" ca="1" si="29"/>
        <v>0</v>
      </c>
      <c r="AN76" s="61">
        <f t="shared" ca="1" si="29"/>
        <v>0</v>
      </c>
      <c r="AO76" s="61">
        <f t="shared" ca="1" si="29"/>
        <v>0</v>
      </c>
      <c r="AP76" s="61">
        <f t="shared" ca="1" si="29"/>
        <v>0</v>
      </c>
      <c r="AQ76" s="61">
        <f t="shared" ca="1" si="29"/>
        <v>0</v>
      </c>
      <c r="AR76" s="61">
        <f t="shared" ca="1" si="29"/>
        <v>0</v>
      </c>
      <c r="AS76" s="61">
        <f t="shared" ca="1" si="29"/>
        <v>-5426071012.5999956</v>
      </c>
      <c r="AT76" s="61">
        <f t="shared" ca="1" si="29"/>
        <v>-2191671511.8400002</v>
      </c>
      <c r="AU76" s="61">
        <f t="shared" ca="1" si="29"/>
        <v>-1267571886.46</v>
      </c>
      <c r="AV76" s="61">
        <f t="shared" ca="1" si="29"/>
        <v>-924099625.38</v>
      </c>
      <c r="AW76" s="61">
        <f t="shared" ca="1" si="29"/>
        <v>-907893088.14999604</v>
      </c>
      <c r="AX76" s="61">
        <f t="shared" ca="1" si="29"/>
        <v>-892262826.36999607</v>
      </c>
      <c r="AY76" s="61">
        <f t="shared" ca="1" si="32"/>
        <v>-6023574293.119998</v>
      </c>
      <c r="AZ76" s="61">
        <f t="shared" ca="1" si="32"/>
        <v>-4765701665.9999981</v>
      </c>
      <c r="BA76" s="61">
        <f t="shared" ca="1" si="32"/>
        <v>-2575377746.3099999</v>
      </c>
      <c r="BB76" s="61">
        <f t="shared" ca="1" si="32"/>
        <v>0</v>
      </c>
      <c r="BC76" s="61">
        <f t="shared" ca="1" si="32"/>
        <v>1317505119.1899996</v>
      </c>
      <c r="BD76" s="61">
        <f t="shared" ca="1" si="32"/>
        <v>5131311466.7500019</v>
      </c>
      <c r="BE76" s="61">
        <f t="shared" ca="1" si="32"/>
        <v>-15630261.780000031</v>
      </c>
      <c r="BF76" s="61">
        <f t="shared" ca="1" si="32"/>
        <v>425961419.27000004</v>
      </c>
      <c r="BG76" s="61">
        <f t="shared" ca="1" si="32"/>
        <v>374699057.16000003</v>
      </c>
      <c r="BH76" s="61">
        <f t="shared" ca="1" si="32"/>
        <v>137062643.40000001</v>
      </c>
      <c r="BI76" s="61">
        <f t="shared" ca="1" si="32"/>
        <v>0</v>
      </c>
      <c r="BJ76" s="61">
        <f t="shared" ca="1" si="32"/>
        <v>-85800281.290000007</v>
      </c>
      <c r="BK76" s="61">
        <f t="shared" ca="1" si="32"/>
        <v>-441591681.05000007</v>
      </c>
      <c r="BL76" s="61">
        <f t="shared" ca="1" si="30"/>
        <v>0</v>
      </c>
      <c r="BM76" s="61">
        <f t="shared" ca="1" si="30"/>
        <v>0</v>
      </c>
      <c r="BN76" s="61">
        <f t="shared" ca="1" si="30"/>
        <v>0</v>
      </c>
      <c r="BO76" s="61">
        <f t="shared" ca="1" si="30"/>
        <v>-211106861.71999994</v>
      </c>
      <c r="BP76" s="61">
        <f t="shared" ca="1" si="30"/>
        <v>-211106861.71999994</v>
      </c>
      <c r="BQ76" s="61">
        <f t="shared" ca="1" si="30"/>
        <v>0</v>
      </c>
      <c r="BR76" s="61">
        <f t="shared" ca="1" si="30"/>
        <v>0</v>
      </c>
      <c r="BS76" s="61">
        <f t="shared" ca="1" si="30"/>
        <v>-1916156214.3900001</v>
      </c>
      <c r="BT76" s="61">
        <f t="shared" ca="1" si="30"/>
        <v>-1588941663.3500001</v>
      </c>
      <c r="BU76" s="61">
        <f t="shared" ca="1" si="30"/>
        <v>-194205816.40999997</v>
      </c>
      <c r="BV76" s="61">
        <f t="shared" ca="1" si="33"/>
        <v>-44545859.360000007</v>
      </c>
      <c r="BW76" s="61">
        <f t="shared" ca="1" si="33"/>
        <v>0</v>
      </c>
      <c r="BX76" s="61">
        <f t="shared" ca="1" si="33"/>
        <v>0</v>
      </c>
      <c r="BY76" s="61">
        <f t="shared" ca="1" si="33"/>
        <v>-91413896.650000021</v>
      </c>
      <c r="BZ76" s="61">
        <f t="shared" ca="1" si="33"/>
        <v>2951021.38</v>
      </c>
      <c r="CA76" s="61">
        <f t="shared" ca="1" si="33"/>
        <v>0</v>
      </c>
      <c r="CB76" s="61">
        <f t="shared" ca="1" si="33"/>
        <v>0</v>
      </c>
      <c r="CC76" s="61">
        <f t="shared" ca="1" si="33"/>
        <v>0</v>
      </c>
      <c r="CD76" s="61">
        <f t="shared" ca="1" si="33"/>
        <v>0</v>
      </c>
      <c r="CE76" s="61">
        <f t="shared" ca="1" si="33"/>
        <v>0</v>
      </c>
      <c r="CF76" s="61">
        <f t="shared" ca="1" si="33"/>
        <v>0</v>
      </c>
      <c r="CG76" s="61">
        <f t="shared" ca="1" si="33"/>
        <v>0</v>
      </c>
      <c r="CH76" s="61">
        <f t="shared" ca="1" si="33"/>
        <v>0</v>
      </c>
      <c r="CI76" s="61">
        <f t="shared" ca="1" si="33"/>
        <v>-199243336.5</v>
      </c>
      <c r="CJ76" s="61">
        <f t="shared" ca="1" si="33"/>
        <v>-199243336.5</v>
      </c>
      <c r="CK76" s="61">
        <f t="shared" ca="1" si="33"/>
        <v>0</v>
      </c>
      <c r="CL76" s="61">
        <f t="shared" ca="1" si="34"/>
        <v>1423657113.8000002</v>
      </c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6"/>
      <c r="HQ76" s="6"/>
      <c r="HR76" s="6"/>
      <c r="HS76" s="6"/>
      <c r="HT76" s="6"/>
    </row>
    <row r="77" spans="1:228" ht="13.5" customHeight="1">
      <c r="A77" s="46" t="s">
        <v>127</v>
      </c>
      <c r="B77" s="62">
        <v>4005</v>
      </c>
      <c r="C77" s="60" t="s">
        <v>376</v>
      </c>
      <c r="D77" s="61">
        <f t="shared" ca="1" si="31"/>
        <v>912141404.77999949</v>
      </c>
      <c r="E77" s="61">
        <f t="shared" ca="1" si="31"/>
        <v>1675663004.5899997</v>
      </c>
      <c r="F77" s="61">
        <f t="shared" ca="1" si="31"/>
        <v>1826098679.2299998</v>
      </c>
      <c r="G77" s="61">
        <f t="shared" ca="1" si="31"/>
        <v>-150435674.64000002</v>
      </c>
      <c r="H77" s="61">
        <f t="shared" ca="1" si="31"/>
        <v>0</v>
      </c>
      <c r="I77" s="61">
        <f t="shared" ca="1" si="31"/>
        <v>-892406533.09000015</v>
      </c>
      <c r="J77" s="61">
        <f t="shared" ca="1" si="31"/>
        <v>-892406533.09000015</v>
      </c>
      <c r="K77" s="61">
        <f t="shared" ca="1" si="31"/>
        <v>-2267336647.5900002</v>
      </c>
      <c r="L77" s="61">
        <f t="shared" ca="1" si="31"/>
        <v>1374930114.5</v>
      </c>
      <c r="M77" s="61">
        <f t="shared" ca="1" si="31"/>
        <v>0</v>
      </c>
      <c r="N77" s="61">
        <f t="shared" ca="1" si="31"/>
        <v>0</v>
      </c>
      <c r="O77" s="61">
        <f t="shared" ca="1" si="31"/>
        <v>0</v>
      </c>
      <c r="P77" s="61">
        <f t="shared" ca="1" si="31"/>
        <v>0</v>
      </c>
      <c r="Q77" s="61">
        <f t="shared" ca="1" si="31"/>
        <v>0</v>
      </c>
      <c r="R77" s="61">
        <f t="shared" ca="1" si="31"/>
        <v>0</v>
      </c>
      <c r="S77" s="61">
        <f t="shared" ca="1" si="31"/>
        <v>-51400242.510000005</v>
      </c>
      <c r="T77" s="61">
        <f t="shared" ca="1" si="28"/>
        <v>-51400242.510000005</v>
      </c>
      <c r="U77" s="61">
        <f t="shared" ca="1" si="28"/>
        <v>-54592494.770000003</v>
      </c>
      <c r="V77" s="61">
        <f t="shared" ca="1" si="28"/>
        <v>3192252.26</v>
      </c>
      <c r="W77" s="61">
        <f t="shared" ca="1" si="28"/>
        <v>0</v>
      </c>
      <c r="X77" s="61">
        <f t="shared" ca="1" si="28"/>
        <v>0</v>
      </c>
      <c r="Y77" s="61">
        <f t="shared" ca="1" si="28"/>
        <v>0</v>
      </c>
      <c r="Z77" s="61">
        <f t="shared" ca="1" si="28"/>
        <v>180285175.78999999</v>
      </c>
      <c r="AA77" s="61">
        <f t="shared" ca="1" si="28"/>
        <v>116497489.75</v>
      </c>
      <c r="AB77" s="61">
        <f t="shared" ca="1" si="28"/>
        <v>0</v>
      </c>
      <c r="AC77" s="61">
        <f t="shared" ca="1" si="28"/>
        <v>33541068.449999999</v>
      </c>
      <c r="AD77" s="61">
        <f t="shared" ca="1" si="28"/>
        <v>30246617.589999996</v>
      </c>
      <c r="AE77" s="61">
        <f t="shared" ca="1" si="28"/>
        <v>0</v>
      </c>
      <c r="AF77" s="61">
        <f t="shared" ca="1" si="28"/>
        <v>0</v>
      </c>
      <c r="AG77" s="61">
        <f t="shared" ca="1" si="28"/>
        <v>0</v>
      </c>
      <c r="AH77" s="61">
        <f t="shared" ca="1" si="28"/>
        <v>0</v>
      </c>
      <c r="AI77" s="61">
        <f t="shared" ca="1" si="29"/>
        <v>0</v>
      </c>
      <c r="AJ77" s="61">
        <f t="shared" ca="1" si="29"/>
        <v>0</v>
      </c>
      <c r="AK77" s="61">
        <f t="shared" ca="1" si="29"/>
        <v>0</v>
      </c>
      <c r="AL77" s="61">
        <f t="shared" ca="1" si="29"/>
        <v>0</v>
      </c>
      <c r="AM77" s="61">
        <f t="shared" ca="1" si="29"/>
        <v>0</v>
      </c>
      <c r="AN77" s="61">
        <f t="shared" ca="1" si="29"/>
        <v>0</v>
      </c>
      <c r="AO77" s="61">
        <f t="shared" ca="1" si="29"/>
        <v>0</v>
      </c>
      <c r="AP77" s="61">
        <f t="shared" ca="1" si="29"/>
        <v>0</v>
      </c>
      <c r="AQ77" s="61">
        <f t="shared" ca="1" si="29"/>
        <v>0</v>
      </c>
      <c r="AR77" s="61">
        <f t="shared" ca="1" si="29"/>
        <v>0</v>
      </c>
      <c r="AS77" s="61">
        <f t="shared" ca="1" si="29"/>
        <v>-906389174.60999966</v>
      </c>
      <c r="AT77" s="61">
        <f t="shared" ca="1" si="29"/>
        <v>-373126466.94999999</v>
      </c>
      <c r="AU77" s="61">
        <f t="shared" ca="1" si="29"/>
        <v>-175777157.19999999</v>
      </c>
      <c r="AV77" s="61">
        <f t="shared" ca="1" si="29"/>
        <v>-197349309.75</v>
      </c>
      <c r="AW77" s="61">
        <f t="shared" ca="1" si="29"/>
        <v>-204399046.81999975</v>
      </c>
      <c r="AX77" s="61">
        <f t="shared" ca="1" si="29"/>
        <v>-142044388.98999977</v>
      </c>
      <c r="AY77" s="61">
        <f t="shared" ca="1" si="32"/>
        <v>-612223215.52999985</v>
      </c>
      <c r="AZ77" s="61">
        <f t="shared" ca="1" si="32"/>
        <v>-487746830.36999995</v>
      </c>
      <c r="BA77" s="61">
        <f t="shared" ca="1" si="32"/>
        <v>-267363124.35999998</v>
      </c>
      <c r="BB77" s="61">
        <f t="shared" ca="1" si="32"/>
        <v>0</v>
      </c>
      <c r="BC77" s="61">
        <f t="shared" ca="1" si="32"/>
        <v>142886739.20000002</v>
      </c>
      <c r="BD77" s="61">
        <f t="shared" ca="1" si="32"/>
        <v>470178826.54000008</v>
      </c>
      <c r="BE77" s="61">
        <f t="shared" ca="1" si="32"/>
        <v>-62354657.829999983</v>
      </c>
      <c r="BF77" s="61">
        <f t="shared" ca="1" si="32"/>
        <v>90331168.900000006</v>
      </c>
      <c r="BG77" s="61">
        <f t="shared" ca="1" si="32"/>
        <v>76135279.24000001</v>
      </c>
      <c r="BH77" s="61">
        <f t="shared" ca="1" si="32"/>
        <v>34510686.659999989</v>
      </c>
      <c r="BI77" s="61">
        <f t="shared" ca="1" si="32"/>
        <v>0</v>
      </c>
      <c r="BJ77" s="61">
        <f t="shared" ca="1" si="32"/>
        <v>-20314797</v>
      </c>
      <c r="BK77" s="61">
        <f t="shared" ca="1" si="32"/>
        <v>-152685826.72999999</v>
      </c>
      <c r="BL77" s="61">
        <f t="shared" ca="1" si="30"/>
        <v>0</v>
      </c>
      <c r="BM77" s="61">
        <f t="shared" ca="1" si="30"/>
        <v>0</v>
      </c>
      <c r="BN77" s="61">
        <f t="shared" ca="1" si="30"/>
        <v>0</v>
      </c>
      <c r="BO77" s="61">
        <f t="shared" ca="1" si="30"/>
        <v>-21679759.780000001</v>
      </c>
      <c r="BP77" s="61">
        <f t="shared" ca="1" si="30"/>
        <v>-21679759.780000001</v>
      </c>
      <c r="BQ77" s="61">
        <f t="shared" ca="1" si="30"/>
        <v>0</v>
      </c>
      <c r="BR77" s="61">
        <f t="shared" ca="1" si="30"/>
        <v>0</v>
      </c>
      <c r="BS77" s="61">
        <f t="shared" ca="1" si="30"/>
        <v>-265693435.89000002</v>
      </c>
      <c r="BT77" s="61">
        <f t="shared" ca="1" si="30"/>
        <v>-241240615.19000003</v>
      </c>
      <c r="BU77" s="61">
        <f t="shared" ca="1" si="30"/>
        <v>-12409090.920000002</v>
      </c>
      <c r="BV77" s="61">
        <f t="shared" ca="1" si="33"/>
        <v>-2657353.1499999994</v>
      </c>
      <c r="BW77" s="61">
        <f t="shared" ca="1" si="33"/>
        <v>0</v>
      </c>
      <c r="BX77" s="61">
        <f t="shared" ca="1" si="33"/>
        <v>0</v>
      </c>
      <c r="BY77" s="61">
        <f t="shared" ca="1" si="33"/>
        <v>-9386376.6300000008</v>
      </c>
      <c r="BZ77" s="61">
        <f t="shared" ca="1" si="33"/>
        <v>0</v>
      </c>
      <c r="CA77" s="61">
        <f t="shared" ca="1" si="33"/>
        <v>0</v>
      </c>
      <c r="CB77" s="61">
        <f t="shared" ca="1" si="33"/>
        <v>0</v>
      </c>
      <c r="CC77" s="61">
        <f t="shared" ca="1" si="33"/>
        <v>0</v>
      </c>
      <c r="CD77" s="61">
        <f t="shared" ca="1" si="33"/>
        <v>0</v>
      </c>
      <c r="CE77" s="61">
        <f t="shared" ca="1" si="33"/>
        <v>0</v>
      </c>
      <c r="CF77" s="61">
        <f t="shared" ca="1" si="33"/>
        <v>0</v>
      </c>
      <c r="CG77" s="61">
        <f t="shared" ca="1" si="33"/>
        <v>0</v>
      </c>
      <c r="CH77" s="61">
        <f t="shared" ca="1" si="33"/>
        <v>0</v>
      </c>
      <c r="CI77" s="61">
        <f t="shared" ca="1" si="33"/>
        <v>-41490465.169999994</v>
      </c>
      <c r="CJ77" s="61">
        <f t="shared" ca="1" si="33"/>
        <v>-41490465.169999994</v>
      </c>
      <c r="CK77" s="61">
        <f t="shared" ca="1" si="33"/>
        <v>0</v>
      </c>
      <c r="CL77" s="61">
        <f t="shared" ca="1" si="34"/>
        <v>5752230.1699998379</v>
      </c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</row>
    <row r="78" spans="1:228" ht="13.5" customHeight="1">
      <c r="A78" s="47" t="s">
        <v>128</v>
      </c>
      <c r="B78" s="63">
        <v>9000</v>
      </c>
      <c r="C78" s="60" t="s">
        <v>377</v>
      </c>
      <c r="D78" s="64">
        <f t="shared" ca="1" si="31"/>
        <v>248603721861.51019</v>
      </c>
      <c r="E78" s="64">
        <f t="shared" ca="1" si="31"/>
        <v>231047957137.89124</v>
      </c>
      <c r="F78" s="64">
        <f t="shared" ca="1" si="31"/>
        <v>336128669590.24121</v>
      </c>
      <c r="G78" s="64">
        <f t="shared" ca="1" si="31"/>
        <v>-98514983543.719986</v>
      </c>
      <c r="H78" s="64">
        <f t="shared" ca="1" si="31"/>
        <v>-6565728908.630002</v>
      </c>
      <c r="I78" s="64">
        <f t="shared" ca="1" si="31"/>
        <v>-41600469850.520073</v>
      </c>
      <c r="J78" s="64">
        <f t="shared" ca="1" si="31"/>
        <v>-74892358149.190048</v>
      </c>
      <c r="K78" s="64">
        <f t="shared" ca="1" si="31"/>
        <v>-630408560180.93982</v>
      </c>
      <c r="L78" s="64">
        <f t="shared" ca="1" si="31"/>
        <v>555516202031.75024</v>
      </c>
      <c r="M78" s="64">
        <f t="shared" ca="1" si="31"/>
        <v>32402956203.77998</v>
      </c>
      <c r="N78" s="64">
        <f t="shared" ca="1" si="31"/>
        <v>151223119813.16998</v>
      </c>
      <c r="O78" s="64">
        <f t="shared" ca="1" si="31"/>
        <v>-118820163609.38998</v>
      </c>
      <c r="P78" s="64">
        <f t="shared" ca="1" si="31"/>
        <v>888932094.88999975</v>
      </c>
      <c r="Q78" s="64">
        <f t="shared" ca="1" si="31"/>
        <v>13795889630.510004</v>
      </c>
      <c r="R78" s="64">
        <f t="shared" ca="1" si="31"/>
        <v>-12906957535.620001</v>
      </c>
      <c r="S78" s="64">
        <f t="shared" ca="1" si="31"/>
        <v>-859450869.90999889</v>
      </c>
      <c r="T78" s="64">
        <f t="shared" ca="1" si="28"/>
        <v>-974746071.2899996</v>
      </c>
      <c r="U78" s="64">
        <f t="shared" ca="1" si="28"/>
        <v>-18896910949.710003</v>
      </c>
      <c r="V78" s="64">
        <f t="shared" ca="1" si="28"/>
        <v>17922164878.419994</v>
      </c>
      <c r="W78" s="64">
        <f t="shared" ca="1" si="28"/>
        <v>115295201.38000029</v>
      </c>
      <c r="X78" s="64">
        <f t="shared" ca="1" si="28"/>
        <v>2777482771.8299999</v>
      </c>
      <c r="Y78" s="64">
        <f t="shared" ca="1" si="28"/>
        <v>-2662187570.4499993</v>
      </c>
      <c r="Z78" s="20">
        <f t="shared" ca="1" si="28"/>
        <v>57647172347.979126</v>
      </c>
      <c r="AA78" s="20">
        <f t="shared" ca="1" si="28"/>
        <v>38354623259.338669</v>
      </c>
      <c r="AB78" s="20">
        <f t="shared" ca="1" si="28"/>
        <v>2477362735.4838462</v>
      </c>
      <c r="AC78" s="20">
        <f t="shared" ca="1" si="28"/>
        <v>12135695135.904387</v>
      </c>
      <c r="AD78" s="20">
        <f t="shared" ca="1" si="28"/>
        <v>2854764434.5034342</v>
      </c>
      <c r="AE78" s="20">
        <f t="shared" ca="1" si="28"/>
        <v>710282722.51269221</v>
      </c>
      <c r="AF78" s="20">
        <f t="shared" ca="1" si="28"/>
        <v>357902553.73913199</v>
      </c>
      <c r="AG78" s="20">
        <f t="shared" ca="1" si="28"/>
        <v>480160832.97139871</v>
      </c>
      <c r="AH78" s="20">
        <f t="shared" ca="1" si="28"/>
        <v>268729727.29000002</v>
      </c>
      <c r="AI78" s="20">
        <f t="shared" ca="1" si="29"/>
        <v>7650946.2355758473</v>
      </c>
      <c r="AJ78" s="20">
        <f t="shared" ca="1" si="29"/>
        <v>267640211.99000004</v>
      </c>
      <c r="AK78" s="20">
        <f t="shared" ca="1" si="29"/>
        <v>292128390.28000003</v>
      </c>
      <c r="AL78" s="20">
        <f t="shared" ca="1" si="29"/>
        <v>-24488178.289999999</v>
      </c>
      <c r="AM78" s="20">
        <f t="shared" ca="1" si="29"/>
        <v>2100872884.0799999</v>
      </c>
      <c r="AN78" s="20">
        <f t="shared" ca="1" si="29"/>
        <v>3744485500.9099989</v>
      </c>
      <c r="AO78" s="20">
        <f t="shared" ca="1" si="29"/>
        <v>-759125051.80999994</v>
      </c>
      <c r="AP78" s="20">
        <f t="shared" ca="1" si="29"/>
        <v>-158931184.21999997</v>
      </c>
      <c r="AQ78" s="20">
        <f t="shared" ca="1" si="29"/>
        <v>-504719.17</v>
      </c>
      <c r="AR78" s="20">
        <f t="shared" ca="1" si="29"/>
        <v>-725051661.62999988</v>
      </c>
      <c r="AS78" s="20">
        <f t="shared" ca="1" si="29"/>
        <v>-214100578707.00278</v>
      </c>
      <c r="AT78" s="20">
        <f t="shared" ca="1" si="29"/>
        <v>-118626104230.46501</v>
      </c>
      <c r="AU78" s="20">
        <f t="shared" ca="1" si="29"/>
        <v>-139128867481.25998</v>
      </c>
      <c r="AV78" s="20">
        <f t="shared" ca="1" si="29"/>
        <v>20502763250.794968</v>
      </c>
      <c r="AW78" s="20">
        <f t="shared" ca="1" si="29"/>
        <v>-36088818109.389618</v>
      </c>
      <c r="AX78" s="20">
        <f t="shared" ca="1" si="29"/>
        <v>-44816706362.461678</v>
      </c>
      <c r="AY78" s="20">
        <f t="shared" ca="1" si="32"/>
        <v>-487162725780.42188</v>
      </c>
      <c r="AZ78" s="20">
        <f t="shared" ca="1" si="32"/>
        <v>-288033798870.97284</v>
      </c>
      <c r="BA78" s="20">
        <f t="shared" ca="1" si="32"/>
        <v>-509406393267.27588</v>
      </c>
      <c r="BB78" s="20">
        <f t="shared" ca="1" si="32"/>
        <v>-383160.83</v>
      </c>
      <c r="BC78" s="20">
        <f t="shared" ca="1" si="32"/>
        <v>310277849518.65704</v>
      </c>
      <c r="BD78" s="20">
        <f t="shared" ca="1" si="32"/>
        <v>442346019417.9599</v>
      </c>
      <c r="BE78" s="20">
        <f t="shared" ca="1" si="32"/>
        <v>8727888253.0720596</v>
      </c>
      <c r="BF78" s="20">
        <f t="shared" ca="1" si="32"/>
        <v>126468603303.57207</v>
      </c>
      <c r="BG78" s="20">
        <f t="shared" ca="1" si="32"/>
        <v>101247366567.89072</v>
      </c>
      <c r="BH78" s="20">
        <f t="shared" ca="1" si="32"/>
        <v>98896685528.558334</v>
      </c>
      <c r="BI78" s="20">
        <f t="shared" ca="1" si="32"/>
        <v>147316.25</v>
      </c>
      <c r="BJ78" s="20">
        <f t="shared" ca="1" si="32"/>
        <v>-73675596109.126999</v>
      </c>
      <c r="BK78" s="20">
        <f t="shared" ca="1" si="32"/>
        <v>-117740715050.50002</v>
      </c>
      <c r="BL78" s="20">
        <f t="shared" ca="1" si="30"/>
        <v>-59494326.059999749</v>
      </c>
      <c r="BM78" s="20">
        <f t="shared" ca="1" si="30"/>
        <v>-59898870.729999751</v>
      </c>
      <c r="BN78" s="20">
        <f t="shared" ca="1" si="30"/>
        <v>404544.67000001221</v>
      </c>
      <c r="BO78" s="20">
        <f t="shared" ca="1" si="30"/>
        <v>-1672470728.6599994</v>
      </c>
      <c r="BP78" s="20">
        <f t="shared" ca="1" si="30"/>
        <v>-1672470728.6599994</v>
      </c>
      <c r="BQ78" s="20">
        <f t="shared" ca="1" si="30"/>
        <v>0</v>
      </c>
      <c r="BR78" s="20">
        <f t="shared" ca="1" si="30"/>
        <v>0</v>
      </c>
      <c r="BS78" s="20">
        <f t="shared" ca="1" si="30"/>
        <v>-53340214690.068176</v>
      </c>
      <c r="BT78" s="20">
        <f t="shared" ca="1" si="30"/>
        <v>-36173806695.918663</v>
      </c>
      <c r="BU78" s="20">
        <f t="shared" ca="1" si="30"/>
        <v>-14803397421.839998</v>
      </c>
      <c r="BV78" s="20">
        <f t="shared" ca="1" si="33"/>
        <v>-4262788978.9200006</v>
      </c>
      <c r="BW78" s="20">
        <f t="shared" ca="1" si="33"/>
        <v>-1118665.8200000091</v>
      </c>
      <c r="BX78" s="20">
        <f t="shared" ca="1" si="33"/>
        <v>-1575159201.8395169</v>
      </c>
      <c r="BY78" s="20">
        <f t="shared" ca="1" si="33"/>
        <v>-2364171511.4099984</v>
      </c>
      <c r="BZ78" s="20">
        <f t="shared" ca="1" si="33"/>
        <v>7940494031.0299969</v>
      </c>
      <c r="CA78" s="20">
        <f t="shared" ca="1" si="33"/>
        <v>-2100266245.3500035</v>
      </c>
      <c r="CB78" s="20">
        <f t="shared" ca="1" si="33"/>
        <v>-15043183.870000003</v>
      </c>
      <c r="CC78" s="20">
        <f t="shared" ca="1" si="33"/>
        <v>-15034129.160000002</v>
      </c>
      <c r="CD78" s="20">
        <f t="shared" ca="1" si="33"/>
        <v>-80785261.840000004</v>
      </c>
      <c r="CE78" s="20">
        <f t="shared" ca="1" si="33"/>
        <v>65751132.68</v>
      </c>
      <c r="CF78" s="20">
        <f t="shared" ca="1" si="33"/>
        <v>-9054.7099999999919</v>
      </c>
      <c r="CG78" s="20">
        <f t="shared" ca="1" si="33"/>
        <v>194912.73</v>
      </c>
      <c r="CH78" s="20">
        <f t="shared" ca="1" si="33"/>
        <v>-203967.44</v>
      </c>
      <c r="CI78" s="20">
        <f t="shared" ca="1" si="33"/>
        <v>-4298433438.489996</v>
      </c>
      <c r="CJ78" s="20">
        <f t="shared" ca="1" si="33"/>
        <v>-4312607916.6099958</v>
      </c>
      <c r="CK78" s="20">
        <f t="shared" ca="1" si="33"/>
        <v>14174478.120000001</v>
      </c>
      <c r="CL78" s="20">
        <f t="shared" ca="1" si="34"/>
        <v>34503143154.507416</v>
      </c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</row>
    <row r="79" spans="1:228" ht="13.5" customHeight="1">
      <c r="A79" s="47" t="s">
        <v>129</v>
      </c>
      <c r="B79" s="63">
        <v>9001</v>
      </c>
      <c r="C79" s="60" t="s">
        <v>378</v>
      </c>
      <c r="D79" s="64">
        <f t="shared" ca="1" si="31"/>
        <v>2590221922.238018</v>
      </c>
      <c r="E79" s="64">
        <f t="shared" ca="1" si="31"/>
        <v>3146167654.2272701</v>
      </c>
      <c r="F79" s="64">
        <f t="shared" ca="1" si="31"/>
        <v>3890544988.4967413</v>
      </c>
      <c r="G79" s="64">
        <f t="shared" ca="1" si="31"/>
        <v>-744377334.26947188</v>
      </c>
      <c r="H79" s="64">
        <f t="shared" ca="1" si="31"/>
        <v>0</v>
      </c>
      <c r="I79" s="64">
        <f t="shared" ca="1" si="31"/>
        <v>-910555619.42606401</v>
      </c>
      <c r="J79" s="64">
        <f t="shared" ca="1" si="31"/>
        <v>-1070417331.8698269</v>
      </c>
      <c r="K79" s="64">
        <f t="shared" ca="1" si="31"/>
        <v>-5083677666.1823997</v>
      </c>
      <c r="L79" s="64">
        <f t="shared" ca="1" si="31"/>
        <v>4013260334.3125725</v>
      </c>
      <c r="M79" s="64">
        <f t="shared" ca="1" si="31"/>
        <v>159861712.44376284</v>
      </c>
      <c r="N79" s="64">
        <f t="shared" ca="1" si="31"/>
        <v>272081694.80810004</v>
      </c>
      <c r="O79" s="64">
        <f t="shared" ca="1" si="31"/>
        <v>-112219982.36433718</v>
      </c>
      <c r="P79" s="64">
        <f t="shared" ca="1" si="31"/>
        <v>0</v>
      </c>
      <c r="Q79" s="64">
        <f t="shared" ca="1" si="31"/>
        <v>0</v>
      </c>
      <c r="R79" s="64">
        <f t="shared" ca="1" si="31"/>
        <v>0</v>
      </c>
      <c r="S79" s="64">
        <f t="shared" ca="1" si="31"/>
        <v>-20890459.109999999</v>
      </c>
      <c r="T79" s="64">
        <f t="shared" ca="1" si="28"/>
        <v>-20580677.109999999</v>
      </c>
      <c r="U79" s="64">
        <f t="shared" ca="1" si="28"/>
        <v>-21112534.93</v>
      </c>
      <c r="V79" s="64">
        <f t="shared" ca="1" si="28"/>
        <v>531857.82000000007</v>
      </c>
      <c r="W79" s="64">
        <f t="shared" ca="1" si="28"/>
        <v>-309782</v>
      </c>
      <c r="X79" s="64">
        <f t="shared" ca="1" si="28"/>
        <v>0</v>
      </c>
      <c r="Y79" s="64">
        <f t="shared" ca="1" si="28"/>
        <v>-309782</v>
      </c>
      <c r="Z79" s="20">
        <f t="shared" ca="1" si="28"/>
        <v>375500092.73681158</v>
      </c>
      <c r="AA79" s="20">
        <f t="shared" ca="1" si="28"/>
        <v>358179861.13980323</v>
      </c>
      <c r="AB79" s="20">
        <f t="shared" ca="1" si="28"/>
        <v>1295999.0390465425</v>
      </c>
      <c r="AC79" s="20">
        <f t="shared" ca="1" si="28"/>
        <v>15760397.537961774</v>
      </c>
      <c r="AD79" s="20">
        <f t="shared" ca="1" si="28"/>
        <v>266139.69999999995</v>
      </c>
      <c r="AE79" s="20">
        <f t="shared" ca="1" si="28"/>
        <v>0</v>
      </c>
      <c r="AF79" s="20">
        <f t="shared" ca="1" si="28"/>
        <v>0</v>
      </c>
      <c r="AG79" s="20">
        <f t="shared" ca="1" si="28"/>
        <v>203.72</v>
      </c>
      <c r="AH79" s="20">
        <f t="shared" ca="1" si="28"/>
        <v>0</v>
      </c>
      <c r="AI79" s="20">
        <f t="shared" ca="1" si="29"/>
        <v>-2508.4</v>
      </c>
      <c r="AJ79" s="20">
        <f t="shared" ca="1" si="29"/>
        <v>253.81</v>
      </c>
      <c r="AK79" s="20">
        <f t="shared" ca="1" si="29"/>
        <v>253.81</v>
      </c>
      <c r="AL79" s="20">
        <f t="shared" ca="1" si="29"/>
        <v>0</v>
      </c>
      <c r="AM79" s="20">
        <f t="shared" ca="1" si="29"/>
        <v>0</v>
      </c>
      <c r="AN79" s="20">
        <f t="shared" ca="1" si="29"/>
        <v>0</v>
      </c>
      <c r="AO79" s="20">
        <f t="shared" ca="1" si="29"/>
        <v>0</v>
      </c>
      <c r="AP79" s="20">
        <f t="shared" ca="1" si="29"/>
        <v>0</v>
      </c>
      <c r="AQ79" s="20">
        <f t="shared" ca="1" si="29"/>
        <v>0</v>
      </c>
      <c r="AR79" s="20">
        <f t="shared" ca="1" si="29"/>
        <v>0</v>
      </c>
      <c r="AS79" s="20">
        <f t="shared" ca="1" si="29"/>
        <v>-2666314557.5052733</v>
      </c>
      <c r="AT79" s="20">
        <f t="shared" ca="1" si="29"/>
        <v>-1009116119.71</v>
      </c>
      <c r="AU79" s="20">
        <f t="shared" ca="1" si="29"/>
        <v>-1084242696.03</v>
      </c>
      <c r="AV79" s="20">
        <f t="shared" ca="1" si="29"/>
        <v>75126576.319999993</v>
      </c>
      <c r="AW79" s="20">
        <f t="shared" ca="1" si="29"/>
        <v>-255653006.41401592</v>
      </c>
      <c r="AX79" s="20">
        <f t="shared" ca="1" si="29"/>
        <v>-267063876.63461819</v>
      </c>
      <c r="AY79" s="20">
        <f t="shared" ca="1" si="32"/>
        <v>-1528653713.4511991</v>
      </c>
      <c r="AZ79" s="20">
        <f t="shared" ca="1" si="32"/>
        <v>-1470396662.690016</v>
      </c>
      <c r="BA79" s="20">
        <f t="shared" ca="1" si="32"/>
        <v>-60601998.991183035</v>
      </c>
      <c r="BB79" s="20">
        <f t="shared" ca="1" si="32"/>
        <v>-132201.5</v>
      </c>
      <c r="BC79" s="20">
        <f t="shared" ca="1" si="32"/>
        <v>2477149.73</v>
      </c>
      <c r="BD79" s="20">
        <f t="shared" ca="1" si="32"/>
        <v>1261589836.8165812</v>
      </c>
      <c r="BE79" s="20">
        <f t="shared" ca="1" si="32"/>
        <v>11410870.220602268</v>
      </c>
      <c r="BF79" s="20">
        <f t="shared" ca="1" si="32"/>
        <v>220156256.64330935</v>
      </c>
      <c r="BG79" s="20">
        <f t="shared" ca="1" si="32"/>
        <v>191943612.59448507</v>
      </c>
      <c r="BH79" s="20">
        <f t="shared" ca="1" si="32"/>
        <v>28238233.998824269</v>
      </c>
      <c r="BI79" s="20">
        <f t="shared" ca="1" si="32"/>
        <v>0</v>
      </c>
      <c r="BJ79" s="20">
        <f t="shared" ca="1" si="32"/>
        <v>-25589.95</v>
      </c>
      <c r="BK79" s="20">
        <f t="shared" ca="1" si="32"/>
        <v>-208745386.42270708</v>
      </c>
      <c r="BL79" s="20">
        <f t="shared" ca="1" si="30"/>
        <v>2892867.9144321387</v>
      </c>
      <c r="BM79" s="20">
        <f t="shared" ca="1" si="30"/>
        <v>2891554.9144321387</v>
      </c>
      <c r="BN79" s="20">
        <f t="shared" ca="1" si="30"/>
        <v>1313</v>
      </c>
      <c r="BO79" s="20">
        <f t="shared" ca="1" si="30"/>
        <v>-12308654.878144</v>
      </c>
      <c r="BP79" s="20">
        <f t="shared" ca="1" si="30"/>
        <v>-12308735.098143999</v>
      </c>
      <c r="BQ79" s="20">
        <f t="shared" ca="1" si="30"/>
        <v>0</v>
      </c>
      <c r="BR79" s="20">
        <f t="shared" ca="1" si="30"/>
        <v>80.22</v>
      </c>
      <c r="BS79" s="20">
        <f t="shared" ca="1" si="30"/>
        <v>-1335926586.6190941</v>
      </c>
      <c r="BT79" s="20">
        <f t="shared" ca="1" si="30"/>
        <v>-611693964.52804446</v>
      </c>
      <c r="BU79" s="20">
        <f t="shared" ca="1" si="30"/>
        <v>-498036045.29455209</v>
      </c>
      <c r="BV79" s="20">
        <f t="shared" ca="1" si="33"/>
        <v>-72382354.86579448</v>
      </c>
      <c r="BW79" s="20">
        <f t="shared" ca="1" si="33"/>
        <v>-105440.87</v>
      </c>
      <c r="BX79" s="20">
        <f t="shared" ca="1" si="33"/>
        <v>-113184801.14511934</v>
      </c>
      <c r="BY79" s="20">
        <f t="shared" ca="1" si="33"/>
        <v>-110338145.28242989</v>
      </c>
      <c r="BZ79" s="20">
        <f t="shared" ca="1" si="33"/>
        <v>69679246.298071727</v>
      </c>
      <c r="CA79" s="20">
        <f t="shared" ca="1" si="33"/>
        <v>134919.06877447848</v>
      </c>
      <c r="CB79" s="20">
        <f t="shared" ca="1" si="33"/>
        <v>-56201038.97845155</v>
      </c>
      <c r="CC79" s="20">
        <f t="shared" ca="1" si="33"/>
        <v>-56491347.998451553</v>
      </c>
      <c r="CD79" s="20">
        <f t="shared" ca="1" si="33"/>
        <v>-285464827.93845159</v>
      </c>
      <c r="CE79" s="20">
        <f t="shared" ca="1" si="33"/>
        <v>228973479.94000003</v>
      </c>
      <c r="CF79" s="20">
        <f t="shared" ca="1" si="33"/>
        <v>290309.02000000048</v>
      </c>
      <c r="CG79" s="20">
        <f t="shared" ca="1" si="33"/>
        <v>5177178.2300000004</v>
      </c>
      <c r="CH79" s="20">
        <f t="shared" ca="1" si="33"/>
        <v>-4886869.21</v>
      </c>
      <c r="CI79" s="20">
        <f t="shared" ca="1" si="33"/>
        <v>-2018.82</v>
      </c>
      <c r="CJ79" s="20">
        <f t="shared" ca="1" si="33"/>
        <v>-2018.82</v>
      </c>
      <c r="CK79" s="20">
        <f t="shared" ca="1" si="33"/>
        <v>0</v>
      </c>
      <c r="CL79" s="20">
        <f t="shared" ca="1" si="34"/>
        <v>-76092635.267255545</v>
      </c>
    </row>
    <row r="80" spans="1:228" ht="13.5" customHeight="1">
      <c r="A80" s="47" t="s">
        <v>131</v>
      </c>
      <c r="B80" s="63">
        <v>9002</v>
      </c>
      <c r="C80" s="60" t="s">
        <v>379</v>
      </c>
      <c r="D80" s="64">
        <f t="shared" ca="1" si="31"/>
        <v>12372276302.539997</v>
      </c>
      <c r="E80" s="64">
        <f t="shared" ca="1" si="31"/>
        <v>17025553043.290001</v>
      </c>
      <c r="F80" s="64">
        <f t="shared" ca="1" si="31"/>
        <v>20132346160.100002</v>
      </c>
      <c r="G80" s="64">
        <f t="shared" ca="1" si="31"/>
        <v>-3106793116.8099999</v>
      </c>
      <c r="H80" s="64">
        <f t="shared" ca="1" si="31"/>
        <v>0</v>
      </c>
      <c r="I80" s="64">
        <f t="shared" ca="1" si="31"/>
        <v>-7625440034.8600044</v>
      </c>
      <c r="J80" s="64">
        <f t="shared" ca="1" si="31"/>
        <v>-8013674745.9300041</v>
      </c>
      <c r="K80" s="64">
        <f t="shared" ca="1" si="31"/>
        <v>-26200698856.570004</v>
      </c>
      <c r="L80" s="64">
        <f t="shared" ca="1" si="31"/>
        <v>18187024110.639999</v>
      </c>
      <c r="M80" s="64">
        <f t="shared" ca="1" si="31"/>
        <v>388234711.07000017</v>
      </c>
      <c r="N80" s="64">
        <f t="shared" ca="1" si="31"/>
        <v>706715893.67000008</v>
      </c>
      <c r="O80" s="64">
        <f t="shared" ca="1" si="31"/>
        <v>-318481182.59999996</v>
      </c>
      <c r="P80" s="64">
        <f t="shared" ca="1" si="31"/>
        <v>0</v>
      </c>
      <c r="Q80" s="64">
        <f t="shared" ca="1" si="31"/>
        <v>0</v>
      </c>
      <c r="R80" s="64">
        <f t="shared" ca="1" si="31"/>
        <v>0</v>
      </c>
      <c r="S80" s="64">
        <f t="shared" ca="1" si="31"/>
        <v>-7922521.890000008</v>
      </c>
      <c r="T80" s="64">
        <f t="shared" ca="1" si="28"/>
        <v>-6917660.5100000128</v>
      </c>
      <c r="U80" s="64">
        <f t="shared" ca="1" si="28"/>
        <v>-88837291.890000015</v>
      </c>
      <c r="V80" s="64">
        <f t="shared" ca="1" si="28"/>
        <v>81919631.38000001</v>
      </c>
      <c r="W80" s="64">
        <f t="shared" ca="1" si="28"/>
        <v>-1004861.3800000002</v>
      </c>
      <c r="X80" s="64">
        <f t="shared" ca="1" si="28"/>
        <v>489500.89999999997</v>
      </c>
      <c r="Y80" s="64">
        <f t="shared" ca="1" si="28"/>
        <v>-1494362.2800000003</v>
      </c>
      <c r="Z80" s="20">
        <f t="shared" ca="1" si="28"/>
        <v>2825532677.4899998</v>
      </c>
      <c r="AA80" s="20">
        <f t="shared" ca="1" si="28"/>
        <v>1904323324.1599998</v>
      </c>
      <c r="AB80" s="20">
        <f t="shared" ca="1" si="28"/>
        <v>297540204.89999998</v>
      </c>
      <c r="AC80" s="20">
        <f t="shared" ca="1" si="28"/>
        <v>432556515.75000006</v>
      </c>
      <c r="AD80" s="20">
        <f t="shared" ca="1" si="28"/>
        <v>138709036.02000001</v>
      </c>
      <c r="AE80" s="20">
        <f t="shared" ca="1" si="28"/>
        <v>0</v>
      </c>
      <c r="AF80" s="20">
        <f t="shared" ca="1" si="28"/>
        <v>0</v>
      </c>
      <c r="AG80" s="20">
        <f t="shared" ca="1" si="28"/>
        <v>0</v>
      </c>
      <c r="AH80" s="20">
        <f t="shared" ca="1" si="28"/>
        <v>52403596.659999996</v>
      </c>
      <c r="AI80" s="20">
        <f t="shared" ca="1" si="29"/>
        <v>0</v>
      </c>
      <c r="AJ80" s="20">
        <f t="shared" ca="1" si="29"/>
        <v>154553138.51000002</v>
      </c>
      <c r="AK80" s="20">
        <f t="shared" ca="1" si="29"/>
        <v>128327802.43000002</v>
      </c>
      <c r="AL80" s="20">
        <f t="shared" ca="1" si="29"/>
        <v>26225336.079999998</v>
      </c>
      <c r="AM80" s="20">
        <f t="shared" ca="1" si="29"/>
        <v>0</v>
      </c>
      <c r="AN80" s="20">
        <f t="shared" ca="1" si="29"/>
        <v>0</v>
      </c>
      <c r="AO80" s="20">
        <f t="shared" ca="1" si="29"/>
        <v>0</v>
      </c>
      <c r="AP80" s="20">
        <f t="shared" ca="1" si="29"/>
        <v>0</v>
      </c>
      <c r="AQ80" s="20">
        <f t="shared" ca="1" si="29"/>
        <v>0</v>
      </c>
      <c r="AR80" s="20">
        <f t="shared" ca="1" si="29"/>
        <v>0</v>
      </c>
      <c r="AS80" s="20">
        <f t="shared" ca="1" si="29"/>
        <v>-9568513390.5099945</v>
      </c>
      <c r="AT80" s="20">
        <f t="shared" ca="1" si="29"/>
        <v>-4695883048.4099998</v>
      </c>
      <c r="AU80" s="20">
        <f t="shared" ca="1" si="29"/>
        <v>-3781705110.5699997</v>
      </c>
      <c r="AV80" s="20">
        <f t="shared" ca="1" si="29"/>
        <v>-914177937.83999991</v>
      </c>
      <c r="AW80" s="20">
        <f t="shared" ca="1" si="29"/>
        <v>-823980844.35999441</v>
      </c>
      <c r="AX80" s="20">
        <f t="shared" ca="1" si="29"/>
        <v>-700401746.02999544</v>
      </c>
      <c r="AY80" s="20">
        <f t="shared" ca="1" si="32"/>
        <v>-23420054707.890285</v>
      </c>
      <c r="AZ80" s="20">
        <f t="shared" ca="1" si="32"/>
        <v>-18321428491.849995</v>
      </c>
      <c r="BA80" s="20">
        <f t="shared" ca="1" si="32"/>
        <v>-9256983375.5700035</v>
      </c>
      <c r="BB80" s="20">
        <f t="shared" ca="1" si="32"/>
        <v>0</v>
      </c>
      <c r="BC80" s="20">
        <f t="shared" ca="1" si="32"/>
        <v>4158357159.5297112</v>
      </c>
      <c r="BD80" s="20">
        <f t="shared" ca="1" si="32"/>
        <v>22719652961.860291</v>
      </c>
      <c r="BE80" s="20">
        <f t="shared" ca="1" si="32"/>
        <v>-123579098.32999909</v>
      </c>
      <c r="BF80" s="20">
        <f t="shared" ca="1" si="32"/>
        <v>3389365842.3414202</v>
      </c>
      <c r="BG80" s="20">
        <f t="shared" ca="1" si="32"/>
        <v>2712427278.4099998</v>
      </c>
      <c r="BH80" s="20">
        <f t="shared" ca="1" si="32"/>
        <v>897373531.61999989</v>
      </c>
      <c r="BI80" s="20">
        <f t="shared" ca="1" si="32"/>
        <v>0</v>
      </c>
      <c r="BJ80" s="20">
        <f t="shared" ca="1" si="32"/>
        <v>-220434967.68858004</v>
      </c>
      <c r="BK80" s="20">
        <f t="shared" ca="1" si="32"/>
        <v>-3512944940.6714196</v>
      </c>
      <c r="BL80" s="20">
        <f t="shared" ca="1" si="30"/>
        <v>0</v>
      </c>
      <c r="BM80" s="20">
        <f t="shared" ca="1" si="30"/>
        <v>0</v>
      </c>
      <c r="BN80" s="20">
        <f t="shared" ca="1" si="30"/>
        <v>0</v>
      </c>
      <c r="BO80" s="20">
        <f t="shared" ca="1" si="30"/>
        <v>-428612576.89999986</v>
      </c>
      <c r="BP80" s="20">
        <f t="shared" ca="1" si="30"/>
        <v>-428612576.89999986</v>
      </c>
      <c r="BQ80" s="20">
        <f t="shared" ca="1" si="30"/>
        <v>0</v>
      </c>
      <c r="BR80" s="20">
        <f t="shared" ca="1" si="30"/>
        <v>0</v>
      </c>
      <c r="BS80" s="20">
        <f t="shared" ca="1" si="30"/>
        <v>-3379303119.1700001</v>
      </c>
      <c r="BT80" s="20">
        <f t="shared" ca="1" si="30"/>
        <v>-2632023210.3500004</v>
      </c>
      <c r="BU80" s="20">
        <f t="shared" ca="1" si="30"/>
        <v>-459550927.94999999</v>
      </c>
      <c r="BV80" s="20">
        <f t="shared" ca="1" si="33"/>
        <v>-129335989.69</v>
      </c>
      <c r="BW80" s="20">
        <f t="shared" ca="1" si="33"/>
        <v>0</v>
      </c>
      <c r="BX80" s="20">
        <f t="shared" ca="1" si="33"/>
        <v>0</v>
      </c>
      <c r="BY80" s="20">
        <f t="shared" ca="1" si="33"/>
        <v>-114844475.73000002</v>
      </c>
      <c r="BZ80" s="20">
        <f t="shared" ca="1" si="33"/>
        <v>99899148.679999977</v>
      </c>
      <c r="CA80" s="20">
        <f t="shared" ca="1" si="33"/>
        <v>-143447664.13000003</v>
      </c>
      <c r="CB80" s="20">
        <f t="shared" ca="1" si="33"/>
        <v>0</v>
      </c>
      <c r="CC80" s="20">
        <f t="shared" ca="1" si="33"/>
        <v>0</v>
      </c>
      <c r="CD80" s="20">
        <f t="shared" ca="1" si="33"/>
        <v>0</v>
      </c>
      <c r="CE80" s="20">
        <f t="shared" ca="1" si="33"/>
        <v>0</v>
      </c>
      <c r="CF80" s="20">
        <f t="shared" ca="1" si="33"/>
        <v>0</v>
      </c>
      <c r="CG80" s="20">
        <f t="shared" ca="1" si="33"/>
        <v>0</v>
      </c>
      <c r="CH80" s="20">
        <f t="shared" ca="1" si="33"/>
        <v>0</v>
      </c>
      <c r="CI80" s="20">
        <f t="shared" ca="1" si="33"/>
        <v>-240733801.66999999</v>
      </c>
      <c r="CJ80" s="20">
        <f t="shared" ca="1" si="33"/>
        <v>-240733801.66999999</v>
      </c>
      <c r="CK80" s="20">
        <f t="shared" ca="1" si="33"/>
        <v>0</v>
      </c>
      <c r="CL80" s="20">
        <f t="shared" ca="1" si="34"/>
        <v>2803762912.0300026</v>
      </c>
    </row>
    <row r="81" spans="1:90">
      <c r="A81" s="47" t="s">
        <v>133</v>
      </c>
      <c r="B81" s="63">
        <v>9003</v>
      </c>
      <c r="C81" s="60" t="s">
        <v>380</v>
      </c>
      <c r="D81" s="64">
        <f t="shared" ca="1" si="31"/>
        <v>251193943783.7482</v>
      </c>
      <c r="E81" s="64">
        <f t="shared" ca="1" si="31"/>
        <v>234194124792.1185</v>
      </c>
      <c r="F81" s="64">
        <f t="shared" ca="1" si="31"/>
        <v>340019214578.73798</v>
      </c>
      <c r="G81" s="64">
        <f t="shared" ca="1" si="31"/>
        <v>-99259360877.989456</v>
      </c>
      <c r="H81" s="64">
        <f t="shared" ca="1" si="31"/>
        <v>-6565728908.630002</v>
      </c>
      <c r="I81" s="64">
        <f t="shared" ca="1" si="31"/>
        <v>-42511025469.946136</v>
      </c>
      <c r="J81" s="64">
        <f t="shared" ca="1" si="31"/>
        <v>-75962775481.059875</v>
      </c>
      <c r="K81" s="64">
        <f t="shared" ca="1" si="31"/>
        <v>-635492237847.12219</v>
      </c>
      <c r="L81" s="64">
        <f t="shared" ca="1" si="31"/>
        <v>559529462366.06287</v>
      </c>
      <c r="M81" s="64">
        <f t="shared" ca="1" si="31"/>
        <v>32562817916.223743</v>
      </c>
      <c r="N81" s="64">
        <f t="shared" ca="1" si="31"/>
        <v>151495201507.97809</v>
      </c>
      <c r="O81" s="64">
        <f t="shared" ca="1" si="31"/>
        <v>-118932383591.75432</v>
      </c>
      <c r="P81" s="64">
        <f t="shared" ca="1" si="31"/>
        <v>888932094.88999975</v>
      </c>
      <c r="Q81" s="64">
        <f t="shared" ca="1" si="31"/>
        <v>13795889630.510004</v>
      </c>
      <c r="R81" s="64">
        <f t="shared" ca="1" si="31"/>
        <v>-12906957535.620001</v>
      </c>
      <c r="S81" s="64">
        <f t="shared" ca="1" si="31"/>
        <v>-880341329.01999891</v>
      </c>
      <c r="T81" s="64">
        <f t="shared" ca="1" si="28"/>
        <v>-995326748.39999962</v>
      </c>
      <c r="U81" s="64">
        <f t="shared" ca="1" si="28"/>
        <v>-18918023484.640003</v>
      </c>
      <c r="V81" s="64">
        <f t="shared" ca="1" si="28"/>
        <v>17922696736.239994</v>
      </c>
      <c r="W81" s="64">
        <f t="shared" ca="1" si="28"/>
        <v>114985419.38000029</v>
      </c>
      <c r="X81" s="64">
        <f t="shared" ca="1" si="28"/>
        <v>2777482771.8299999</v>
      </c>
      <c r="Y81" s="64">
        <f t="shared" ca="1" si="28"/>
        <v>-2662497352.4499993</v>
      </c>
      <c r="Z81" s="20">
        <f t="shared" ca="1" si="28"/>
        <v>58022672440.715935</v>
      </c>
      <c r="AA81" s="20">
        <f t="shared" ca="1" si="28"/>
        <v>38712803120.47847</v>
      </c>
      <c r="AB81" s="20">
        <f t="shared" ca="1" si="28"/>
        <v>2478658734.522893</v>
      </c>
      <c r="AC81" s="20">
        <f t="shared" ca="1" si="28"/>
        <v>12151455533.442348</v>
      </c>
      <c r="AD81" s="20">
        <f t="shared" ca="1" si="28"/>
        <v>2855030574.203434</v>
      </c>
      <c r="AE81" s="20">
        <f t="shared" ca="1" si="28"/>
        <v>710282722.51269221</v>
      </c>
      <c r="AF81" s="20">
        <f t="shared" ca="1" si="28"/>
        <v>357902553.73913199</v>
      </c>
      <c r="AG81" s="20">
        <f t="shared" ca="1" si="28"/>
        <v>480161036.69139874</v>
      </c>
      <c r="AH81" s="20">
        <f t="shared" ca="1" si="28"/>
        <v>268729727.29000002</v>
      </c>
      <c r="AI81" s="20">
        <f t="shared" ca="1" si="29"/>
        <v>7648437.835575847</v>
      </c>
      <c r="AJ81" s="20">
        <f t="shared" ca="1" si="29"/>
        <v>267640465.80000004</v>
      </c>
      <c r="AK81" s="20">
        <f t="shared" ca="1" si="29"/>
        <v>292128644.09000003</v>
      </c>
      <c r="AL81" s="20">
        <f t="shared" ca="1" si="29"/>
        <v>-24488178.289999999</v>
      </c>
      <c r="AM81" s="20">
        <f t="shared" ca="1" si="29"/>
        <v>2100872884.0799999</v>
      </c>
      <c r="AN81" s="20">
        <f t="shared" ca="1" si="29"/>
        <v>3744485500.9099989</v>
      </c>
      <c r="AO81" s="20">
        <f t="shared" ca="1" si="29"/>
        <v>-759125051.80999994</v>
      </c>
      <c r="AP81" s="20">
        <f t="shared" ca="1" si="29"/>
        <v>-158931184.21999997</v>
      </c>
      <c r="AQ81" s="20">
        <f t="shared" ca="1" si="29"/>
        <v>-504719.17</v>
      </c>
      <c r="AR81" s="20">
        <f t="shared" ca="1" si="29"/>
        <v>-725051661.62999988</v>
      </c>
      <c r="AS81" s="20">
        <f t="shared" ca="1" si="29"/>
        <v>-216766893264.50806</v>
      </c>
      <c r="AT81" s="20">
        <f t="shared" ca="1" si="29"/>
        <v>-119635220350.17502</v>
      </c>
      <c r="AU81" s="20">
        <f t="shared" ca="1" si="29"/>
        <v>-140213110177.28998</v>
      </c>
      <c r="AV81" s="20">
        <f t="shared" ca="1" si="29"/>
        <v>20577889827.114967</v>
      </c>
      <c r="AW81" s="20">
        <f t="shared" ca="1" si="29"/>
        <v>-36344471115.803635</v>
      </c>
      <c r="AX81" s="20">
        <f t="shared" ca="1" si="29"/>
        <v>-45083770239.096298</v>
      </c>
      <c r="AY81" s="20">
        <f t="shared" ca="1" si="32"/>
        <v>-488691379493.87305</v>
      </c>
      <c r="AZ81" s="20">
        <f t="shared" ca="1" si="32"/>
        <v>-289504195533.66284</v>
      </c>
      <c r="BA81" s="20">
        <f t="shared" ca="1" si="32"/>
        <v>-509466995266.26709</v>
      </c>
      <c r="BB81" s="20">
        <f t="shared" ca="1" si="32"/>
        <v>-515362.33</v>
      </c>
      <c r="BC81" s="20">
        <f t="shared" ca="1" si="32"/>
        <v>310280326668.38702</v>
      </c>
      <c r="BD81" s="20">
        <f t="shared" ca="1" si="32"/>
        <v>443607609254.77649</v>
      </c>
      <c r="BE81" s="20">
        <f t="shared" ca="1" si="32"/>
        <v>8739299123.2926617</v>
      </c>
      <c r="BF81" s="20">
        <f t="shared" ca="1" si="32"/>
        <v>126688759560.21538</v>
      </c>
      <c r="BG81" s="20">
        <f t="shared" ca="1" si="32"/>
        <v>101439310180.4852</v>
      </c>
      <c r="BH81" s="20">
        <f t="shared" ca="1" si="32"/>
        <v>98924923762.557159</v>
      </c>
      <c r="BI81" s="20">
        <f t="shared" ca="1" si="32"/>
        <v>147316.25</v>
      </c>
      <c r="BJ81" s="20">
        <f t="shared" ca="1" si="32"/>
        <v>-73675621699.076996</v>
      </c>
      <c r="BK81" s="20">
        <f t="shared" ca="1" si="32"/>
        <v>-117949460436.92273</v>
      </c>
      <c r="BL81" s="20">
        <f t="shared" ca="1" si="30"/>
        <v>-56601458.145567611</v>
      </c>
      <c r="BM81" s="20">
        <f t="shared" ca="1" si="30"/>
        <v>-57007315.815567613</v>
      </c>
      <c r="BN81" s="20">
        <f t="shared" ca="1" si="30"/>
        <v>405857.67000001221</v>
      </c>
      <c r="BO81" s="20">
        <f t="shared" ca="1" si="30"/>
        <v>-1684779383.5381434</v>
      </c>
      <c r="BP81" s="20">
        <f t="shared" ca="1" si="30"/>
        <v>-1684779463.7581434</v>
      </c>
      <c r="BQ81" s="20">
        <f t="shared" ca="1" si="30"/>
        <v>0</v>
      </c>
      <c r="BR81" s="20">
        <f t="shared" ca="1" si="30"/>
        <v>80.22</v>
      </c>
      <c r="BS81" s="20">
        <f t="shared" ca="1" si="30"/>
        <v>-54676141276.687271</v>
      </c>
      <c r="BT81" s="20">
        <f t="shared" ca="1" si="30"/>
        <v>-36785500660.446709</v>
      </c>
      <c r="BU81" s="20">
        <f t="shared" ca="1" si="30"/>
        <v>-15301433467.13455</v>
      </c>
      <c r="BV81" s="20">
        <f t="shared" ca="1" si="33"/>
        <v>-4335171333.7857952</v>
      </c>
      <c r="BW81" s="20">
        <f t="shared" ca="1" si="33"/>
        <v>-1224106.6900000093</v>
      </c>
      <c r="BX81" s="20">
        <f t="shared" ca="1" si="33"/>
        <v>-1688344002.9846363</v>
      </c>
      <c r="BY81" s="20">
        <f t="shared" ca="1" si="33"/>
        <v>-2474509656.6924281</v>
      </c>
      <c r="BZ81" s="20">
        <f t="shared" ca="1" si="33"/>
        <v>8010173277.3280687</v>
      </c>
      <c r="CA81" s="20">
        <f t="shared" ca="1" si="33"/>
        <v>-2100131326.281229</v>
      </c>
      <c r="CB81" s="20">
        <f t="shared" ca="1" si="33"/>
        <v>-71244222.848451555</v>
      </c>
      <c r="CC81" s="20">
        <f t="shared" ca="1" si="33"/>
        <v>-71525477.158451557</v>
      </c>
      <c r="CD81" s="20">
        <f t="shared" ca="1" si="33"/>
        <v>-366250089.77845156</v>
      </c>
      <c r="CE81" s="20">
        <f t="shared" ca="1" si="33"/>
        <v>294724612.62</v>
      </c>
      <c r="CF81" s="20">
        <f t="shared" ca="1" si="33"/>
        <v>281254.31000000052</v>
      </c>
      <c r="CG81" s="20">
        <f t="shared" ca="1" si="33"/>
        <v>5372090.9600000009</v>
      </c>
      <c r="CH81" s="20">
        <f t="shared" ca="1" si="33"/>
        <v>-5090836.6500000004</v>
      </c>
      <c r="CI81" s="20">
        <f t="shared" ca="1" si="33"/>
        <v>-4298435457.3099957</v>
      </c>
      <c r="CJ81" s="20">
        <f t="shared" ca="1" si="33"/>
        <v>-4312609935.4299955</v>
      </c>
      <c r="CK81" s="20">
        <f t="shared" ca="1" si="33"/>
        <v>14174478.120000001</v>
      </c>
      <c r="CL81" s="20">
        <f t="shared" ca="1" si="34"/>
        <v>34427050519.240158</v>
      </c>
    </row>
    <row r="82" spans="1:90">
      <c r="A82" s="48" t="s">
        <v>135</v>
      </c>
      <c r="B82" s="65"/>
      <c r="C82" s="60" t="s">
        <v>381</v>
      </c>
      <c r="D82" s="64">
        <f t="shared" ca="1" si="31"/>
        <v>263566220086.28821</v>
      </c>
      <c r="E82" s="64">
        <f t="shared" ca="1" si="31"/>
        <v>251219677835.40851</v>
      </c>
      <c r="F82" s="64">
        <f t="shared" ca="1" si="31"/>
        <v>360151560738.83795</v>
      </c>
      <c r="G82" s="64">
        <f t="shared" ca="1" si="31"/>
        <v>-102366153994.79945</v>
      </c>
      <c r="H82" s="64">
        <f t="shared" ca="1" si="31"/>
        <v>-6565728908.630002</v>
      </c>
      <c r="I82" s="64">
        <f t="shared" ca="1" si="31"/>
        <v>-50136465504.806137</v>
      </c>
      <c r="J82" s="64">
        <f t="shared" ca="1" si="31"/>
        <v>-83976450226.989883</v>
      </c>
      <c r="K82" s="64">
        <f t="shared" ca="1" si="31"/>
        <v>-661692936703.69214</v>
      </c>
      <c r="L82" s="64">
        <f t="shared" ca="1" si="31"/>
        <v>577716486476.70288</v>
      </c>
      <c r="M82" s="64">
        <f t="shared" ca="1" si="31"/>
        <v>32951052627.293743</v>
      </c>
      <c r="N82" s="64">
        <f t="shared" ca="1" si="31"/>
        <v>152201917401.6481</v>
      </c>
      <c r="O82" s="64">
        <f t="shared" ca="1" si="31"/>
        <v>-119250864774.35432</v>
      </c>
      <c r="P82" s="64">
        <f t="shared" ca="1" si="31"/>
        <v>888932094.88999975</v>
      </c>
      <c r="Q82" s="64">
        <f t="shared" ca="1" si="31"/>
        <v>13795889630.510004</v>
      </c>
      <c r="R82" s="64">
        <f t="shared" ca="1" si="31"/>
        <v>-12906957535.620001</v>
      </c>
      <c r="S82" s="64">
        <f t="shared" ca="1" si="31"/>
        <v>-888263850.90999889</v>
      </c>
      <c r="T82" s="64">
        <f t="shared" ca="1" si="28"/>
        <v>-1002244408.9099996</v>
      </c>
      <c r="U82" s="64">
        <f t="shared" ca="1" si="28"/>
        <v>-19006860776.530003</v>
      </c>
      <c r="V82" s="64">
        <f t="shared" ca="1" si="28"/>
        <v>18004616367.619995</v>
      </c>
      <c r="W82" s="64">
        <f t="shared" ca="1" si="28"/>
        <v>113980558.0000003</v>
      </c>
      <c r="X82" s="64">
        <f t="shared" ca="1" si="28"/>
        <v>2777972272.73</v>
      </c>
      <c r="Y82" s="64">
        <f t="shared" ca="1" si="28"/>
        <v>-2663991714.7299995</v>
      </c>
      <c r="Z82" s="20">
        <f t="shared" ca="1" si="28"/>
        <v>60848205118.205933</v>
      </c>
      <c r="AA82" s="20">
        <f t="shared" ca="1" si="28"/>
        <v>40617126444.638474</v>
      </c>
      <c r="AB82" s="20">
        <f t="shared" ca="1" si="28"/>
        <v>2776198939.422893</v>
      </c>
      <c r="AC82" s="20">
        <f t="shared" ca="1" si="28"/>
        <v>12584012049.192348</v>
      </c>
      <c r="AD82" s="20">
        <f t="shared" ca="1" si="28"/>
        <v>2993739610.223434</v>
      </c>
      <c r="AE82" s="20">
        <f t="shared" ca="1" si="28"/>
        <v>710282722.51269221</v>
      </c>
      <c r="AF82" s="20">
        <f t="shared" ca="1" si="28"/>
        <v>357902553.73913199</v>
      </c>
      <c r="AG82" s="20">
        <f t="shared" ca="1" si="28"/>
        <v>480161036.69139874</v>
      </c>
      <c r="AH82" s="20">
        <f t="shared" ca="1" si="28"/>
        <v>321133323.95000005</v>
      </c>
      <c r="AI82" s="20">
        <f t="shared" ca="1" si="29"/>
        <v>7648437.835575847</v>
      </c>
      <c r="AJ82" s="20">
        <f t="shared" ca="1" si="29"/>
        <v>422193604.31000006</v>
      </c>
      <c r="AK82" s="20">
        <f t="shared" ca="1" si="29"/>
        <v>420456446.52000004</v>
      </c>
      <c r="AL82" s="20">
        <f t="shared" ca="1" si="29"/>
        <v>1737157.7899999991</v>
      </c>
      <c r="AM82" s="20">
        <f t="shared" ca="1" si="29"/>
        <v>2100872884.0799999</v>
      </c>
      <c r="AN82" s="20">
        <f t="shared" ca="1" si="29"/>
        <v>3744485500.9099989</v>
      </c>
      <c r="AO82" s="20">
        <f t="shared" ca="1" si="29"/>
        <v>-759125051.80999994</v>
      </c>
      <c r="AP82" s="20">
        <f t="shared" ca="1" si="29"/>
        <v>-158931184.21999997</v>
      </c>
      <c r="AQ82" s="20">
        <f t="shared" ca="1" si="29"/>
        <v>-504719.17</v>
      </c>
      <c r="AR82" s="20">
        <f t="shared" ca="1" si="29"/>
        <v>-725051661.62999988</v>
      </c>
      <c r="AS82" s="20">
        <f t="shared" ca="1" si="29"/>
        <v>-226335406655.01807</v>
      </c>
      <c r="AT82" s="20">
        <f t="shared" ca="1" si="29"/>
        <v>-124331103398.58502</v>
      </c>
      <c r="AU82" s="20">
        <f t="shared" ca="1" si="29"/>
        <v>-143994815287.85999</v>
      </c>
      <c r="AV82" s="20">
        <f t="shared" ca="1" si="29"/>
        <v>19663711889.274967</v>
      </c>
      <c r="AW82" s="20">
        <f t="shared" ca="1" si="29"/>
        <v>-37168451960.163628</v>
      </c>
      <c r="AX82" s="20">
        <f t="shared" ca="1" si="29"/>
        <v>-45784171985.126297</v>
      </c>
      <c r="AY82" s="20">
        <f t="shared" ca="1" si="32"/>
        <v>-512111434201.76331</v>
      </c>
      <c r="AZ82" s="20">
        <f t="shared" ca="1" si="32"/>
        <v>-307825624025.51282</v>
      </c>
      <c r="BA82" s="20">
        <f t="shared" ca="1" si="32"/>
        <v>-518723978641.8371</v>
      </c>
      <c r="BB82" s="20">
        <f t="shared" ca="1" si="32"/>
        <v>-515362.33</v>
      </c>
      <c r="BC82" s="20">
        <f t="shared" ca="1" si="32"/>
        <v>314438683827.91675</v>
      </c>
      <c r="BD82" s="20">
        <f t="shared" ca="1" si="32"/>
        <v>466327262216.63678</v>
      </c>
      <c r="BE82" s="20">
        <f t="shared" ca="1" si="32"/>
        <v>8615720024.9626617</v>
      </c>
      <c r="BF82" s="20">
        <f t="shared" ca="1" si="32"/>
        <v>130078125402.55679</v>
      </c>
      <c r="BG82" s="20">
        <f t="shared" ca="1" si="32"/>
        <v>104151737458.8952</v>
      </c>
      <c r="BH82" s="20">
        <f t="shared" ca="1" si="32"/>
        <v>99822297294.177155</v>
      </c>
      <c r="BI82" s="20">
        <f t="shared" ca="1" si="32"/>
        <v>147316.25</v>
      </c>
      <c r="BJ82" s="20">
        <f t="shared" ca="1" si="32"/>
        <v>-73896056666.765579</v>
      </c>
      <c r="BK82" s="20">
        <f t="shared" ca="1" si="32"/>
        <v>-121462405377.59415</v>
      </c>
      <c r="BL82" s="20">
        <f t="shared" ca="1" si="30"/>
        <v>-56601458.145567611</v>
      </c>
      <c r="BM82" s="20">
        <f t="shared" ca="1" si="30"/>
        <v>-57007315.815567613</v>
      </c>
      <c r="BN82" s="20">
        <f t="shared" ca="1" si="30"/>
        <v>405857.67000001221</v>
      </c>
      <c r="BO82" s="20">
        <f t="shared" ca="1" si="30"/>
        <v>-2113391960.4381433</v>
      </c>
      <c r="BP82" s="20">
        <f t="shared" ca="1" si="30"/>
        <v>-2113392040.6581433</v>
      </c>
      <c r="BQ82" s="20">
        <f t="shared" ca="1" si="30"/>
        <v>0</v>
      </c>
      <c r="BR82" s="20">
        <f t="shared" ca="1" si="30"/>
        <v>80.22</v>
      </c>
      <c r="BS82" s="20">
        <f t="shared" ca="1" si="30"/>
        <v>-58055444395.857269</v>
      </c>
      <c r="BT82" s="20">
        <f t="shared" ca="1" si="30"/>
        <v>-39417523870.796707</v>
      </c>
      <c r="BU82" s="20">
        <f t="shared" ca="1" si="30"/>
        <v>-15760984395.084551</v>
      </c>
      <c r="BV82" s="20">
        <f t="shared" ca="1" si="33"/>
        <v>-4464507323.4757948</v>
      </c>
      <c r="BW82" s="20">
        <f t="shared" ca="1" si="33"/>
        <v>-1224106.6900000093</v>
      </c>
      <c r="BX82" s="20">
        <f t="shared" ca="1" si="33"/>
        <v>-1688344002.9846363</v>
      </c>
      <c r="BY82" s="20">
        <f t="shared" ca="1" si="33"/>
        <v>-2589354132.4224281</v>
      </c>
      <c r="BZ82" s="20">
        <f t="shared" ca="1" si="33"/>
        <v>8110072426.008069</v>
      </c>
      <c r="CA82" s="20">
        <f t="shared" ca="1" si="33"/>
        <v>-2243578990.4112291</v>
      </c>
      <c r="CB82" s="20">
        <f t="shared" ca="1" si="33"/>
        <v>-71244222.848451555</v>
      </c>
      <c r="CC82" s="20">
        <f t="shared" ca="1" si="33"/>
        <v>-71525477.158451557</v>
      </c>
      <c r="CD82" s="20">
        <f t="shared" ca="1" si="33"/>
        <v>-366250089.77845156</v>
      </c>
      <c r="CE82" s="20">
        <f t="shared" ca="1" si="33"/>
        <v>294724612.62</v>
      </c>
      <c r="CF82" s="20">
        <f t="shared" ca="1" si="33"/>
        <v>281254.31000000052</v>
      </c>
      <c r="CG82" s="20">
        <f t="shared" ca="1" si="33"/>
        <v>5372090.9600000009</v>
      </c>
      <c r="CH82" s="20">
        <f t="shared" ca="1" si="33"/>
        <v>-5090836.6500000004</v>
      </c>
      <c r="CI82" s="20">
        <f t="shared" ca="1" si="33"/>
        <v>-4539169258.9799957</v>
      </c>
      <c r="CJ82" s="20">
        <f t="shared" ca="1" si="33"/>
        <v>-4553343737.0999956</v>
      </c>
      <c r="CK82" s="20">
        <f t="shared" ca="1" si="33"/>
        <v>14174478.120000001</v>
      </c>
      <c r="CL82" s="20">
        <f t="shared" ca="1" si="34"/>
        <v>37230813431.270157</v>
      </c>
    </row>
  </sheetData>
  <dataValidations count="1">
    <dataValidation type="list" allowBlank="1" showInputMessage="1" showErrorMessage="1" sqref="A2" xr:uid="{EF0581C9-264C-4925-8B52-2670F7F3DB15}">
      <formula1>HDAnaBranşlar</formula1>
    </dataValidation>
  </dataValidations>
  <pageMargins left="0.75" right="0.75" top="1" bottom="1" header="0.5" footer="0.5"/>
  <pageSetup orientation="portrait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B768F-5F6E-4B87-AB42-FCAB35864D2D}">
  <sheetPr>
    <tabColor rgb="FFFF0000"/>
  </sheetPr>
  <dimension ref="A1:CL83"/>
  <sheetViews>
    <sheetView showGridLines="0" zoomScale="80" zoomScaleNormal="80" workbookViewId="0">
      <pane xSplit="3" ySplit="6" topLeftCell="D7" activePane="bottomRight" state="frozen"/>
      <selection activeCell="A84" sqref="A84:XFD159"/>
      <selection pane="topRight" activeCell="A84" sqref="A84:XFD159"/>
      <selection pane="bottomLeft" activeCell="A84" sqref="A84:XFD159"/>
      <selection pane="bottomRight" activeCell="D7" sqref="D7"/>
    </sheetView>
  </sheetViews>
  <sheetFormatPr defaultColWidth="9.140625" defaultRowHeight="12.75"/>
  <cols>
    <col min="1" max="1" width="58.7109375" style="5" customWidth="1"/>
    <col min="2" max="90" width="15.7109375" style="5" customWidth="1"/>
    <col min="91" max="16384" width="9.140625" style="5"/>
  </cols>
  <sheetData>
    <row r="1" spans="1:90" s="78" customFormat="1" ht="15" customHeight="1">
      <c r="A1" s="49" t="s">
        <v>284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</row>
    <row r="2" spans="1:90" s="78" customFormat="1" ht="15" customHeight="1">
      <c r="A2" s="49" t="s">
        <v>273</v>
      </c>
      <c r="B2" s="76">
        <v>765</v>
      </c>
      <c r="C2" s="76">
        <v>766</v>
      </c>
      <c r="D2" s="76">
        <v>767</v>
      </c>
      <c r="E2" s="76">
        <v>768</v>
      </c>
      <c r="F2" s="76"/>
      <c r="G2" s="76"/>
      <c r="H2" s="76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</row>
    <row r="3" spans="1:90" s="78" customFormat="1" ht="15" customHeight="1">
      <c r="A3" s="49" t="s">
        <v>528</v>
      </c>
      <c r="B3" s="76" t="s">
        <v>285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</row>
    <row r="4" spans="1:90" ht="15" customHeight="1"/>
    <row r="5" spans="1:90" ht="22.5" customHeight="1">
      <c r="D5" s="1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1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1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79" t="s">
        <v>251</v>
      </c>
    </row>
    <row r="6" spans="1:90" ht="80.099999999999994" customHeight="1">
      <c r="A6" s="57" t="s">
        <v>287</v>
      </c>
      <c r="B6" s="57" t="s">
        <v>288</v>
      </c>
      <c r="C6" s="57" t="s">
        <v>289</v>
      </c>
      <c r="D6" s="1" t="s">
        <v>290</v>
      </c>
      <c r="E6" s="53" t="s">
        <v>291</v>
      </c>
      <c r="F6" s="54" t="s">
        <v>292</v>
      </c>
      <c r="G6" s="54" t="s">
        <v>293</v>
      </c>
      <c r="H6" s="54" t="s">
        <v>294</v>
      </c>
      <c r="I6" s="53" t="s">
        <v>295</v>
      </c>
      <c r="J6" s="54" t="s">
        <v>296</v>
      </c>
      <c r="K6" s="55" t="s">
        <v>297</v>
      </c>
      <c r="L6" s="55" t="s">
        <v>298</v>
      </c>
      <c r="M6" s="54" t="s">
        <v>299</v>
      </c>
      <c r="N6" s="55" t="s">
        <v>300</v>
      </c>
      <c r="O6" s="55" t="s">
        <v>301</v>
      </c>
      <c r="P6" s="54" t="s">
        <v>302</v>
      </c>
      <c r="Q6" s="55" t="s">
        <v>303</v>
      </c>
      <c r="R6" s="55" t="s">
        <v>304</v>
      </c>
      <c r="S6" s="53" t="s">
        <v>305</v>
      </c>
      <c r="T6" s="54" t="s">
        <v>306</v>
      </c>
      <c r="U6" s="55" t="s">
        <v>307</v>
      </c>
      <c r="V6" s="55" t="s">
        <v>308</v>
      </c>
      <c r="W6" s="54" t="s">
        <v>309</v>
      </c>
      <c r="X6" s="55" t="s">
        <v>310</v>
      </c>
      <c r="Y6" s="55" t="s">
        <v>311</v>
      </c>
      <c r="Z6" s="53" t="s">
        <v>312</v>
      </c>
      <c r="AA6" s="54" t="s">
        <v>313</v>
      </c>
      <c r="AB6" s="54" t="s">
        <v>314</v>
      </c>
      <c r="AC6" s="54" t="s">
        <v>315</v>
      </c>
      <c r="AD6" s="54" t="s">
        <v>316</v>
      </c>
      <c r="AE6" s="54" t="s">
        <v>317</v>
      </c>
      <c r="AF6" s="54" t="s">
        <v>318</v>
      </c>
      <c r="AG6" s="54" t="s">
        <v>319</v>
      </c>
      <c r="AH6" s="54" t="s">
        <v>320</v>
      </c>
      <c r="AI6" s="54" t="s">
        <v>321</v>
      </c>
      <c r="AJ6" s="53" t="s">
        <v>322</v>
      </c>
      <c r="AK6" s="54" t="s">
        <v>323</v>
      </c>
      <c r="AL6" s="54" t="s">
        <v>324</v>
      </c>
      <c r="AM6" s="53" t="s">
        <v>325</v>
      </c>
      <c r="AN6" s="54" t="s">
        <v>326</v>
      </c>
      <c r="AO6" s="54" t="s">
        <v>327</v>
      </c>
      <c r="AP6" s="54" t="s">
        <v>328</v>
      </c>
      <c r="AQ6" s="54" t="s">
        <v>329</v>
      </c>
      <c r="AR6" s="54" t="s">
        <v>330</v>
      </c>
      <c r="AS6" s="1" t="s">
        <v>331</v>
      </c>
      <c r="AT6" s="53" t="s">
        <v>332</v>
      </c>
      <c r="AU6" s="54" t="s">
        <v>333</v>
      </c>
      <c r="AV6" s="54" t="s">
        <v>334</v>
      </c>
      <c r="AW6" s="53" t="s">
        <v>335</v>
      </c>
      <c r="AX6" s="54" t="s">
        <v>336</v>
      </c>
      <c r="AY6" s="55" t="s">
        <v>337</v>
      </c>
      <c r="AZ6" s="56" t="s">
        <v>338</v>
      </c>
      <c r="BA6" s="56" t="s">
        <v>339</v>
      </c>
      <c r="BB6" s="56" t="s">
        <v>340</v>
      </c>
      <c r="BC6" s="56" t="s">
        <v>341</v>
      </c>
      <c r="BD6" s="55" t="s">
        <v>342</v>
      </c>
      <c r="BE6" s="54" t="s">
        <v>343</v>
      </c>
      <c r="BF6" s="55" t="s">
        <v>344</v>
      </c>
      <c r="BG6" s="56" t="s">
        <v>338</v>
      </c>
      <c r="BH6" s="56" t="s">
        <v>339</v>
      </c>
      <c r="BI6" s="56" t="s">
        <v>340</v>
      </c>
      <c r="BJ6" s="56" t="s">
        <v>345</v>
      </c>
      <c r="BK6" s="55" t="s">
        <v>346</v>
      </c>
      <c r="BL6" s="53" t="s">
        <v>347</v>
      </c>
      <c r="BM6" s="54" t="s">
        <v>348</v>
      </c>
      <c r="BN6" s="54" t="s">
        <v>349</v>
      </c>
      <c r="BO6" s="53" t="s">
        <v>350</v>
      </c>
      <c r="BP6" s="54" t="s">
        <v>351</v>
      </c>
      <c r="BQ6" s="54" t="s">
        <v>352</v>
      </c>
      <c r="BR6" s="54" t="s">
        <v>353</v>
      </c>
      <c r="BS6" s="53" t="s">
        <v>354</v>
      </c>
      <c r="BT6" s="54" t="s">
        <v>355</v>
      </c>
      <c r="BU6" s="54" t="s">
        <v>356</v>
      </c>
      <c r="BV6" s="54" t="s">
        <v>357</v>
      </c>
      <c r="BW6" s="54" t="s">
        <v>358</v>
      </c>
      <c r="BX6" s="54" t="s">
        <v>359</v>
      </c>
      <c r="BY6" s="54" t="s">
        <v>360</v>
      </c>
      <c r="BZ6" s="54" t="s">
        <v>361</v>
      </c>
      <c r="CA6" s="54" t="s">
        <v>362</v>
      </c>
      <c r="CB6" s="53" t="s">
        <v>363</v>
      </c>
      <c r="CC6" s="54" t="s">
        <v>364</v>
      </c>
      <c r="CD6" s="55" t="s">
        <v>365</v>
      </c>
      <c r="CE6" s="55" t="s">
        <v>366</v>
      </c>
      <c r="CF6" s="54" t="s">
        <v>367</v>
      </c>
      <c r="CG6" s="1" t="s">
        <v>368</v>
      </c>
      <c r="CH6" s="55" t="s">
        <v>369</v>
      </c>
      <c r="CI6" s="53" t="s">
        <v>370</v>
      </c>
      <c r="CJ6" s="54" t="s">
        <v>371</v>
      </c>
      <c r="CK6" s="54" t="s">
        <v>372</v>
      </c>
      <c r="CL6" s="57" t="s">
        <v>250</v>
      </c>
    </row>
    <row r="7" spans="1:90" ht="12.75" customHeight="1">
      <c r="A7" s="44" t="s">
        <v>2</v>
      </c>
      <c r="B7" s="59">
        <v>1001</v>
      </c>
      <c r="C7" s="60" t="s">
        <v>373</v>
      </c>
      <c r="D7" s="61">
        <v>45680531.049549438</v>
      </c>
      <c r="E7" s="61">
        <v>44296364.780000001</v>
      </c>
      <c r="F7" s="61">
        <v>93814835.579999998</v>
      </c>
      <c r="G7" s="61">
        <v>-49518470.799999997</v>
      </c>
      <c r="H7" s="61">
        <v>0</v>
      </c>
      <c r="I7" s="61">
        <v>-666767.79999999702</v>
      </c>
      <c r="J7" s="61">
        <v>-8030739.9099999964</v>
      </c>
      <c r="K7" s="61">
        <v>-208061542.69999999</v>
      </c>
      <c r="L7" s="61">
        <v>200030802.78999999</v>
      </c>
      <c r="M7" s="61">
        <v>7363972.1099999994</v>
      </c>
      <c r="N7" s="61">
        <v>46990520.82</v>
      </c>
      <c r="O7" s="61">
        <v>-39626548.710000001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2050934.0695494367</v>
      </c>
      <c r="AA7" s="61">
        <v>0</v>
      </c>
      <c r="AB7" s="61">
        <v>0</v>
      </c>
      <c r="AC7" s="61">
        <v>0</v>
      </c>
      <c r="AD7" s="61">
        <v>2331455.9600849282</v>
      </c>
      <c r="AE7" s="61">
        <v>0</v>
      </c>
      <c r="AF7" s="61">
        <v>0</v>
      </c>
      <c r="AG7" s="61">
        <v>0</v>
      </c>
      <c r="AH7" s="61">
        <v>0</v>
      </c>
      <c r="AI7" s="61">
        <v>-280521.89053549158</v>
      </c>
      <c r="AJ7" s="61">
        <v>0</v>
      </c>
      <c r="AK7" s="61">
        <v>0</v>
      </c>
      <c r="AL7" s="61">
        <v>0</v>
      </c>
      <c r="AM7" s="61">
        <v>0</v>
      </c>
      <c r="AN7" s="61">
        <v>24687834.34</v>
      </c>
      <c r="AO7" s="61">
        <v>-5165744.5599999996</v>
      </c>
      <c r="AP7" s="61">
        <v>0</v>
      </c>
      <c r="AQ7" s="61">
        <v>0</v>
      </c>
      <c r="AR7" s="61">
        <v>-19522089.780000001</v>
      </c>
      <c r="AS7" s="61">
        <v>-24990490.898592368</v>
      </c>
      <c r="AT7" s="61">
        <v>-17584083.009999994</v>
      </c>
      <c r="AU7" s="61">
        <v>-44979492.369999997</v>
      </c>
      <c r="AV7" s="61">
        <v>27395409.360000003</v>
      </c>
      <c r="AW7" s="61">
        <v>9041245.8299994469</v>
      </c>
      <c r="AX7" s="61">
        <v>14172998.509999752</v>
      </c>
      <c r="AY7" s="61">
        <v>-1835780703.6700001</v>
      </c>
      <c r="AZ7" s="61">
        <v>-1307365875.7</v>
      </c>
      <c r="BA7" s="61">
        <v>-528414827.96999997</v>
      </c>
      <c r="BB7" s="61">
        <v>0</v>
      </c>
      <c r="BC7" s="61">
        <v>0</v>
      </c>
      <c r="BD7" s="61">
        <v>1849953702.1799998</v>
      </c>
      <c r="BE7" s="61">
        <v>-5131752.6800003052</v>
      </c>
      <c r="BF7" s="61">
        <v>1486538883.6800001</v>
      </c>
      <c r="BG7" s="61">
        <v>1115397677.4400001</v>
      </c>
      <c r="BH7" s="61">
        <v>371141206.24000001</v>
      </c>
      <c r="BI7" s="61">
        <v>0</v>
      </c>
      <c r="BJ7" s="61">
        <v>0</v>
      </c>
      <c r="BK7" s="61">
        <v>-1491670636.3600004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-16447653.71859182</v>
      </c>
      <c r="BT7" s="61">
        <v>-14053872.940000001</v>
      </c>
      <c r="BU7" s="61">
        <v>-5016320.4201665726</v>
      </c>
      <c r="BV7" s="61">
        <v>-1043562.5490811453</v>
      </c>
      <c r="BW7" s="61">
        <v>0</v>
      </c>
      <c r="BX7" s="61">
        <v>-67342.498651877628</v>
      </c>
      <c r="BY7" s="61">
        <v>-2514415.8106922237</v>
      </c>
      <c r="BZ7" s="61">
        <v>6247860.4999999991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20690040.15095707</v>
      </c>
    </row>
    <row r="8" spans="1:90" ht="12.75" customHeight="1">
      <c r="A8" s="44" t="s">
        <v>3</v>
      </c>
      <c r="B8" s="59">
        <v>1003</v>
      </c>
      <c r="C8" s="60" t="s">
        <v>373</v>
      </c>
      <c r="D8" s="61">
        <v>728905895.31999958</v>
      </c>
      <c r="E8" s="61">
        <v>710010875.86999989</v>
      </c>
      <c r="F8" s="61">
        <v>1222376334.26</v>
      </c>
      <c r="G8" s="61">
        <v>-512365458.39000005</v>
      </c>
      <c r="H8" s="61">
        <v>0</v>
      </c>
      <c r="I8" s="61">
        <v>-259535861.16000032</v>
      </c>
      <c r="J8" s="61">
        <v>-274439421.11999989</v>
      </c>
      <c r="K8" s="61">
        <v>-3923458409.9699998</v>
      </c>
      <c r="L8" s="61">
        <v>3649018988.8499999</v>
      </c>
      <c r="M8" s="61">
        <v>14903559.959999561</v>
      </c>
      <c r="N8" s="61">
        <v>2224263717.9299998</v>
      </c>
      <c r="O8" s="61">
        <v>-2209360157.9700003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278381482.63</v>
      </c>
      <c r="AA8" s="61">
        <v>132709117.35000001</v>
      </c>
      <c r="AB8" s="61">
        <v>4891828.96</v>
      </c>
      <c r="AC8" s="61">
        <v>122106651.67</v>
      </c>
      <c r="AD8" s="61">
        <v>18673884.650000002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49397.979999990377</v>
      </c>
      <c r="AN8" s="61">
        <v>2917679.1100000003</v>
      </c>
      <c r="AO8" s="61">
        <v>-2624211.19</v>
      </c>
      <c r="AP8" s="61">
        <v>0</v>
      </c>
      <c r="AQ8" s="61">
        <v>0</v>
      </c>
      <c r="AR8" s="61">
        <v>-244069.94000001001</v>
      </c>
      <c r="AS8" s="61">
        <v>-433604027.86000037</v>
      </c>
      <c r="AT8" s="61">
        <v>-25000831.080000043</v>
      </c>
      <c r="AU8" s="61">
        <v>-348315442.10000002</v>
      </c>
      <c r="AV8" s="61">
        <v>323314611.01999998</v>
      </c>
      <c r="AW8" s="61">
        <v>-1555372.4500002861</v>
      </c>
      <c r="AX8" s="61">
        <v>91913479.089999199</v>
      </c>
      <c r="AY8" s="61">
        <v>-1378904560.0900004</v>
      </c>
      <c r="AZ8" s="61">
        <v>-1460238698.7500002</v>
      </c>
      <c r="BA8" s="61">
        <v>-346559813.14000005</v>
      </c>
      <c r="BB8" s="61">
        <v>0</v>
      </c>
      <c r="BC8" s="61">
        <v>427893951.80000001</v>
      </c>
      <c r="BD8" s="61">
        <v>1470818039.1799996</v>
      </c>
      <c r="BE8" s="61">
        <v>-93468851.539999485</v>
      </c>
      <c r="BF8" s="61">
        <v>1309304278.0700004</v>
      </c>
      <c r="BG8" s="61">
        <v>1387426970.0700004</v>
      </c>
      <c r="BH8" s="61">
        <v>321437569.32999998</v>
      </c>
      <c r="BI8" s="61">
        <v>0</v>
      </c>
      <c r="BJ8" s="61">
        <v>-399560261.32999998</v>
      </c>
      <c r="BK8" s="61">
        <v>-1402773129.6099999</v>
      </c>
      <c r="BL8" s="61">
        <v>-0.2</v>
      </c>
      <c r="BM8" s="61">
        <v>0</v>
      </c>
      <c r="BN8" s="61">
        <v>-0.2</v>
      </c>
      <c r="BO8" s="61">
        <v>-925812.53000000131</v>
      </c>
      <c r="BP8" s="61">
        <v>-925812.53000000131</v>
      </c>
      <c r="BQ8" s="61">
        <v>0</v>
      </c>
      <c r="BR8" s="61">
        <v>0</v>
      </c>
      <c r="BS8" s="61">
        <v>-26349884.440000024</v>
      </c>
      <c r="BT8" s="61">
        <v>-44560210.960000008</v>
      </c>
      <c r="BU8" s="61">
        <v>-56511680.420000002</v>
      </c>
      <c r="BV8" s="61">
        <v>-11273273.760000002</v>
      </c>
      <c r="BW8" s="61">
        <v>0</v>
      </c>
      <c r="BX8" s="61">
        <v>0</v>
      </c>
      <c r="BY8" s="61">
        <v>0</v>
      </c>
      <c r="BZ8" s="61">
        <v>93257631.539999992</v>
      </c>
      <c r="CA8" s="61">
        <v>-7262350.8400000008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-379772127.16000003</v>
      </c>
      <c r="CJ8" s="61">
        <v>-379772127.16000003</v>
      </c>
      <c r="CK8" s="61">
        <v>0</v>
      </c>
      <c r="CL8" s="61">
        <v>295301867.4599992</v>
      </c>
    </row>
    <row r="9" spans="1:90" ht="12.75" customHeight="1">
      <c r="A9" s="44" t="s">
        <v>4</v>
      </c>
      <c r="B9" s="59">
        <v>1004</v>
      </c>
      <c r="C9" s="60" t="s">
        <v>373</v>
      </c>
      <c r="D9" s="61">
        <v>314963206.89999998</v>
      </c>
      <c r="E9" s="61">
        <v>350982889.47000003</v>
      </c>
      <c r="F9" s="61">
        <v>657594400.88999999</v>
      </c>
      <c r="G9" s="61">
        <v>-306611511.41999996</v>
      </c>
      <c r="H9" s="61">
        <v>0</v>
      </c>
      <c r="I9" s="61">
        <v>-121707218.44000006</v>
      </c>
      <c r="J9" s="61">
        <v>-298133160.92000055</v>
      </c>
      <c r="K9" s="61">
        <v>-2723038363.4400005</v>
      </c>
      <c r="L9" s="61">
        <v>2424905202.52</v>
      </c>
      <c r="M9" s="61">
        <v>176425942.4800005</v>
      </c>
      <c r="N9" s="61">
        <v>2069249286.7100003</v>
      </c>
      <c r="O9" s="61">
        <v>-1892823344.2299998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79630945.959999993</v>
      </c>
      <c r="AA9" s="61">
        <v>75453893.519999996</v>
      </c>
      <c r="AB9" s="61">
        <v>0</v>
      </c>
      <c r="AC9" s="61">
        <v>-1959945.8300000003</v>
      </c>
      <c r="AD9" s="61">
        <v>2241729.77</v>
      </c>
      <c r="AE9" s="61">
        <v>0</v>
      </c>
      <c r="AF9" s="61">
        <v>4292799.290000001</v>
      </c>
      <c r="AG9" s="61">
        <v>-397530.79000000004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6056589.9100000001</v>
      </c>
      <c r="AN9" s="61">
        <v>3064042.88</v>
      </c>
      <c r="AO9" s="61">
        <v>-947931.98</v>
      </c>
      <c r="AP9" s="61">
        <v>0</v>
      </c>
      <c r="AQ9" s="61">
        <v>0</v>
      </c>
      <c r="AR9" s="61">
        <v>3940479.01</v>
      </c>
      <c r="AS9" s="61">
        <v>-359253724.04000008</v>
      </c>
      <c r="AT9" s="61">
        <v>-104710920.2</v>
      </c>
      <c r="AU9" s="61">
        <v>-107420348.32000001</v>
      </c>
      <c r="AV9" s="61">
        <v>2709428.120000001</v>
      </c>
      <c r="AW9" s="61">
        <v>-135217961.85999978</v>
      </c>
      <c r="AX9" s="61">
        <v>-178169770.72999978</v>
      </c>
      <c r="AY9" s="61">
        <v>-1351824406.0999999</v>
      </c>
      <c r="AZ9" s="61">
        <v>-927195330.40999997</v>
      </c>
      <c r="BA9" s="61">
        <v>-424629075.69</v>
      </c>
      <c r="BB9" s="61">
        <v>0</v>
      </c>
      <c r="BC9" s="61">
        <v>0</v>
      </c>
      <c r="BD9" s="61">
        <v>1173654635.3700001</v>
      </c>
      <c r="BE9" s="61">
        <v>42951808.870000005</v>
      </c>
      <c r="BF9" s="61">
        <v>570396172.89999998</v>
      </c>
      <c r="BG9" s="61">
        <v>387652233</v>
      </c>
      <c r="BH9" s="61">
        <v>182743939.90000001</v>
      </c>
      <c r="BI9" s="61">
        <v>0</v>
      </c>
      <c r="BJ9" s="61">
        <v>0</v>
      </c>
      <c r="BK9" s="61">
        <v>-527444364.02999997</v>
      </c>
      <c r="BL9" s="61">
        <v>0</v>
      </c>
      <c r="BM9" s="61">
        <v>0</v>
      </c>
      <c r="BN9" s="61">
        <v>0</v>
      </c>
      <c r="BO9" s="61">
        <v>-23428335.449999999</v>
      </c>
      <c r="BP9" s="61">
        <v>-23428335.449999999</v>
      </c>
      <c r="BQ9" s="61">
        <v>0</v>
      </c>
      <c r="BR9" s="61">
        <v>0</v>
      </c>
      <c r="BS9" s="61">
        <v>-93332108.04000029</v>
      </c>
      <c r="BT9" s="61">
        <v>-65887309.370000169</v>
      </c>
      <c r="BU9" s="61">
        <v>-38649374.650000006</v>
      </c>
      <c r="BV9" s="61">
        <v>-12629501.359999999</v>
      </c>
      <c r="BW9" s="61">
        <v>0</v>
      </c>
      <c r="BX9" s="61">
        <v>-3456097.4800000004</v>
      </c>
      <c r="BY9" s="61">
        <v>-2535170.15</v>
      </c>
      <c r="BZ9" s="61">
        <v>29969994.339999907</v>
      </c>
      <c r="CA9" s="61">
        <v>-144649.37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-2564398.4899999998</v>
      </c>
      <c r="CJ9" s="61">
        <v>-2564398.4899999998</v>
      </c>
      <c r="CK9" s="61">
        <v>0</v>
      </c>
      <c r="CL9" s="61">
        <v>-44290517.140000105</v>
      </c>
    </row>
    <row r="10" spans="1:90" ht="12.75" customHeight="1">
      <c r="A10" s="44" t="s">
        <v>6</v>
      </c>
      <c r="B10" s="59">
        <v>1005</v>
      </c>
      <c r="C10" s="60" t="s">
        <v>373</v>
      </c>
      <c r="D10" s="61">
        <v>801974340.84999955</v>
      </c>
      <c r="E10" s="61">
        <v>673587147.89999986</v>
      </c>
      <c r="F10" s="61">
        <v>903620261.5999999</v>
      </c>
      <c r="G10" s="61">
        <v>-230033113.69999999</v>
      </c>
      <c r="H10" s="61">
        <v>0</v>
      </c>
      <c r="I10" s="61">
        <v>-208625901.64000034</v>
      </c>
      <c r="J10" s="61">
        <v>-181122330.60000038</v>
      </c>
      <c r="K10" s="61">
        <v>-2051578263.2800002</v>
      </c>
      <c r="L10" s="61">
        <v>1870455932.6799998</v>
      </c>
      <c r="M10" s="61">
        <v>-27503571.039999962</v>
      </c>
      <c r="N10" s="61">
        <v>458023330.5</v>
      </c>
      <c r="O10" s="61">
        <v>-485526901.53999996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328343009.55000001</v>
      </c>
      <c r="AA10" s="61">
        <v>101262870.89999999</v>
      </c>
      <c r="AB10" s="61">
        <v>32640867.740000002</v>
      </c>
      <c r="AC10" s="61">
        <v>145849704.73000002</v>
      </c>
      <c r="AD10" s="61">
        <v>17134088.240000002</v>
      </c>
      <c r="AE10" s="61">
        <v>30265121.109999999</v>
      </c>
      <c r="AF10" s="61">
        <v>0</v>
      </c>
      <c r="AG10" s="61">
        <v>0</v>
      </c>
      <c r="AH10" s="61">
        <v>1190356.83</v>
      </c>
      <c r="AI10" s="61">
        <v>0</v>
      </c>
      <c r="AJ10" s="61">
        <v>41146.46</v>
      </c>
      <c r="AK10" s="61">
        <v>41146.46</v>
      </c>
      <c r="AL10" s="61">
        <v>0</v>
      </c>
      <c r="AM10" s="61">
        <v>8628938.5799999982</v>
      </c>
      <c r="AN10" s="61">
        <v>17627650.219999999</v>
      </c>
      <c r="AO10" s="61">
        <v>-9738177.540000001</v>
      </c>
      <c r="AP10" s="61">
        <v>0</v>
      </c>
      <c r="AQ10" s="61">
        <v>0</v>
      </c>
      <c r="AR10" s="61">
        <v>739465.9</v>
      </c>
      <c r="AS10" s="61">
        <v>-376591245.49999964</v>
      </c>
      <c r="AT10" s="61">
        <v>-201982578.91000003</v>
      </c>
      <c r="AU10" s="61">
        <v>-270399452.80000001</v>
      </c>
      <c r="AV10" s="61">
        <v>68416873.890000001</v>
      </c>
      <c r="AW10" s="61">
        <v>-22875101.739999533</v>
      </c>
      <c r="AX10" s="61">
        <v>78900971.339999914</v>
      </c>
      <c r="AY10" s="61">
        <v>-1797375542.3400004</v>
      </c>
      <c r="AZ10" s="61">
        <v>-1975995300.6100004</v>
      </c>
      <c r="BA10" s="61">
        <v>-229545856.72</v>
      </c>
      <c r="BB10" s="61">
        <v>0</v>
      </c>
      <c r="BC10" s="61">
        <v>408165614.99000001</v>
      </c>
      <c r="BD10" s="61">
        <v>1876276513.6800003</v>
      </c>
      <c r="BE10" s="61">
        <v>-101776073.07999945</v>
      </c>
      <c r="BF10" s="61">
        <v>1183565693.1000004</v>
      </c>
      <c r="BG10" s="61">
        <v>1339552846.7100003</v>
      </c>
      <c r="BH10" s="61">
        <v>112788518.27</v>
      </c>
      <c r="BI10" s="61">
        <v>0</v>
      </c>
      <c r="BJ10" s="61">
        <v>-268775671.88</v>
      </c>
      <c r="BK10" s="61">
        <v>-1285341766.1799998</v>
      </c>
      <c r="BL10" s="61">
        <v>0</v>
      </c>
      <c r="BM10" s="61">
        <v>0</v>
      </c>
      <c r="BN10" s="61">
        <v>0</v>
      </c>
      <c r="BO10" s="61">
        <v>-13238372.280000001</v>
      </c>
      <c r="BP10" s="61">
        <v>-13238372.280000001</v>
      </c>
      <c r="BQ10" s="61">
        <v>0</v>
      </c>
      <c r="BR10" s="61">
        <v>0</v>
      </c>
      <c r="BS10" s="61">
        <v>-133990776.72000004</v>
      </c>
      <c r="BT10" s="61">
        <v>-100663741.71000001</v>
      </c>
      <c r="BU10" s="61">
        <v>-39237553.240000002</v>
      </c>
      <c r="BV10" s="61">
        <v>-11079122.74</v>
      </c>
      <c r="BW10" s="61">
        <v>0</v>
      </c>
      <c r="BX10" s="61">
        <v>-1396870.15</v>
      </c>
      <c r="BY10" s="61">
        <v>-1300313.24</v>
      </c>
      <c r="BZ10" s="61">
        <v>19686824.359999996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-4504415.8499999996</v>
      </c>
      <c r="CJ10" s="61">
        <v>-4504415.8499999996</v>
      </c>
      <c r="CK10" s="61">
        <v>0</v>
      </c>
      <c r="CL10" s="61">
        <v>425383095.3499999</v>
      </c>
    </row>
    <row r="11" spans="1:90" ht="12.75" customHeight="1">
      <c r="A11" s="44" t="s">
        <v>8</v>
      </c>
      <c r="B11" s="59">
        <v>1006</v>
      </c>
      <c r="C11" s="60" t="s">
        <v>373</v>
      </c>
      <c r="D11" s="61">
        <v>16783836.620000001</v>
      </c>
      <c r="E11" s="61">
        <v>842143.47999999952</v>
      </c>
      <c r="F11" s="61">
        <v>3300599.0999999996</v>
      </c>
      <c r="G11" s="61">
        <v>-2458455.62</v>
      </c>
      <c r="H11" s="61">
        <v>0</v>
      </c>
      <c r="I11" s="61">
        <v>-353874.450000001</v>
      </c>
      <c r="J11" s="61">
        <v>-156719.29000000097</v>
      </c>
      <c r="K11" s="61">
        <v>-7649720.6300000008</v>
      </c>
      <c r="L11" s="61">
        <v>7493001.3399999999</v>
      </c>
      <c r="M11" s="61">
        <v>-197155.16000000003</v>
      </c>
      <c r="N11" s="61">
        <v>490752.75</v>
      </c>
      <c r="O11" s="61">
        <v>-687907.91</v>
      </c>
      <c r="P11" s="61">
        <v>0</v>
      </c>
      <c r="Q11" s="61">
        <v>0</v>
      </c>
      <c r="R11" s="61">
        <v>0</v>
      </c>
      <c r="S11" s="61">
        <v>15986397.32</v>
      </c>
      <c r="T11" s="61">
        <v>50371217.710000001</v>
      </c>
      <c r="U11" s="61">
        <v>0</v>
      </c>
      <c r="V11" s="61">
        <v>50371217.710000001</v>
      </c>
      <c r="W11" s="61">
        <v>-34384820.390000001</v>
      </c>
      <c r="X11" s="61">
        <v>0</v>
      </c>
      <c r="Y11" s="61">
        <v>-34384820.390000001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0</v>
      </c>
      <c r="AF11" s="61">
        <v>0</v>
      </c>
      <c r="AG11" s="61">
        <v>0</v>
      </c>
      <c r="AH11" s="61">
        <v>0</v>
      </c>
      <c r="AI11" s="61">
        <v>0</v>
      </c>
      <c r="AJ11" s="61">
        <v>0</v>
      </c>
      <c r="AK11" s="61">
        <v>0</v>
      </c>
      <c r="AL11" s="61">
        <v>0</v>
      </c>
      <c r="AM11" s="61">
        <v>309170.26999999967</v>
      </c>
      <c r="AN11" s="61">
        <v>7185308.6299999999</v>
      </c>
      <c r="AO11" s="61">
        <v>-6798830.4500000002</v>
      </c>
      <c r="AP11" s="61">
        <v>0</v>
      </c>
      <c r="AQ11" s="61">
        <v>0</v>
      </c>
      <c r="AR11" s="61">
        <v>-77307.91</v>
      </c>
      <c r="AS11" s="61">
        <v>-1545380.4199999976</v>
      </c>
      <c r="AT11" s="61">
        <v>-915291.95000000007</v>
      </c>
      <c r="AU11" s="61">
        <v>-1007711.66</v>
      </c>
      <c r="AV11" s="61">
        <v>92419.709999999992</v>
      </c>
      <c r="AW11" s="61">
        <v>1894049.6400000025</v>
      </c>
      <c r="AX11" s="61">
        <v>1352473.1100000027</v>
      </c>
      <c r="AY11" s="61">
        <v>-374175.77999999747</v>
      </c>
      <c r="AZ11" s="61">
        <v>-9988762.2399999984</v>
      </c>
      <c r="BA11" s="61">
        <v>-2013553.34</v>
      </c>
      <c r="BB11" s="61">
        <v>0</v>
      </c>
      <c r="BC11" s="61">
        <v>11628139.800000001</v>
      </c>
      <c r="BD11" s="61">
        <v>1726648.8900000001</v>
      </c>
      <c r="BE11" s="61">
        <v>541576.5299999998</v>
      </c>
      <c r="BF11" s="61">
        <v>3693914.5599999996</v>
      </c>
      <c r="BG11" s="61">
        <v>3752209.94</v>
      </c>
      <c r="BH11" s="61">
        <v>1328206.8999999999</v>
      </c>
      <c r="BI11" s="61">
        <v>0</v>
      </c>
      <c r="BJ11" s="61">
        <v>-1386502.28</v>
      </c>
      <c r="BK11" s="61">
        <v>-3152338.03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-2524138.11</v>
      </c>
      <c r="BT11" s="61">
        <v>-853078.14</v>
      </c>
      <c r="BU11" s="61">
        <v>-1032054.6400000001</v>
      </c>
      <c r="BV11" s="61">
        <v>-550141.30000000005</v>
      </c>
      <c r="BW11" s="61">
        <v>-4944.5499999999993</v>
      </c>
      <c r="BX11" s="61">
        <v>-17702.63</v>
      </c>
      <c r="BY11" s="61">
        <v>-104918.31</v>
      </c>
      <c r="BZ11" s="61">
        <v>38701.46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15238456.200000003</v>
      </c>
    </row>
    <row r="12" spans="1:90" ht="12.75" customHeight="1">
      <c r="A12" s="44" t="s">
        <v>10</v>
      </c>
      <c r="B12" s="59">
        <v>1007</v>
      </c>
      <c r="C12" s="60" t="s">
        <v>373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</row>
    <row r="13" spans="1:90" ht="12.75" customHeight="1">
      <c r="A13" s="44" t="s">
        <v>12</v>
      </c>
      <c r="B13" s="59">
        <v>1008</v>
      </c>
      <c r="C13" s="60" t="s">
        <v>373</v>
      </c>
      <c r="D13" s="61">
        <v>172017709.42800245</v>
      </c>
      <c r="E13" s="61">
        <v>91601646.900000006</v>
      </c>
      <c r="F13" s="61">
        <v>157639967.22</v>
      </c>
      <c r="G13" s="61">
        <v>-66038320.32</v>
      </c>
      <c r="H13" s="61">
        <v>0</v>
      </c>
      <c r="I13" s="61">
        <v>20658601.38000007</v>
      </c>
      <c r="J13" s="61">
        <v>6428955.560000062</v>
      </c>
      <c r="K13" s="61">
        <v>-491971009.01999998</v>
      </c>
      <c r="L13" s="61">
        <v>498399964.58000004</v>
      </c>
      <c r="M13" s="61">
        <v>14229645.820000008</v>
      </c>
      <c r="N13" s="61">
        <v>61304884.430000007</v>
      </c>
      <c r="O13" s="61">
        <v>-47075238.609999999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59575418.978002369</v>
      </c>
      <c r="AA13" s="61">
        <v>36812158.224327549</v>
      </c>
      <c r="AB13" s="61">
        <v>2500364.7040623641</v>
      </c>
      <c r="AC13" s="61">
        <v>6925592.5402297052</v>
      </c>
      <c r="AD13" s="61">
        <v>58712.989936388272</v>
      </c>
      <c r="AE13" s="61">
        <v>0</v>
      </c>
      <c r="AF13" s="61">
        <v>174431.79021254854</v>
      </c>
      <c r="AG13" s="61">
        <v>13104158.729233805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182042.16999999963</v>
      </c>
      <c r="AN13" s="61">
        <v>102195.08999999939</v>
      </c>
      <c r="AO13" s="61">
        <v>0</v>
      </c>
      <c r="AP13" s="61">
        <v>0</v>
      </c>
      <c r="AQ13" s="61">
        <v>0</v>
      </c>
      <c r="AR13" s="61">
        <v>79847.080000000249</v>
      </c>
      <c r="AS13" s="61">
        <v>-118277548.25734223</v>
      </c>
      <c r="AT13" s="61">
        <v>-34289142.410000004</v>
      </c>
      <c r="AU13" s="61">
        <v>-36473844.560000002</v>
      </c>
      <c r="AV13" s="61">
        <v>2184702.1500000004</v>
      </c>
      <c r="AW13" s="61">
        <v>-23516647.960000001</v>
      </c>
      <c r="AX13" s="61">
        <v>-18722370.75</v>
      </c>
      <c r="AY13" s="61">
        <v>-220220923.45000002</v>
      </c>
      <c r="AZ13" s="61">
        <v>-247429519.63</v>
      </c>
      <c r="BA13" s="61">
        <v>-38256950.550000004</v>
      </c>
      <c r="BB13" s="61">
        <v>0</v>
      </c>
      <c r="BC13" s="61">
        <v>65465546.729999997</v>
      </c>
      <c r="BD13" s="61">
        <v>201498552.70000002</v>
      </c>
      <c r="BE13" s="61">
        <v>-4794277.2100000009</v>
      </c>
      <c r="BF13" s="61">
        <v>48810732.390000001</v>
      </c>
      <c r="BG13" s="61">
        <v>60360057.110000007</v>
      </c>
      <c r="BH13" s="61">
        <v>2427064.84</v>
      </c>
      <c r="BI13" s="61">
        <v>0</v>
      </c>
      <c r="BJ13" s="61">
        <v>-13976389.560000001</v>
      </c>
      <c r="BK13" s="61">
        <v>-53605009.600000001</v>
      </c>
      <c r="BL13" s="61">
        <v>0</v>
      </c>
      <c r="BM13" s="61">
        <v>0</v>
      </c>
      <c r="BN13" s="61">
        <v>0</v>
      </c>
      <c r="BO13" s="61">
        <v>-4974921.29</v>
      </c>
      <c r="BP13" s="61">
        <v>-4974921.29</v>
      </c>
      <c r="BQ13" s="61">
        <v>0</v>
      </c>
      <c r="BR13" s="61">
        <v>0</v>
      </c>
      <c r="BS13" s="61">
        <v>-55487128.277342238</v>
      </c>
      <c r="BT13" s="61">
        <v>-35992102.289999984</v>
      </c>
      <c r="BU13" s="61">
        <v>-7049900.2509111781</v>
      </c>
      <c r="BV13" s="61">
        <v>-5597031.6701061968</v>
      </c>
      <c r="BW13" s="61">
        <v>0</v>
      </c>
      <c r="BX13" s="61">
        <v>-899916.74970203126</v>
      </c>
      <c r="BY13" s="61">
        <v>-882974.09819396341</v>
      </c>
      <c r="BZ13" s="61">
        <v>2308199.42</v>
      </c>
      <c r="CA13" s="61">
        <v>-7373402.6384288874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-9708.32</v>
      </c>
      <c r="CJ13" s="61">
        <v>-9708.32</v>
      </c>
      <c r="CK13" s="61">
        <v>0</v>
      </c>
      <c r="CL13" s="61">
        <v>53740161.170660213</v>
      </c>
    </row>
    <row r="14" spans="1:90" ht="12.75" customHeight="1">
      <c r="A14" s="44" t="s">
        <v>14</v>
      </c>
      <c r="B14" s="59">
        <v>1009</v>
      </c>
      <c r="C14" s="60" t="s">
        <v>373</v>
      </c>
      <c r="D14" s="61">
        <v>1018651477.5097799</v>
      </c>
      <c r="E14" s="61">
        <v>847611084.61000001</v>
      </c>
      <c r="F14" s="61">
        <v>1026536229.11</v>
      </c>
      <c r="G14" s="61">
        <v>-178925144.5</v>
      </c>
      <c r="H14" s="61">
        <v>0</v>
      </c>
      <c r="I14" s="61">
        <v>-84972382.950000048</v>
      </c>
      <c r="J14" s="61">
        <v>-48546726.050000191</v>
      </c>
      <c r="K14" s="61">
        <v>-3477674231.4300003</v>
      </c>
      <c r="L14" s="61">
        <v>3429127505.3800001</v>
      </c>
      <c r="M14" s="61">
        <v>-36425656.899999857</v>
      </c>
      <c r="N14" s="61">
        <v>1071046097.53</v>
      </c>
      <c r="O14" s="61">
        <v>-1107471754.4299998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239093899.56977999</v>
      </c>
      <c r="AA14" s="61">
        <v>210163358.51523998</v>
      </c>
      <c r="AB14" s="61">
        <v>-2333851.35519</v>
      </c>
      <c r="AC14" s="61">
        <v>7430095.17447</v>
      </c>
      <c r="AD14" s="61">
        <v>23080989.395349998</v>
      </c>
      <c r="AE14" s="61">
        <v>58140.576000000001</v>
      </c>
      <c r="AF14" s="61">
        <v>365397.91801999998</v>
      </c>
      <c r="AG14" s="61">
        <v>237355.35582</v>
      </c>
      <c r="AH14" s="61">
        <v>0</v>
      </c>
      <c r="AI14" s="61">
        <v>92413.990070000014</v>
      </c>
      <c r="AJ14" s="61">
        <v>5261.14</v>
      </c>
      <c r="AK14" s="61">
        <v>5261.14</v>
      </c>
      <c r="AL14" s="61">
        <v>0</v>
      </c>
      <c r="AM14" s="61">
        <v>16913615.140000001</v>
      </c>
      <c r="AN14" s="61">
        <v>20858083.870000001</v>
      </c>
      <c r="AO14" s="61">
        <v>-3293688.79</v>
      </c>
      <c r="AP14" s="61">
        <v>0</v>
      </c>
      <c r="AQ14" s="61">
        <v>0</v>
      </c>
      <c r="AR14" s="61">
        <v>-650779.93999999994</v>
      </c>
      <c r="AS14" s="61">
        <v>-693870872.07999992</v>
      </c>
      <c r="AT14" s="61">
        <v>-267429715.77999997</v>
      </c>
      <c r="AU14" s="61">
        <v>-296903853.41999996</v>
      </c>
      <c r="AV14" s="61">
        <v>29474137.640000001</v>
      </c>
      <c r="AW14" s="61">
        <v>-105248115.99000001</v>
      </c>
      <c r="AX14" s="61">
        <v>-122851889.95000005</v>
      </c>
      <c r="AY14" s="61">
        <v>-1366417451.6500001</v>
      </c>
      <c r="AZ14" s="61">
        <v>-1163733258.4400001</v>
      </c>
      <c r="BA14" s="61">
        <v>-202684193.21000001</v>
      </c>
      <c r="BB14" s="61">
        <v>0</v>
      </c>
      <c r="BC14" s="61">
        <v>0</v>
      </c>
      <c r="BD14" s="61">
        <v>1243565561.7</v>
      </c>
      <c r="BE14" s="61">
        <v>17603773.960000038</v>
      </c>
      <c r="BF14" s="61">
        <v>326017092.92000002</v>
      </c>
      <c r="BG14" s="61">
        <v>293693054.53000003</v>
      </c>
      <c r="BH14" s="61">
        <v>32324038.390000001</v>
      </c>
      <c r="BI14" s="61">
        <v>0</v>
      </c>
      <c r="BJ14" s="61">
        <v>0</v>
      </c>
      <c r="BK14" s="61">
        <v>-308413318.95999998</v>
      </c>
      <c r="BL14" s="61">
        <v>0</v>
      </c>
      <c r="BM14" s="61">
        <v>0</v>
      </c>
      <c r="BN14" s="61">
        <v>0</v>
      </c>
      <c r="BO14" s="61">
        <v>-45896234.829999998</v>
      </c>
      <c r="BP14" s="61">
        <v>-45896234.829999998</v>
      </c>
      <c r="BQ14" s="61">
        <v>0</v>
      </c>
      <c r="BR14" s="61">
        <v>0</v>
      </c>
      <c r="BS14" s="61">
        <v>-271875622.09999996</v>
      </c>
      <c r="BT14" s="61">
        <v>-189698081.63999999</v>
      </c>
      <c r="BU14" s="61">
        <v>-87316192.890000001</v>
      </c>
      <c r="BV14" s="61">
        <v>-34850978.619999997</v>
      </c>
      <c r="BW14" s="61">
        <v>0</v>
      </c>
      <c r="BX14" s="61">
        <v>-5890667.7300000004</v>
      </c>
      <c r="BY14" s="61">
        <v>-10595.89</v>
      </c>
      <c r="BZ14" s="61">
        <v>51950649.289999999</v>
      </c>
      <c r="CA14" s="61">
        <v>-6059754.6199999992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-3421183.38</v>
      </c>
      <c r="CJ14" s="61">
        <v>-3421183.38</v>
      </c>
      <c r="CK14" s="61">
        <v>0</v>
      </c>
      <c r="CL14" s="61">
        <v>324780605.42978001</v>
      </c>
    </row>
    <row r="15" spans="1:90" ht="12.75" customHeight="1">
      <c r="A15" s="44" t="s">
        <v>16</v>
      </c>
      <c r="B15" s="59">
        <v>1010</v>
      </c>
      <c r="C15" s="60" t="s">
        <v>373</v>
      </c>
      <c r="D15" s="61">
        <v>1296363165.8600004</v>
      </c>
      <c r="E15" s="61">
        <v>1721381804.46</v>
      </c>
      <c r="F15" s="61">
        <v>1721381804.46</v>
      </c>
      <c r="G15" s="61">
        <v>0</v>
      </c>
      <c r="H15" s="61">
        <v>0</v>
      </c>
      <c r="I15" s="61">
        <v>-818833849.05999947</v>
      </c>
      <c r="J15" s="61">
        <v>-818833849.05999947</v>
      </c>
      <c r="K15" s="61">
        <v>-7991883423.0900002</v>
      </c>
      <c r="L15" s="61">
        <v>7173049574.0300007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393052067.60000002</v>
      </c>
      <c r="AA15" s="61">
        <v>56675817.589999996</v>
      </c>
      <c r="AB15" s="61">
        <v>150627627.80000001</v>
      </c>
      <c r="AC15" s="61">
        <v>186224252.24000001</v>
      </c>
      <c r="AD15" s="61">
        <v>-475630.02999999991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763142.86</v>
      </c>
      <c r="AN15" s="61">
        <v>0</v>
      </c>
      <c r="AO15" s="61">
        <v>0</v>
      </c>
      <c r="AP15" s="61">
        <v>763142.86</v>
      </c>
      <c r="AQ15" s="61">
        <v>0</v>
      </c>
      <c r="AR15" s="61">
        <v>0</v>
      </c>
      <c r="AS15" s="61">
        <v>-931079844.9799999</v>
      </c>
      <c r="AT15" s="61">
        <v>-133253106.86999999</v>
      </c>
      <c r="AU15" s="61">
        <v>-133253106.86999999</v>
      </c>
      <c r="AV15" s="61">
        <v>0</v>
      </c>
      <c r="AW15" s="61">
        <v>-17658024.049999997</v>
      </c>
      <c r="AX15" s="61">
        <v>-17658024.049999997</v>
      </c>
      <c r="AY15" s="61">
        <v>-130048254.72</v>
      </c>
      <c r="AZ15" s="61">
        <v>-106987996.66000001</v>
      </c>
      <c r="BA15" s="61">
        <v>-23060258.059999995</v>
      </c>
      <c r="BB15" s="61">
        <v>0</v>
      </c>
      <c r="BC15" s="61">
        <v>0</v>
      </c>
      <c r="BD15" s="61">
        <v>112390230.67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-780168714.05999994</v>
      </c>
      <c r="BT15" s="61">
        <v>-628815877.38999999</v>
      </c>
      <c r="BU15" s="61">
        <v>-67886143.129999995</v>
      </c>
      <c r="BV15" s="61">
        <v>-9418316.9300000016</v>
      </c>
      <c r="BW15" s="61">
        <v>0</v>
      </c>
      <c r="BX15" s="61">
        <v>-883191.49999999988</v>
      </c>
      <c r="BY15" s="61">
        <v>-22537976.840000004</v>
      </c>
      <c r="BZ15" s="61">
        <v>0</v>
      </c>
      <c r="CA15" s="61">
        <v>-50627208.270000003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365283320.88000047</v>
      </c>
    </row>
    <row r="16" spans="1:90" ht="12.75" customHeight="1">
      <c r="A16" s="44" t="s">
        <v>18</v>
      </c>
      <c r="B16" s="59">
        <v>1011</v>
      </c>
      <c r="C16" s="60" t="s">
        <v>373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</row>
    <row r="17" spans="1:90" ht="12.75" customHeight="1">
      <c r="A17" s="44" t="s">
        <v>20</v>
      </c>
      <c r="B17" s="59">
        <v>1012</v>
      </c>
      <c r="C17" s="60" t="s">
        <v>373</v>
      </c>
      <c r="D17" s="61">
        <v>213896902.87322298</v>
      </c>
      <c r="E17" s="61">
        <v>113933441.57000001</v>
      </c>
      <c r="F17" s="61">
        <v>193330082.86000001</v>
      </c>
      <c r="G17" s="61">
        <v>-79396641.290000007</v>
      </c>
      <c r="H17" s="61">
        <v>0</v>
      </c>
      <c r="I17" s="61">
        <v>26425751.749999955</v>
      </c>
      <c r="J17" s="61">
        <v>59139593.309999943</v>
      </c>
      <c r="K17" s="61">
        <v>-631948304.31000006</v>
      </c>
      <c r="L17" s="61">
        <v>691087897.62</v>
      </c>
      <c r="M17" s="61">
        <v>-32713841.559999987</v>
      </c>
      <c r="N17" s="61">
        <v>102739948.83</v>
      </c>
      <c r="O17" s="61">
        <v>-135453790.38999999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61486855.193223</v>
      </c>
      <c r="AA17" s="61">
        <v>27847533.990311999</v>
      </c>
      <c r="AB17" s="61">
        <v>497667.91432800004</v>
      </c>
      <c r="AC17" s="61">
        <v>33141653.288583003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12000000</v>
      </c>
      <c r="AK17" s="61">
        <v>12000000</v>
      </c>
      <c r="AL17" s="61">
        <v>0</v>
      </c>
      <c r="AM17" s="61">
        <v>50854.360000000037</v>
      </c>
      <c r="AN17" s="61">
        <v>6672142.4900000002</v>
      </c>
      <c r="AO17" s="61">
        <v>-6661247.9500000002</v>
      </c>
      <c r="AP17" s="61">
        <v>0</v>
      </c>
      <c r="AQ17" s="61">
        <v>0</v>
      </c>
      <c r="AR17" s="61">
        <v>39959.82</v>
      </c>
      <c r="AS17" s="61">
        <v>-190468738.03839594</v>
      </c>
      <c r="AT17" s="61">
        <v>-73234887.38000001</v>
      </c>
      <c r="AU17" s="61">
        <v>-80902950.63000001</v>
      </c>
      <c r="AV17" s="61">
        <v>7668063.25</v>
      </c>
      <c r="AW17" s="61">
        <v>-45258702.600000061</v>
      </c>
      <c r="AX17" s="61">
        <v>-48554965.140000045</v>
      </c>
      <c r="AY17" s="61">
        <v>-383458106.58000004</v>
      </c>
      <c r="AZ17" s="61">
        <v>-370689776.02000004</v>
      </c>
      <c r="BA17" s="61">
        <v>-101293316.33</v>
      </c>
      <c r="BB17" s="61">
        <v>0</v>
      </c>
      <c r="BC17" s="61">
        <v>88524985.769999996</v>
      </c>
      <c r="BD17" s="61">
        <v>334903141.44</v>
      </c>
      <c r="BE17" s="61">
        <v>3296262.5399999842</v>
      </c>
      <c r="BF17" s="61">
        <v>67641216.049999982</v>
      </c>
      <c r="BG17" s="61">
        <v>65026005.429999992</v>
      </c>
      <c r="BH17" s="61">
        <v>20746906.18</v>
      </c>
      <c r="BI17" s="61">
        <v>0</v>
      </c>
      <c r="BJ17" s="61">
        <v>-18131695.559999999</v>
      </c>
      <c r="BK17" s="61">
        <v>-64344953.509999998</v>
      </c>
      <c r="BL17" s="61">
        <v>0</v>
      </c>
      <c r="BM17" s="61">
        <v>0</v>
      </c>
      <c r="BN17" s="61">
        <v>0</v>
      </c>
      <c r="BO17" s="61">
        <v>-10479027.99</v>
      </c>
      <c r="BP17" s="61">
        <v>-10479027.99</v>
      </c>
      <c r="BQ17" s="61">
        <v>0</v>
      </c>
      <c r="BR17" s="61">
        <v>0</v>
      </c>
      <c r="BS17" s="61">
        <v>-61496120.068395868</v>
      </c>
      <c r="BT17" s="61">
        <v>-56553203.522641867</v>
      </c>
      <c r="BU17" s="61">
        <v>-4608802.4231519997</v>
      </c>
      <c r="BV17" s="61">
        <v>-4356686.8036439996</v>
      </c>
      <c r="BW17" s="61">
        <v>0</v>
      </c>
      <c r="BX17" s="61">
        <v>-78286.792878000007</v>
      </c>
      <c r="BY17" s="61">
        <v>-1446465.4660799999</v>
      </c>
      <c r="BZ17" s="61">
        <v>8686634.0500000007</v>
      </c>
      <c r="CA17" s="61">
        <v>-3139309.11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23428164.834827036</v>
      </c>
    </row>
    <row r="18" spans="1:90" ht="12.75" customHeight="1">
      <c r="A18" s="44" t="s">
        <v>22</v>
      </c>
      <c r="B18" s="59">
        <v>1013</v>
      </c>
      <c r="C18" s="60" t="s">
        <v>373</v>
      </c>
      <c r="D18" s="61">
        <v>61339659.470000036</v>
      </c>
      <c r="E18" s="61">
        <v>41192878.920000017</v>
      </c>
      <c r="F18" s="61">
        <v>295885129.25999999</v>
      </c>
      <c r="G18" s="61">
        <v>-254692250.33999997</v>
      </c>
      <c r="H18" s="61">
        <v>0</v>
      </c>
      <c r="I18" s="61">
        <v>1694111.1700000167</v>
      </c>
      <c r="J18" s="61">
        <v>-137155407.50999999</v>
      </c>
      <c r="K18" s="61">
        <v>-605901962.50999999</v>
      </c>
      <c r="L18" s="61">
        <v>468746555</v>
      </c>
      <c r="M18" s="61">
        <v>138849518.68000001</v>
      </c>
      <c r="N18" s="61">
        <v>445768392.64999998</v>
      </c>
      <c r="O18" s="61">
        <v>-306918873.96999997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17863056.870000001</v>
      </c>
      <c r="AA18" s="61">
        <v>11645387.880000001</v>
      </c>
      <c r="AB18" s="61">
        <v>0</v>
      </c>
      <c r="AC18" s="61">
        <v>-87935.550000000017</v>
      </c>
      <c r="AD18" s="61">
        <v>6305604.54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737137</v>
      </c>
      <c r="AK18" s="61">
        <v>6368158.2999999998</v>
      </c>
      <c r="AL18" s="61">
        <v>-5631021.2999999998</v>
      </c>
      <c r="AM18" s="61">
        <v>-147524.4899999999</v>
      </c>
      <c r="AN18" s="61">
        <v>-1014406.86</v>
      </c>
      <c r="AO18" s="61">
        <v>845320.08000000007</v>
      </c>
      <c r="AP18" s="61">
        <v>0</v>
      </c>
      <c r="AQ18" s="61">
        <v>0</v>
      </c>
      <c r="AR18" s="61">
        <v>21562.29</v>
      </c>
      <c r="AS18" s="61">
        <v>-58773270.039999969</v>
      </c>
      <c r="AT18" s="61">
        <v>-30805601.089999996</v>
      </c>
      <c r="AU18" s="61">
        <v>-70833525.140000001</v>
      </c>
      <c r="AV18" s="61">
        <v>40027924.050000004</v>
      </c>
      <c r="AW18" s="61">
        <v>7205445.6100000143</v>
      </c>
      <c r="AX18" s="61">
        <v>21085394.160000026</v>
      </c>
      <c r="AY18" s="61">
        <v>-387157628.89999998</v>
      </c>
      <c r="AZ18" s="61">
        <v>-338438327.60000002</v>
      </c>
      <c r="BA18" s="61">
        <v>-218635301.15000001</v>
      </c>
      <c r="BB18" s="61">
        <v>0</v>
      </c>
      <c r="BC18" s="61">
        <v>169915999.84999999</v>
      </c>
      <c r="BD18" s="61">
        <v>408243023.06</v>
      </c>
      <c r="BE18" s="61">
        <v>-13879948.550000012</v>
      </c>
      <c r="BF18" s="61">
        <v>292417135.94999999</v>
      </c>
      <c r="BG18" s="61">
        <v>267552443.76000002</v>
      </c>
      <c r="BH18" s="61">
        <v>153718981.99000001</v>
      </c>
      <c r="BI18" s="61">
        <v>0</v>
      </c>
      <c r="BJ18" s="61">
        <v>-128854289.80000001</v>
      </c>
      <c r="BK18" s="61">
        <v>-306297084.5</v>
      </c>
      <c r="BL18" s="61">
        <v>0</v>
      </c>
      <c r="BM18" s="61">
        <v>0</v>
      </c>
      <c r="BN18" s="61">
        <v>0</v>
      </c>
      <c r="BO18" s="61">
        <v>-4444831.2</v>
      </c>
      <c r="BP18" s="61">
        <v>-4444831.2</v>
      </c>
      <c r="BQ18" s="61">
        <v>0</v>
      </c>
      <c r="BR18" s="61">
        <v>0</v>
      </c>
      <c r="BS18" s="61">
        <v>-30728283.359999988</v>
      </c>
      <c r="BT18" s="61">
        <v>-28981747.420000002</v>
      </c>
      <c r="BU18" s="61">
        <v>-12339921.799999999</v>
      </c>
      <c r="BV18" s="61">
        <v>-2875834.5500000003</v>
      </c>
      <c r="BW18" s="61">
        <v>0</v>
      </c>
      <c r="BX18" s="61">
        <v>-307991.48000000004</v>
      </c>
      <c r="BY18" s="61">
        <v>-3997342.62</v>
      </c>
      <c r="BZ18" s="61">
        <v>18602613.710000001</v>
      </c>
      <c r="CA18" s="61">
        <v>-828059.2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2566389.4300000668</v>
      </c>
    </row>
    <row r="19" spans="1:90" ht="12.75" customHeight="1">
      <c r="A19" s="44" t="s">
        <v>24</v>
      </c>
      <c r="B19" s="59">
        <v>1016</v>
      </c>
      <c r="C19" s="60" t="s">
        <v>373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</row>
    <row r="20" spans="1:90" ht="12.75" customHeight="1">
      <c r="A20" s="44" t="s">
        <v>26</v>
      </c>
      <c r="B20" s="59">
        <v>1017</v>
      </c>
      <c r="C20" s="60" t="s">
        <v>373</v>
      </c>
      <c r="D20" s="61">
        <v>98871919.779999897</v>
      </c>
      <c r="E20" s="61">
        <v>96375102.459999979</v>
      </c>
      <c r="F20" s="61">
        <v>318503578.50999999</v>
      </c>
      <c r="G20" s="61">
        <v>-222128476.05000001</v>
      </c>
      <c r="H20" s="61">
        <v>0</v>
      </c>
      <c r="I20" s="61">
        <v>-24973876.170000076</v>
      </c>
      <c r="J20" s="61">
        <v>9723012.2999999523</v>
      </c>
      <c r="K20" s="61">
        <v>-1151553604.23</v>
      </c>
      <c r="L20" s="61">
        <v>1161276616.53</v>
      </c>
      <c r="M20" s="61">
        <v>-34696888.470000029</v>
      </c>
      <c r="N20" s="61">
        <v>801782117.14999998</v>
      </c>
      <c r="O20" s="61">
        <v>-836479005.62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29785441.299999997</v>
      </c>
      <c r="AA20" s="61">
        <v>15334725.379999999</v>
      </c>
      <c r="AB20" s="61">
        <v>0</v>
      </c>
      <c r="AC20" s="61">
        <v>14450715.919999998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323449.19</v>
      </c>
      <c r="AK20" s="61">
        <v>323449.19</v>
      </c>
      <c r="AL20" s="61">
        <v>0</v>
      </c>
      <c r="AM20" s="61">
        <v>-2638197</v>
      </c>
      <c r="AN20" s="61">
        <v>-108412869</v>
      </c>
      <c r="AO20" s="61">
        <v>106251365</v>
      </c>
      <c r="AP20" s="61">
        <v>0</v>
      </c>
      <c r="AQ20" s="61">
        <v>0</v>
      </c>
      <c r="AR20" s="61">
        <v>-476693</v>
      </c>
      <c r="AS20" s="61">
        <v>-69703429.210000157</v>
      </c>
      <c r="AT20" s="61">
        <v>-26030243.76000002</v>
      </c>
      <c r="AU20" s="61">
        <v>-80737670.140000015</v>
      </c>
      <c r="AV20" s="61">
        <v>54707426.379999995</v>
      </c>
      <c r="AW20" s="61">
        <v>-6708659.870000124</v>
      </c>
      <c r="AX20" s="61">
        <v>-71608937.540000081</v>
      </c>
      <c r="AY20" s="61">
        <v>-774983604.86000013</v>
      </c>
      <c r="AZ20" s="61">
        <v>-698468551.29000008</v>
      </c>
      <c r="BA20" s="61">
        <v>-76515053.569999993</v>
      </c>
      <c r="BB20" s="61">
        <v>0</v>
      </c>
      <c r="BC20" s="61">
        <v>0</v>
      </c>
      <c r="BD20" s="61">
        <v>703374667.32000005</v>
      </c>
      <c r="BE20" s="61">
        <v>64900277.669999957</v>
      </c>
      <c r="BF20" s="61">
        <v>679923914.13999999</v>
      </c>
      <c r="BG20" s="61">
        <v>608850949.63999999</v>
      </c>
      <c r="BH20" s="61">
        <v>71072964.5</v>
      </c>
      <c r="BI20" s="61">
        <v>0</v>
      </c>
      <c r="BJ20" s="61">
        <v>0</v>
      </c>
      <c r="BK20" s="61">
        <v>-615023636.47000003</v>
      </c>
      <c r="BL20" s="61">
        <v>0</v>
      </c>
      <c r="BM20" s="61">
        <v>0</v>
      </c>
      <c r="BN20" s="61">
        <v>0</v>
      </c>
      <c r="BO20" s="61">
        <v>2229941.59</v>
      </c>
      <c r="BP20" s="61">
        <v>2229941.59</v>
      </c>
      <c r="BQ20" s="61">
        <v>0</v>
      </c>
      <c r="BR20" s="61">
        <v>0</v>
      </c>
      <c r="BS20" s="61">
        <v>-38881664.920000009</v>
      </c>
      <c r="BT20" s="61">
        <v>-47997790.780000001</v>
      </c>
      <c r="BU20" s="61">
        <v>-27016969.200000003</v>
      </c>
      <c r="BV20" s="61">
        <v>-2837531.9299999997</v>
      </c>
      <c r="BW20" s="61">
        <v>-16834.79</v>
      </c>
      <c r="BX20" s="61">
        <v>-2079648.79</v>
      </c>
      <c r="BY20" s="61">
        <v>-7208075.9799999995</v>
      </c>
      <c r="BZ20" s="61">
        <v>48289649.260000005</v>
      </c>
      <c r="CA20" s="61">
        <v>-14462.71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-312802.25</v>
      </c>
      <c r="CJ20" s="61">
        <v>-312802.25</v>
      </c>
      <c r="CK20" s="61">
        <v>0</v>
      </c>
      <c r="CL20" s="61">
        <v>29168490.56999974</v>
      </c>
    </row>
    <row r="21" spans="1:90" ht="12.75" customHeight="1">
      <c r="A21" s="44" t="s">
        <v>28</v>
      </c>
      <c r="B21" s="59">
        <v>1018</v>
      </c>
      <c r="C21" s="60" t="s">
        <v>373</v>
      </c>
      <c r="D21" s="61">
        <v>4887849.5699999956</v>
      </c>
      <c r="E21" s="61">
        <v>-4565052.4800000004</v>
      </c>
      <c r="F21" s="61">
        <v>10545599.310000001</v>
      </c>
      <c r="G21" s="61">
        <v>-15110651.790000001</v>
      </c>
      <c r="H21" s="61">
        <v>0</v>
      </c>
      <c r="I21" s="61">
        <v>9320555.2699999958</v>
      </c>
      <c r="J21" s="61">
        <v>2557842.1899999976</v>
      </c>
      <c r="K21" s="61">
        <v>-26083866.650000002</v>
      </c>
      <c r="L21" s="61">
        <v>28641708.84</v>
      </c>
      <c r="M21" s="61">
        <v>6762713.0799999991</v>
      </c>
      <c r="N21" s="61">
        <v>8924283.1099999994</v>
      </c>
      <c r="O21" s="61">
        <v>-2161570.0300000003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12365.19</v>
      </c>
      <c r="AK21" s="61">
        <v>12365.19</v>
      </c>
      <c r="AL21" s="61">
        <v>0</v>
      </c>
      <c r="AM21" s="61">
        <v>119981.59000000001</v>
      </c>
      <c r="AN21" s="61">
        <v>159975.45000000001</v>
      </c>
      <c r="AO21" s="61">
        <v>-39993.86</v>
      </c>
      <c r="AP21" s="61">
        <v>0</v>
      </c>
      <c r="AQ21" s="61">
        <v>0</v>
      </c>
      <c r="AR21" s="61">
        <v>0</v>
      </c>
      <c r="AS21" s="61">
        <v>-9703286.5800000019</v>
      </c>
      <c r="AT21" s="61">
        <v>-1240130.5700000003</v>
      </c>
      <c r="AU21" s="61">
        <v>-1720149.1800000002</v>
      </c>
      <c r="AV21" s="61">
        <v>480018.60999999993</v>
      </c>
      <c r="AW21" s="61">
        <v>-4462879.7500000037</v>
      </c>
      <c r="AX21" s="61">
        <v>-1991277.1300000027</v>
      </c>
      <c r="AY21" s="61">
        <v>-30097218.550000001</v>
      </c>
      <c r="AZ21" s="61">
        <v>-25527711.490000002</v>
      </c>
      <c r="BA21" s="61">
        <v>-11301879.720000001</v>
      </c>
      <c r="BB21" s="61">
        <v>0</v>
      </c>
      <c r="BC21" s="61">
        <v>6732372.6600000001</v>
      </c>
      <c r="BD21" s="61">
        <v>28105941.419999998</v>
      </c>
      <c r="BE21" s="61">
        <v>-2471602.620000001</v>
      </c>
      <c r="BF21" s="61">
        <v>10379105.539999999</v>
      </c>
      <c r="BG21" s="61">
        <v>8083098.8000000007</v>
      </c>
      <c r="BH21" s="61">
        <v>5678772.7199999997</v>
      </c>
      <c r="BI21" s="61">
        <v>0</v>
      </c>
      <c r="BJ21" s="61">
        <v>-3382765.98</v>
      </c>
      <c r="BK21" s="61">
        <v>-12850708.16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-4000276.2599999988</v>
      </c>
      <c r="BT21" s="61">
        <v>-2339006.9499999993</v>
      </c>
      <c r="BU21" s="61">
        <v>-1751234.91</v>
      </c>
      <c r="BV21" s="61">
        <v>-590024.6</v>
      </c>
      <c r="BW21" s="61">
        <v>0</v>
      </c>
      <c r="BX21" s="61">
        <v>-27034.58</v>
      </c>
      <c r="BY21" s="61">
        <v>16914.46</v>
      </c>
      <c r="BZ21" s="61">
        <v>690110.32000000007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-4815437.0100000063</v>
      </c>
    </row>
    <row r="22" spans="1:90" ht="12.75" customHeight="1">
      <c r="A22" s="44" t="s">
        <v>30</v>
      </c>
      <c r="B22" s="59">
        <v>1020</v>
      </c>
      <c r="C22" s="60" t="s">
        <v>373</v>
      </c>
      <c r="D22" s="61">
        <v>93157862.617596716</v>
      </c>
      <c r="E22" s="61">
        <v>93352577.06000042</v>
      </c>
      <c r="F22" s="61">
        <v>2883082859.3900003</v>
      </c>
      <c r="G22" s="61">
        <v>-2789730282.3299999</v>
      </c>
      <c r="H22" s="61">
        <v>0</v>
      </c>
      <c r="I22" s="61">
        <v>-26286858.540001869</v>
      </c>
      <c r="J22" s="61">
        <v>-1362301145.1499987</v>
      </c>
      <c r="K22" s="61">
        <v>-9802001217.1700001</v>
      </c>
      <c r="L22" s="61">
        <v>8439700072.0200014</v>
      </c>
      <c r="M22" s="61">
        <v>1336014286.6099968</v>
      </c>
      <c r="N22" s="61">
        <v>9568189544.5999985</v>
      </c>
      <c r="O22" s="61">
        <v>-8232175257.9900017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25261535.047598172</v>
      </c>
      <c r="AA22" s="61">
        <v>26151753.552540835</v>
      </c>
      <c r="AB22" s="61">
        <v>0</v>
      </c>
      <c r="AC22" s="61">
        <v>-1484667.6475849804</v>
      </c>
      <c r="AD22" s="61">
        <v>584200.03341116104</v>
      </c>
      <c r="AE22" s="61">
        <v>0</v>
      </c>
      <c r="AF22" s="61">
        <v>0</v>
      </c>
      <c r="AG22" s="61">
        <v>8973.9976001123487</v>
      </c>
      <c r="AH22" s="61">
        <v>0</v>
      </c>
      <c r="AI22" s="61">
        <v>1275.1116310448422</v>
      </c>
      <c r="AJ22" s="61">
        <v>0</v>
      </c>
      <c r="AK22" s="61">
        <v>0</v>
      </c>
      <c r="AL22" s="61">
        <v>0</v>
      </c>
      <c r="AM22" s="61">
        <v>830609.04999999958</v>
      </c>
      <c r="AN22" s="61">
        <v>-3404616</v>
      </c>
      <c r="AO22" s="61">
        <v>2985185.4</v>
      </c>
      <c r="AP22" s="61">
        <v>0</v>
      </c>
      <c r="AQ22" s="61">
        <v>0</v>
      </c>
      <c r="AR22" s="61">
        <v>1250039.6499999997</v>
      </c>
      <c r="AS22" s="61">
        <v>30690631.718147434</v>
      </c>
      <c r="AT22" s="61">
        <v>-29802814.21999979</v>
      </c>
      <c r="AU22" s="61">
        <v>-1003197668.65</v>
      </c>
      <c r="AV22" s="61">
        <v>973394854.43000019</v>
      </c>
      <c r="AW22" s="61">
        <v>-10851852.849999905</v>
      </c>
      <c r="AX22" s="61">
        <v>912658979.26999998</v>
      </c>
      <c r="AY22" s="61">
        <v>-2294031155.3900003</v>
      </c>
      <c r="AZ22" s="61">
        <v>-1784719688.3200002</v>
      </c>
      <c r="BA22" s="61">
        <v>-1029317634.78</v>
      </c>
      <c r="BB22" s="61">
        <v>0</v>
      </c>
      <c r="BC22" s="61">
        <v>520006167.70999998</v>
      </c>
      <c r="BD22" s="61">
        <v>3206690134.6600003</v>
      </c>
      <c r="BE22" s="61">
        <v>-923510832.11999989</v>
      </c>
      <c r="BF22" s="61">
        <v>2181899396.7499995</v>
      </c>
      <c r="BG22" s="61">
        <v>1701887957.2799997</v>
      </c>
      <c r="BH22" s="61">
        <v>974599815.44999993</v>
      </c>
      <c r="BI22" s="61">
        <v>0</v>
      </c>
      <c r="BJ22" s="61">
        <v>-494588375.97999996</v>
      </c>
      <c r="BK22" s="61">
        <v>-3105410228.8699994</v>
      </c>
      <c r="BL22" s="61">
        <v>0</v>
      </c>
      <c r="BM22" s="61">
        <v>0</v>
      </c>
      <c r="BN22" s="61">
        <v>0</v>
      </c>
      <c r="BO22" s="61">
        <v>-1814506.7400000002</v>
      </c>
      <c r="BP22" s="61">
        <v>-1814506.7400000002</v>
      </c>
      <c r="BQ22" s="61">
        <v>0</v>
      </c>
      <c r="BR22" s="61">
        <v>0</v>
      </c>
      <c r="BS22" s="61">
        <v>73159805.528147131</v>
      </c>
      <c r="BT22" s="61">
        <v>-106831387.83999999</v>
      </c>
      <c r="BU22" s="61">
        <v>-52004145.300147049</v>
      </c>
      <c r="BV22" s="61">
        <v>-1874951.9760313248</v>
      </c>
      <c r="BW22" s="61">
        <v>0</v>
      </c>
      <c r="BX22" s="61">
        <v>-3517713.4515768616</v>
      </c>
      <c r="BY22" s="61">
        <v>-4466450.9940976566</v>
      </c>
      <c r="BZ22" s="61">
        <v>245183504.46000001</v>
      </c>
      <c r="CA22" s="61">
        <v>-3329049.37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123848494.33574414</v>
      </c>
    </row>
    <row r="23" spans="1:90" ht="12.75" customHeight="1">
      <c r="A23" s="44" t="s">
        <v>32</v>
      </c>
      <c r="B23" s="59">
        <v>1022</v>
      </c>
      <c r="C23" s="60" t="s">
        <v>373</v>
      </c>
      <c r="D23" s="61">
        <v>182747456.79000011</v>
      </c>
      <c r="E23" s="61">
        <v>160560739.81</v>
      </c>
      <c r="F23" s="61">
        <v>275576578.94</v>
      </c>
      <c r="G23" s="61">
        <v>-115015839.13</v>
      </c>
      <c r="H23" s="61">
        <v>0</v>
      </c>
      <c r="I23" s="61">
        <v>-20473132.129999891</v>
      </c>
      <c r="J23" s="61">
        <v>-24463156.009999871</v>
      </c>
      <c r="K23" s="61">
        <v>-608017147.02999997</v>
      </c>
      <c r="L23" s="61">
        <v>583553991.0200001</v>
      </c>
      <c r="M23" s="61">
        <v>3990023.8799999803</v>
      </c>
      <c r="N23" s="61">
        <v>96705196.549999982</v>
      </c>
      <c r="O23" s="61">
        <v>-92715172.670000002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39067297.130000003</v>
      </c>
      <c r="AA23" s="61">
        <v>30040697.009999998</v>
      </c>
      <c r="AB23" s="61">
        <v>3254827.42</v>
      </c>
      <c r="AC23" s="61">
        <v>3368594.58</v>
      </c>
      <c r="AD23" s="61">
        <v>2288729.64</v>
      </c>
      <c r="AE23" s="61">
        <v>52371.78</v>
      </c>
      <c r="AF23" s="61">
        <v>0</v>
      </c>
      <c r="AG23" s="61">
        <v>62076.7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3592551.98</v>
      </c>
      <c r="AN23" s="61">
        <v>3139183.66</v>
      </c>
      <c r="AO23" s="61">
        <v>453368.32000000001</v>
      </c>
      <c r="AP23" s="61">
        <v>0</v>
      </c>
      <c r="AQ23" s="61">
        <v>0</v>
      </c>
      <c r="AR23" s="61">
        <v>0</v>
      </c>
      <c r="AS23" s="61">
        <v>-300767710.45999992</v>
      </c>
      <c r="AT23" s="61">
        <v>-126811315.92</v>
      </c>
      <c r="AU23" s="61">
        <v>-142668460.72</v>
      </c>
      <c r="AV23" s="61">
        <v>15857144.799999999</v>
      </c>
      <c r="AW23" s="61">
        <v>-43724041.430000007</v>
      </c>
      <c r="AX23" s="61">
        <v>-76573852.950000048</v>
      </c>
      <c r="AY23" s="61">
        <v>-441427794.62</v>
      </c>
      <c r="AZ23" s="61">
        <v>-328919341.57999998</v>
      </c>
      <c r="BA23" s="61">
        <v>-112508453.04000001</v>
      </c>
      <c r="BB23" s="61">
        <v>0</v>
      </c>
      <c r="BC23" s="61">
        <v>0</v>
      </c>
      <c r="BD23" s="61">
        <v>364853941.66999996</v>
      </c>
      <c r="BE23" s="61">
        <v>32849811.520000041</v>
      </c>
      <c r="BF23" s="61">
        <v>184196054.58000001</v>
      </c>
      <c r="BG23" s="61">
        <v>134706319.31</v>
      </c>
      <c r="BH23" s="61">
        <v>49489735.270000003</v>
      </c>
      <c r="BI23" s="61">
        <v>0</v>
      </c>
      <c r="BJ23" s="61">
        <v>0</v>
      </c>
      <c r="BK23" s="61">
        <v>-151346243.05999997</v>
      </c>
      <c r="BL23" s="61">
        <v>0</v>
      </c>
      <c r="BM23" s="61">
        <v>0</v>
      </c>
      <c r="BN23" s="61">
        <v>0</v>
      </c>
      <c r="BO23" s="61">
        <v>-2168943.0299999993</v>
      </c>
      <c r="BP23" s="61">
        <v>-2168943.0299999993</v>
      </c>
      <c r="BQ23" s="61">
        <v>0</v>
      </c>
      <c r="BR23" s="61">
        <v>0</v>
      </c>
      <c r="BS23" s="61">
        <v>-123746315.17999995</v>
      </c>
      <c r="BT23" s="61">
        <v>-53699653.209999964</v>
      </c>
      <c r="BU23" s="61">
        <v>-55810378.840000004</v>
      </c>
      <c r="BV23" s="61">
        <v>-1020153.82</v>
      </c>
      <c r="BW23" s="61">
        <v>0</v>
      </c>
      <c r="BX23" s="61">
        <v>-5344849.43</v>
      </c>
      <c r="BY23" s="61">
        <v>-13780666.439999998</v>
      </c>
      <c r="BZ23" s="61">
        <v>6935689.379999999</v>
      </c>
      <c r="CA23" s="61">
        <v>-1026302.8200000001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-4317094.8999999994</v>
      </c>
      <c r="CJ23" s="61">
        <v>-4317094.8999999994</v>
      </c>
      <c r="CK23" s="61">
        <v>0</v>
      </c>
      <c r="CL23" s="61">
        <v>-118020253.66999981</v>
      </c>
    </row>
    <row r="24" spans="1:90" ht="12.75" customHeight="1">
      <c r="A24" s="44" t="s">
        <v>34</v>
      </c>
      <c r="B24" s="59">
        <v>1025</v>
      </c>
      <c r="C24" s="60" t="s">
        <v>373</v>
      </c>
      <c r="D24" s="61">
        <v>31031798.979999971</v>
      </c>
      <c r="E24" s="61">
        <v>47008735.449999973</v>
      </c>
      <c r="F24" s="61">
        <v>141946191.20999998</v>
      </c>
      <c r="G24" s="61">
        <v>-94937455.760000005</v>
      </c>
      <c r="H24" s="61">
        <v>0</v>
      </c>
      <c r="I24" s="61">
        <v>-26345838.030000001</v>
      </c>
      <c r="J24" s="61">
        <v>-10010238.109999955</v>
      </c>
      <c r="K24" s="61">
        <v>-347836485.18000001</v>
      </c>
      <c r="L24" s="61">
        <v>337826247.07000005</v>
      </c>
      <c r="M24" s="61">
        <v>-16335599.920000046</v>
      </c>
      <c r="N24" s="61">
        <v>226582153.54999998</v>
      </c>
      <c r="O24" s="61">
        <v>-242917753.47000003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10219074.470000001</v>
      </c>
      <c r="AA24" s="61">
        <v>7319656.7800000012</v>
      </c>
      <c r="AB24" s="61">
        <v>0</v>
      </c>
      <c r="AC24" s="61">
        <v>2899417.69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149827.08999999991</v>
      </c>
      <c r="AN24" s="61">
        <v>708217.98</v>
      </c>
      <c r="AO24" s="61">
        <v>-532019.56000000006</v>
      </c>
      <c r="AP24" s="61">
        <v>0</v>
      </c>
      <c r="AQ24" s="61">
        <v>0</v>
      </c>
      <c r="AR24" s="61">
        <v>-26371.330000000016</v>
      </c>
      <c r="AS24" s="61">
        <v>16287420.51999999</v>
      </c>
      <c r="AT24" s="61">
        <v>-6717285.2300000004</v>
      </c>
      <c r="AU24" s="61">
        <v>-32907613.009999998</v>
      </c>
      <c r="AV24" s="61">
        <v>26190327.779999997</v>
      </c>
      <c r="AW24" s="61">
        <v>28037492.829999983</v>
      </c>
      <c r="AX24" s="61">
        <v>90515886.75999999</v>
      </c>
      <c r="AY24" s="61">
        <v>-155359890.30000001</v>
      </c>
      <c r="AZ24" s="61">
        <v>-168294931.21000001</v>
      </c>
      <c r="BA24" s="61">
        <v>-99297766.760000005</v>
      </c>
      <c r="BB24" s="61">
        <v>0</v>
      </c>
      <c r="BC24" s="61">
        <v>112232807.67</v>
      </c>
      <c r="BD24" s="61">
        <v>245875777.06</v>
      </c>
      <c r="BE24" s="61">
        <v>-62478393.930000007</v>
      </c>
      <c r="BF24" s="61">
        <v>162631792.93000001</v>
      </c>
      <c r="BG24" s="61">
        <v>148142806.66999999</v>
      </c>
      <c r="BH24" s="61">
        <v>75967397.570000008</v>
      </c>
      <c r="BI24" s="61">
        <v>0</v>
      </c>
      <c r="BJ24" s="61">
        <v>-61478411.31000001</v>
      </c>
      <c r="BK24" s="61">
        <v>-225110186.86000001</v>
      </c>
      <c r="BL24" s="61">
        <v>0</v>
      </c>
      <c r="BM24" s="61">
        <v>0</v>
      </c>
      <c r="BN24" s="61">
        <v>0</v>
      </c>
      <c r="BO24" s="61">
        <v>-2115838.0299999998</v>
      </c>
      <c r="BP24" s="61">
        <v>-2115838.0299999998</v>
      </c>
      <c r="BQ24" s="61">
        <v>0</v>
      </c>
      <c r="BR24" s="61">
        <v>0</v>
      </c>
      <c r="BS24" s="61">
        <v>-2916949.0499999919</v>
      </c>
      <c r="BT24" s="61">
        <v>-19564964.679999992</v>
      </c>
      <c r="BU24" s="61">
        <v>-3354614.48</v>
      </c>
      <c r="BV24" s="61">
        <v>-788999.21</v>
      </c>
      <c r="BW24" s="61">
        <v>0</v>
      </c>
      <c r="BX24" s="61">
        <v>-506265.17</v>
      </c>
      <c r="BY24" s="61">
        <v>-783579.02</v>
      </c>
      <c r="BZ24" s="61">
        <v>22092489.540000003</v>
      </c>
      <c r="CA24" s="61">
        <v>-11016.03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47319219.499999963</v>
      </c>
    </row>
    <row r="25" spans="1:90" ht="12.75" customHeight="1">
      <c r="A25" s="44" t="s">
        <v>36</v>
      </c>
      <c r="B25" s="59">
        <v>1027</v>
      </c>
      <c r="C25" s="60" t="s">
        <v>373</v>
      </c>
      <c r="D25" s="61">
        <v>6519077.8389361389</v>
      </c>
      <c r="E25" s="61">
        <v>3801677.2999999989</v>
      </c>
      <c r="F25" s="61">
        <v>20059459.09</v>
      </c>
      <c r="G25" s="61">
        <v>-16257781.790000001</v>
      </c>
      <c r="H25" s="61">
        <v>0</v>
      </c>
      <c r="I25" s="61">
        <v>2297750.2400000021</v>
      </c>
      <c r="J25" s="61">
        <v>7356861.3999999911</v>
      </c>
      <c r="K25" s="61">
        <v>-87921058.280000001</v>
      </c>
      <c r="L25" s="61">
        <v>95277919.679999992</v>
      </c>
      <c r="M25" s="61">
        <v>-5059111.159999989</v>
      </c>
      <c r="N25" s="61">
        <v>54641794.850000009</v>
      </c>
      <c r="O25" s="61">
        <v>-59700906.009999998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432316.748936138</v>
      </c>
      <c r="AA25" s="61">
        <v>395016.55207270035</v>
      </c>
      <c r="AB25" s="61">
        <v>0</v>
      </c>
      <c r="AC25" s="61">
        <v>2285.4178899272615</v>
      </c>
      <c r="AD25" s="61">
        <v>27495.17445203806</v>
      </c>
      <c r="AE25" s="61">
        <v>0</v>
      </c>
      <c r="AF25" s="61">
        <v>7519.604521472309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-12666.449999999895</v>
      </c>
      <c r="AN25" s="61">
        <v>300459.21000000002</v>
      </c>
      <c r="AO25" s="61">
        <v>-2556.4899999999834</v>
      </c>
      <c r="AP25" s="61">
        <v>0</v>
      </c>
      <c r="AQ25" s="61">
        <v>0</v>
      </c>
      <c r="AR25" s="61">
        <v>-310569.16999999993</v>
      </c>
      <c r="AS25" s="61">
        <v>-18049927.320957314</v>
      </c>
      <c r="AT25" s="61">
        <v>-7512964.5595340021</v>
      </c>
      <c r="AU25" s="61">
        <v>-18901128.890000001</v>
      </c>
      <c r="AV25" s="61">
        <v>11388164.330465999</v>
      </c>
      <c r="AW25" s="61">
        <v>-1578553.7742899917</v>
      </c>
      <c r="AX25" s="61">
        <v>-4394034.535399992</v>
      </c>
      <c r="AY25" s="61">
        <v>-25747314.825399995</v>
      </c>
      <c r="AZ25" s="61">
        <v>-21516903.965399995</v>
      </c>
      <c r="BA25" s="61">
        <v>-10155977.789999999</v>
      </c>
      <c r="BB25" s="61">
        <v>0</v>
      </c>
      <c r="BC25" s="61">
        <v>5925566.9300000006</v>
      </c>
      <c r="BD25" s="61">
        <v>21353280.290000003</v>
      </c>
      <c r="BE25" s="61">
        <v>2815480.7611100003</v>
      </c>
      <c r="BF25" s="61">
        <v>15803378.10111</v>
      </c>
      <c r="BG25" s="61">
        <v>13011580.671109999</v>
      </c>
      <c r="BH25" s="61">
        <v>6428835.9100000001</v>
      </c>
      <c r="BI25" s="61">
        <v>0</v>
      </c>
      <c r="BJ25" s="61">
        <v>-3637038.4800000004</v>
      </c>
      <c r="BK25" s="61">
        <v>-12987897.34</v>
      </c>
      <c r="BL25" s="61">
        <v>0</v>
      </c>
      <c r="BM25" s="61">
        <v>0</v>
      </c>
      <c r="BN25" s="61">
        <v>0</v>
      </c>
      <c r="BO25" s="61">
        <v>-606559.97</v>
      </c>
      <c r="BP25" s="61">
        <v>-606559.97</v>
      </c>
      <c r="BQ25" s="61">
        <v>0</v>
      </c>
      <c r="BR25" s="61">
        <v>0</v>
      </c>
      <c r="BS25" s="61">
        <v>-8351849.0171333188</v>
      </c>
      <c r="BT25" s="61">
        <v>-6445626.9200000009</v>
      </c>
      <c r="BU25" s="61">
        <v>-2347168.6440158142</v>
      </c>
      <c r="BV25" s="61">
        <v>-1035835.1908958183</v>
      </c>
      <c r="BW25" s="61">
        <v>0</v>
      </c>
      <c r="BX25" s="61">
        <v>-2336912.337231596</v>
      </c>
      <c r="BY25" s="61">
        <v>-185266.36499009095</v>
      </c>
      <c r="BZ25" s="61">
        <v>4029779.6900000023</v>
      </c>
      <c r="CA25" s="61">
        <v>-30819.25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0</v>
      </c>
      <c r="CJ25" s="61">
        <v>0</v>
      </c>
      <c r="CK25" s="61">
        <v>0</v>
      </c>
      <c r="CL25" s="61">
        <v>-11530849.482021175</v>
      </c>
    </row>
    <row r="26" spans="1:90" ht="12.75" customHeight="1">
      <c r="A26" s="44" t="s">
        <v>38</v>
      </c>
      <c r="B26" s="59">
        <v>1028</v>
      </c>
      <c r="C26" s="60" t="s">
        <v>373</v>
      </c>
      <c r="D26" s="61">
        <v>97017117.439999878</v>
      </c>
      <c r="E26" s="61">
        <v>81965087.569999933</v>
      </c>
      <c r="F26" s="61">
        <v>406123484.13999999</v>
      </c>
      <c r="G26" s="61">
        <v>-324158396.57000005</v>
      </c>
      <c r="H26" s="61">
        <v>0</v>
      </c>
      <c r="I26" s="61">
        <v>-14504710.690000057</v>
      </c>
      <c r="J26" s="61">
        <v>35812242.25999999</v>
      </c>
      <c r="K26" s="61">
        <v>-1394521223.1400001</v>
      </c>
      <c r="L26" s="61">
        <v>1430333465.4000001</v>
      </c>
      <c r="M26" s="61">
        <v>-50316952.950000048</v>
      </c>
      <c r="N26" s="61">
        <v>1121774646.1700001</v>
      </c>
      <c r="O26" s="61">
        <v>-1172091599.1200001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25789566.919999998</v>
      </c>
      <c r="AA26" s="61">
        <v>29549631.93</v>
      </c>
      <c r="AB26" s="61">
        <v>0</v>
      </c>
      <c r="AC26" s="61">
        <v>-3898926.8499999996</v>
      </c>
      <c r="AD26" s="61">
        <v>0</v>
      </c>
      <c r="AE26" s="61">
        <v>0</v>
      </c>
      <c r="AF26" s="61">
        <v>0</v>
      </c>
      <c r="AG26" s="61">
        <v>138861.84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3767173.64</v>
      </c>
      <c r="AN26" s="61">
        <v>6096270.0099999998</v>
      </c>
      <c r="AO26" s="61">
        <v>-2339520.3499999996</v>
      </c>
      <c r="AP26" s="61">
        <v>0</v>
      </c>
      <c r="AQ26" s="61">
        <v>0</v>
      </c>
      <c r="AR26" s="61">
        <v>10423.98</v>
      </c>
      <c r="AS26" s="61">
        <v>-43042618.459999979</v>
      </c>
      <c r="AT26" s="61">
        <v>-30948678.600000024</v>
      </c>
      <c r="AU26" s="61">
        <v>-267339811.32999998</v>
      </c>
      <c r="AV26" s="61">
        <v>236391132.72999996</v>
      </c>
      <c r="AW26" s="61">
        <v>-26110711.299999952</v>
      </c>
      <c r="AX26" s="61">
        <v>-87975941.059999943</v>
      </c>
      <c r="AY26" s="61">
        <v>-1360727467.9299998</v>
      </c>
      <c r="AZ26" s="61">
        <v>-1297013386.1699998</v>
      </c>
      <c r="BA26" s="61">
        <v>-63714081.759999998</v>
      </c>
      <c r="BB26" s="61">
        <v>0</v>
      </c>
      <c r="BC26" s="61">
        <v>0</v>
      </c>
      <c r="BD26" s="61">
        <v>1272751526.8699999</v>
      </c>
      <c r="BE26" s="61">
        <v>61865229.75999999</v>
      </c>
      <c r="BF26" s="61">
        <v>1187828460.46</v>
      </c>
      <c r="BG26" s="61">
        <v>1137252002.71</v>
      </c>
      <c r="BH26" s="61">
        <v>50576457.75</v>
      </c>
      <c r="BI26" s="61">
        <v>0</v>
      </c>
      <c r="BJ26" s="61">
        <v>0</v>
      </c>
      <c r="BK26" s="61">
        <v>-1125963230.7</v>
      </c>
      <c r="BL26" s="61">
        <v>0</v>
      </c>
      <c r="BM26" s="61">
        <v>0</v>
      </c>
      <c r="BN26" s="61">
        <v>0</v>
      </c>
      <c r="BO26" s="61">
        <v>-4958352.2699999809</v>
      </c>
      <c r="BP26" s="61">
        <v>-4958352.2699999809</v>
      </c>
      <c r="BQ26" s="61">
        <v>0</v>
      </c>
      <c r="BR26" s="61">
        <v>0</v>
      </c>
      <c r="BS26" s="61">
        <v>19862188.369999975</v>
      </c>
      <c r="BT26" s="61">
        <v>-69631855.870000005</v>
      </c>
      <c r="BU26" s="61">
        <v>-14634795.33</v>
      </c>
      <c r="BV26" s="61">
        <v>-2663810.77</v>
      </c>
      <c r="BW26" s="61">
        <v>0</v>
      </c>
      <c r="BX26" s="61">
        <v>-1195938.92</v>
      </c>
      <c r="BY26" s="61">
        <v>-2498969.69</v>
      </c>
      <c r="BZ26" s="61">
        <v>110871460.77999997</v>
      </c>
      <c r="CA26" s="61">
        <v>-383901.82999999996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-887064.65999999992</v>
      </c>
      <c r="CJ26" s="61">
        <v>-887064.65999999992</v>
      </c>
      <c r="CK26" s="61">
        <v>0</v>
      </c>
      <c r="CL26" s="61">
        <v>53974498.9799999</v>
      </c>
    </row>
    <row r="27" spans="1:90" ht="12.75" customHeight="1">
      <c r="A27" s="44" t="s">
        <v>40</v>
      </c>
      <c r="B27" s="59">
        <v>1030</v>
      </c>
      <c r="C27" s="60" t="s">
        <v>373</v>
      </c>
      <c r="D27" s="61">
        <v>450696936.85000014</v>
      </c>
      <c r="E27" s="61">
        <v>367809646.35999995</v>
      </c>
      <c r="F27" s="61">
        <v>461933328.59999996</v>
      </c>
      <c r="G27" s="61">
        <v>-94123682.24000001</v>
      </c>
      <c r="H27" s="61">
        <v>0</v>
      </c>
      <c r="I27" s="61">
        <v>-148913050.65999982</v>
      </c>
      <c r="J27" s="61">
        <v>-94418916.699999809</v>
      </c>
      <c r="K27" s="61">
        <v>-1595901619.3499999</v>
      </c>
      <c r="L27" s="61">
        <v>1501482702.6500001</v>
      </c>
      <c r="M27" s="61">
        <v>-54494133.960000008</v>
      </c>
      <c r="N27" s="61">
        <v>257061970.83000001</v>
      </c>
      <c r="O27" s="61">
        <v>-311556104.79000002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231582794.52000001</v>
      </c>
      <c r="AA27" s="61">
        <v>51996339.100000001</v>
      </c>
      <c r="AB27" s="61">
        <v>40837590.980000004</v>
      </c>
      <c r="AC27" s="61">
        <v>138748864.44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0</v>
      </c>
      <c r="AK27" s="61">
        <v>0</v>
      </c>
      <c r="AL27" s="61">
        <v>0</v>
      </c>
      <c r="AM27" s="61">
        <v>217546.62999999992</v>
      </c>
      <c r="AN27" s="61">
        <v>-247203.04</v>
      </c>
      <c r="AO27" s="61">
        <v>160126.24</v>
      </c>
      <c r="AP27" s="61">
        <v>0</v>
      </c>
      <c r="AQ27" s="61">
        <v>0</v>
      </c>
      <c r="AR27" s="61">
        <v>304623.42999999993</v>
      </c>
      <c r="AS27" s="61">
        <v>-191733512.65999991</v>
      </c>
      <c r="AT27" s="61">
        <v>-25097270.150000002</v>
      </c>
      <c r="AU27" s="61">
        <v>-32152090.650000002</v>
      </c>
      <c r="AV27" s="61">
        <v>7054820.5</v>
      </c>
      <c r="AW27" s="61">
        <v>-89110839.029999912</v>
      </c>
      <c r="AX27" s="61">
        <v>-185894139.64999992</v>
      </c>
      <c r="AY27" s="61">
        <v>-419433983.71999991</v>
      </c>
      <c r="AZ27" s="61">
        <v>-334184922.06999993</v>
      </c>
      <c r="BA27" s="61">
        <v>-85249061.650000006</v>
      </c>
      <c r="BB27" s="61">
        <v>0</v>
      </c>
      <c r="BC27" s="61">
        <v>0</v>
      </c>
      <c r="BD27" s="61">
        <v>233539844.06999999</v>
      </c>
      <c r="BE27" s="61">
        <v>96783300.620000005</v>
      </c>
      <c r="BF27" s="61">
        <v>232882574.75</v>
      </c>
      <c r="BG27" s="61">
        <v>189690984.88999999</v>
      </c>
      <c r="BH27" s="61">
        <v>43191589.859999999</v>
      </c>
      <c r="BI27" s="61">
        <v>0</v>
      </c>
      <c r="BJ27" s="61">
        <v>0</v>
      </c>
      <c r="BK27" s="61">
        <v>-136099274.13</v>
      </c>
      <c r="BL27" s="61">
        <v>0</v>
      </c>
      <c r="BM27" s="61">
        <v>0</v>
      </c>
      <c r="BN27" s="61">
        <v>0</v>
      </c>
      <c r="BO27" s="61">
        <v>-7251126.6099999994</v>
      </c>
      <c r="BP27" s="61">
        <v>-7251126.6099999994</v>
      </c>
      <c r="BQ27" s="61">
        <v>0</v>
      </c>
      <c r="BR27" s="61">
        <v>0</v>
      </c>
      <c r="BS27" s="61">
        <v>-70274276.86999999</v>
      </c>
      <c r="BT27" s="61">
        <v>-63348870.489999995</v>
      </c>
      <c r="BU27" s="61">
        <v>-13342482.830000002</v>
      </c>
      <c r="BV27" s="61">
        <v>-2549319.83</v>
      </c>
      <c r="BW27" s="61">
        <v>0</v>
      </c>
      <c r="BX27" s="61">
        <v>-2714503.17</v>
      </c>
      <c r="BY27" s="61">
        <v>-1554408.45</v>
      </c>
      <c r="BZ27" s="61">
        <v>13235307.9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0</v>
      </c>
      <c r="CJ27" s="61">
        <v>0</v>
      </c>
      <c r="CK27" s="61">
        <v>0</v>
      </c>
      <c r="CL27" s="61">
        <v>258963424.19000024</v>
      </c>
    </row>
    <row r="28" spans="1:90" ht="12.75" customHeight="1">
      <c r="A28" s="44" t="s">
        <v>42</v>
      </c>
      <c r="B28" s="59">
        <v>1031</v>
      </c>
      <c r="C28" s="60" t="s">
        <v>373</v>
      </c>
      <c r="D28" s="61">
        <v>1099049.3799999994</v>
      </c>
      <c r="E28" s="61">
        <v>1652673.370000001</v>
      </c>
      <c r="F28" s="61">
        <v>7095679.5600000005</v>
      </c>
      <c r="G28" s="61">
        <v>-5443006.1899999995</v>
      </c>
      <c r="H28" s="61">
        <v>0</v>
      </c>
      <c r="I28" s="61">
        <v>-999687.92000000179</v>
      </c>
      <c r="J28" s="61">
        <v>-822381.65000000224</v>
      </c>
      <c r="K28" s="61">
        <v>-18523902.370000001</v>
      </c>
      <c r="L28" s="61">
        <v>17701520.719999999</v>
      </c>
      <c r="M28" s="61">
        <v>-177306.26999999955</v>
      </c>
      <c r="N28" s="61">
        <v>14276192.860000001</v>
      </c>
      <c r="O28" s="61">
        <v>-14453499.130000001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446063.92000000004</v>
      </c>
      <c r="AA28" s="61">
        <v>126042.34</v>
      </c>
      <c r="AB28" s="61">
        <v>0</v>
      </c>
      <c r="AC28" s="61">
        <v>0</v>
      </c>
      <c r="AD28" s="61">
        <v>320021.58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1.0000000125728548E-2</v>
      </c>
      <c r="AN28" s="61">
        <v>561109.53000000014</v>
      </c>
      <c r="AO28" s="61">
        <v>-512012.44</v>
      </c>
      <c r="AP28" s="61">
        <v>0</v>
      </c>
      <c r="AQ28" s="61">
        <v>0</v>
      </c>
      <c r="AR28" s="61">
        <v>-49097.080000000016</v>
      </c>
      <c r="AS28" s="61">
        <v>-4785524.5600000154</v>
      </c>
      <c r="AT28" s="61">
        <v>-1520924.9900000002</v>
      </c>
      <c r="AU28" s="61">
        <v>-5839930.6200000001</v>
      </c>
      <c r="AV28" s="61">
        <v>4319005.63</v>
      </c>
      <c r="AW28" s="61">
        <v>637226.8199999854</v>
      </c>
      <c r="AX28" s="61">
        <v>1649133.9099999964</v>
      </c>
      <c r="AY28" s="61">
        <v>-42366637.659999996</v>
      </c>
      <c r="AZ28" s="61">
        <v>-60780706.660000004</v>
      </c>
      <c r="BA28" s="61">
        <v>-7019969</v>
      </c>
      <c r="BB28" s="61">
        <v>0</v>
      </c>
      <c r="BC28" s="61">
        <v>25434038</v>
      </c>
      <c r="BD28" s="61">
        <v>44015771.569999993</v>
      </c>
      <c r="BE28" s="61">
        <v>-1011907.090000011</v>
      </c>
      <c r="BF28" s="61">
        <v>37503376.50999999</v>
      </c>
      <c r="BG28" s="61">
        <v>54622571.50999999</v>
      </c>
      <c r="BH28" s="61">
        <v>5389545</v>
      </c>
      <c r="BI28" s="61">
        <v>0</v>
      </c>
      <c r="BJ28" s="61">
        <v>-22508740</v>
      </c>
      <c r="BK28" s="61">
        <v>-38515283.600000001</v>
      </c>
      <c r="BL28" s="61">
        <v>0</v>
      </c>
      <c r="BM28" s="61">
        <v>0</v>
      </c>
      <c r="BN28" s="61">
        <v>0</v>
      </c>
      <c r="BO28" s="61">
        <v>-183329.49</v>
      </c>
      <c r="BP28" s="61">
        <v>-183329.49</v>
      </c>
      <c r="BQ28" s="61">
        <v>0</v>
      </c>
      <c r="BR28" s="61">
        <v>0</v>
      </c>
      <c r="BS28" s="61">
        <v>-3718496.9000000004</v>
      </c>
      <c r="BT28" s="61">
        <v>-1303617.78</v>
      </c>
      <c r="BU28" s="61">
        <v>-2238233.7999999998</v>
      </c>
      <c r="BV28" s="61">
        <v>-775036.15999999992</v>
      </c>
      <c r="BW28" s="61">
        <v>0</v>
      </c>
      <c r="BX28" s="61">
        <v>-10821.849999999999</v>
      </c>
      <c r="BY28" s="61">
        <v>-534485.11</v>
      </c>
      <c r="BZ28" s="61">
        <v>1143697.8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0</v>
      </c>
      <c r="CJ28" s="61">
        <v>0</v>
      </c>
      <c r="CK28" s="61">
        <v>0</v>
      </c>
      <c r="CL28" s="61">
        <v>-3686475.180000016</v>
      </c>
    </row>
    <row r="29" spans="1:90" ht="12.75" customHeight="1">
      <c r="A29" s="44" t="s">
        <v>44</v>
      </c>
      <c r="B29" s="59">
        <v>1032</v>
      </c>
      <c r="C29" s="60" t="s">
        <v>373</v>
      </c>
      <c r="D29" s="61">
        <v>146712362.37164259</v>
      </c>
      <c r="E29" s="61">
        <v>-53585496.639999986</v>
      </c>
      <c r="F29" s="61">
        <v>698433757.68999994</v>
      </c>
      <c r="G29" s="61">
        <v>-752019254.32999992</v>
      </c>
      <c r="H29" s="61">
        <v>0</v>
      </c>
      <c r="I29" s="61">
        <v>188382384.45999932</v>
      </c>
      <c r="J29" s="61">
        <v>-168260680.12000036</v>
      </c>
      <c r="K29" s="61">
        <v>-2762731636.7199998</v>
      </c>
      <c r="L29" s="61">
        <v>2594470956.5999994</v>
      </c>
      <c r="M29" s="61">
        <v>356643064.57999969</v>
      </c>
      <c r="N29" s="61">
        <v>2094464580.0699997</v>
      </c>
      <c r="O29" s="61">
        <v>-1737821515.49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10041740.44164326</v>
      </c>
      <c r="AA29" s="61">
        <v>10041740.44164326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427767.71999999764</v>
      </c>
      <c r="AK29" s="61">
        <v>427767.71999999764</v>
      </c>
      <c r="AL29" s="61">
        <v>0</v>
      </c>
      <c r="AM29" s="61">
        <v>1445966.389999989</v>
      </c>
      <c r="AN29" s="61">
        <v>9967105.5199999921</v>
      </c>
      <c r="AO29" s="61">
        <v>-8329327.0700000031</v>
      </c>
      <c r="AP29" s="61">
        <v>0</v>
      </c>
      <c r="AQ29" s="61">
        <v>0</v>
      </c>
      <c r="AR29" s="61">
        <v>-191812.05999999997</v>
      </c>
      <c r="AS29" s="61">
        <v>-183214508.84860814</v>
      </c>
      <c r="AT29" s="61">
        <v>-109937763.00000006</v>
      </c>
      <c r="AU29" s="61">
        <v>-243751464.84000006</v>
      </c>
      <c r="AV29" s="61">
        <v>133813701.84</v>
      </c>
      <c r="AW29" s="61">
        <v>-3888337.9899998903</v>
      </c>
      <c r="AX29" s="61">
        <v>23331547.020000339</v>
      </c>
      <c r="AY29" s="61">
        <v>-615251191.43999982</v>
      </c>
      <c r="AZ29" s="61">
        <v>-649573777.2099998</v>
      </c>
      <c r="BA29" s="61">
        <v>-163523053.38999999</v>
      </c>
      <c r="BB29" s="61">
        <v>0</v>
      </c>
      <c r="BC29" s="61">
        <v>197845639.16000003</v>
      </c>
      <c r="BD29" s="61">
        <v>638582738.46000016</v>
      </c>
      <c r="BE29" s="61">
        <v>-27219885.010000229</v>
      </c>
      <c r="BF29" s="61">
        <v>458565531.10999984</v>
      </c>
      <c r="BG29" s="61">
        <v>475081523.63999981</v>
      </c>
      <c r="BH29" s="61">
        <v>130944413.65000001</v>
      </c>
      <c r="BI29" s="61">
        <v>0</v>
      </c>
      <c r="BJ29" s="61">
        <v>-147460406.18000001</v>
      </c>
      <c r="BK29" s="61">
        <v>-485785416.12000006</v>
      </c>
      <c r="BL29" s="61">
        <v>0</v>
      </c>
      <c r="BM29" s="61">
        <v>0</v>
      </c>
      <c r="BN29" s="61">
        <v>0</v>
      </c>
      <c r="BO29" s="61">
        <v>-8297061.2299999995</v>
      </c>
      <c r="BP29" s="61">
        <v>-8297061.2299999995</v>
      </c>
      <c r="BQ29" s="61">
        <v>0</v>
      </c>
      <c r="BR29" s="61">
        <v>0</v>
      </c>
      <c r="BS29" s="61">
        <v>-61091346.628608175</v>
      </c>
      <c r="BT29" s="61">
        <v>-79814709.400000006</v>
      </c>
      <c r="BU29" s="61">
        <v>-23202318.226612337</v>
      </c>
      <c r="BV29" s="61">
        <v>-2909783.9130684119</v>
      </c>
      <c r="BW29" s="61">
        <v>0</v>
      </c>
      <c r="BX29" s="61">
        <v>-3601393.3298076363</v>
      </c>
      <c r="BY29" s="61">
        <v>-5804921.5988799408</v>
      </c>
      <c r="BZ29" s="61">
        <v>54063483.81999997</v>
      </c>
      <c r="CA29" s="61">
        <v>178296.01976017497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0</v>
      </c>
      <c r="CJ29" s="61">
        <v>0</v>
      </c>
      <c r="CK29" s="61">
        <v>0</v>
      </c>
      <c r="CL29" s="61">
        <v>-36502146.476965547</v>
      </c>
    </row>
    <row r="30" spans="1:90" ht="12.75" customHeight="1">
      <c r="A30" s="44" t="s">
        <v>46</v>
      </c>
      <c r="B30" s="59">
        <v>1034</v>
      </c>
      <c r="C30" s="60" t="s">
        <v>373</v>
      </c>
      <c r="D30" s="61">
        <v>11538750.259103751</v>
      </c>
      <c r="E30" s="61">
        <v>2202540.6400000006</v>
      </c>
      <c r="F30" s="61">
        <v>15496948.09</v>
      </c>
      <c r="G30" s="61">
        <v>-13294407.449999999</v>
      </c>
      <c r="H30" s="61">
        <v>0</v>
      </c>
      <c r="I30" s="61">
        <v>54544.980000000447</v>
      </c>
      <c r="J30" s="61">
        <v>638191.73999999836</v>
      </c>
      <c r="K30" s="61">
        <v>-30867236.740000002</v>
      </c>
      <c r="L30" s="61">
        <v>31505428.48</v>
      </c>
      <c r="M30" s="61">
        <v>-583646.75999999791</v>
      </c>
      <c r="N30" s="61">
        <v>26854056.859999999</v>
      </c>
      <c r="O30" s="61">
        <v>-27437703.619999997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9256992.3091037497</v>
      </c>
      <c r="AA30" s="61">
        <v>5064722.7876086812</v>
      </c>
      <c r="AB30" s="61">
        <v>4192269.5214950684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24672.33</v>
      </c>
      <c r="AN30" s="61">
        <v>24672.33</v>
      </c>
      <c r="AO30" s="61">
        <v>0</v>
      </c>
      <c r="AP30" s="61">
        <v>0</v>
      </c>
      <c r="AQ30" s="61">
        <v>0</v>
      </c>
      <c r="AR30" s="61">
        <v>0</v>
      </c>
      <c r="AS30" s="61">
        <v>-3997326.3511873321</v>
      </c>
      <c r="AT30" s="61">
        <v>-1046380.6600000001</v>
      </c>
      <c r="AU30" s="61">
        <v>-10045297.41</v>
      </c>
      <c r="AV30" s="61">
        <v>8998916.75</v>
      </c>
      <c r="AW30" s="61">
        <v>-1841087.1799999923</v>
      </c>
      <c r="AX30" s="61">
        <v>-1704161.1899999976</v>
      </c>
      <c r="AY30" s="61">
        <v>-52050197.049999997</v>
      </c>
      <c r="AZ30" s="61">
        <v>-54957820.609999999</v>
      </c>
      <c r="BA30" s="61">
        <v>-12724930.42</v>
      </c>
      <c r="BB30" s="61">
        <v>0</v>
      </c>
      <c r="BC30" s="61">
        <v>15632553.98</v>
      </c>
      <c r="BD30" s="61">
        <v>50346035.859999999</v>
      </c>
      <c r="BE30" s="61">
        <v>-136925.98999999464</v>
      </c>
      <c r="BF30" s="61">
        <v>46318460.600000001</v>
      </c>
      <c r="BG30" s="61">
        <v>49435017.990000002</v>
      </c>
      <c r="BH30" s="61">
        <v>10815124.460000001</v>
      </c>
      <c r="BI30" s="61">
        <v>0</v>
      </c>
      <c r="BJ30" s="61">
        <v>-13931681.85</v>
      </c>
      <c r="BK30" s="61">
        <v>-46455386.589999996</v>
      </c>
      <c r="BL30" s="61">
        <v>0</v>
      </c>
      <c r="BM30" s="61">
        <v>0</v>
      </c>
      <c r="BN30" s="61">
        <v>0</v>
      </c>
      <c r="BO30" s="61">
        <v>-48694.87</v>
      </c>
      <c r="BP30" s="61">
        <v>-48694.87</v>
      </c>
      <c r="BQ30" s="61">
        <v>0</v>
      </c>
      <c r="BR30" s="61">
        <v>0</v>
      </c>
      <c r="BS30" s="61">
        <v>-1061163.6411873396</v>
      </c>
      <c r="BT30" s="61">
        <v>-1761211.4200000002</v>
      </c>
      <c r="BU30" s="61">
        <v>-1725017.0475052835</v>
      </c>
      <c r="BV30" s="61">
        <v>-795661.04678715556</v>
      </c>
      <c r="BW30" s="61">
        <v>0</v>
      </c>
      <c r="BX30" s="61">
        <v>-154181.78961003464</v>
      </c>
      <c r="BY30" s="61">
        <v>-92215.907284864777</v>
      </c>
      <c r="BZ30" s="61">
        <v>3467123.57</v>
      </c>
      <c r="CA30" s="61">
        <v>0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7541423.9079164192</v>
      </c>
    </row>
    <row r="31" spans="1:90" ht="12.75" customHeight="1">
      <c r="A31" s="44" t="s">
        <v>48</v>
      </c>
      <c r="B31" s="59">
        <v>1035</v>
      </c>
      <c r="C31" s="60" t="s">
        <v>373</v>
      </c>
      <c r="D31" s="61">
        <v>131687598.64780311</v>
      </c>
      <c r="E31" s="61">
        <v>85160494.290000021</v>
      </c>
      <c r="F31" s="61">
        <v>359881324.93000001</v>
      </c>
      <c r="G31" s="61">
        <v>-274720830.63999999</v>
      </c>
      <c r="H31" s="61">
        <v>0</v>
      </c>
      <c r="I31" s="61">
        <v>-295352.64999985695</v>
      </c>
      <c r="J31" s="61">
        <v>17018877.980000019</v>
      </c>
      <c r="K31" s="61">
        <v>-1211437849.3199999</v>
      </c>
      <c r="L31" s="61">
        <v>1228456727.3</v>
      </c>
      <c r="M31" s="61">
        <v>-17314230.629999876</v>
      </c>
      <c r="N31" s="61">
        <v>923232039.12</v>
      </c>
      <c r="O31" s="61">
        <v>-940546269.74999988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46490718.627802953</v>
      </c>
      <c r="AA31" s="61">
        <v>46490718.627802953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331738.37999999872</v>
      </c>
      <c r="AN31" s="61">
        <v>7479681.0199999996</v>
      </c>
      <c r="AO31" s="61">
        <v>-6870192.0000000009</v>
      </c>
      <c r="AP31" s="61">
        <v>0</v>
      </c>
      <c r="AQ31" s="61">
        <v>0</v>
      </c>
      <c r="AR31" s="61">
        <v>-277750.6399999999</v>
      </c>
      <c r="AS31" s="61">
        <v>-101006179.12279265</v>
      </c>
      <c r="AT31" s="61">
        <v>-30994939.400000006</v>
      </c>
      <c r="AU31" s="61">
        <v>-153010365.24000001</v>
      </c>
      <c r="AV31" s="61">
        <v>122015425.84</v>
      </c>
      <c r="AW31" s="61">
        <v>-23387700.559999943</v>
      </c>
      <c r="AX31" s="61">
        <v>-58596485.829999924</v>
      </c>
      <c r="AY31" s="61">
        <v>-937680341.13</v>
      </c>
      <c r="AZ31" s="61">
        <v>-707941364.50999999</v>
      </c>
      <c r="BA31" s="61">
        <v>-229738976.61999997</v>
      </c>
      <c r="BB31" s="61">
        <v>0</v>
      </c>
      <c r="BC31" s="61">
        <v>0</v>
      </c>
      <c r="BD31" s="61">
        <v>879083855.30000007</v>
      </c>
      <c r="BE31" s="61">
        <v>35208785.269999981</v>
      </c>
      <c r="BF31" s="61">
        <v>811395457.76999998</v>
      </c>
      <c r="BG31" s="61">
        <v>615228486.77999997</v>
      </c>
      <c r="BH31" s="61">
        <v>196166970.99000001</v>
      </c>
      <c r="BI31" s="61">
        <v>0</v>
      </c>
      <c r="BJ31" s="61">
        <v>0</v>
      </c>
      <c r="BK31" s="61">
        <v>-776186672.5</v>
      </c>
      <c r="BL31" s="61">
        <v>0</v>
      </c>
      <c r="BM31" s="61">
        <v>0</v>
      </c>
      <c r="BN31" s="61">
        <v>0</v>
      </c>
      <c r="BO31" s="61">
        <v>-3964334.8699999996</v>
      </c>
      <c r="BP31" s="61">
        <v>-3964334.8699999996</v>
      </c>
      <c r="BQ31" s="61">
        <v>0</v>
      </c>
      <c r="BR31" s="61">
        <v>0</v>
      </c>
      <c r="BS31" s="61">
        <v>-41122820.032792702</v>
      </c>
      <c r="BT31" s="61">
        <v>-87032116.599999994</v>
      </c>
      <c r="BU31" s="61">
        <v>-10539788.636415366</v>
      </c>
      <c r="BV31" s="61">
        <v>-4964385.175809022</v>
      </c>
      <c r="BW31" s="61">
        <v>0</v>
      </c>
      <c r="BX31" s="61">
        <v>-1347903.4405683139</v>
      </c>
      <c r="BY31" s="61">
        <v>0</v>
      </c>
      <c r="BZ31" s="61">
        <v>62761373.819999993</v>
      </c>
      <c r="CA31" s="61">
        <v>0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-1536384.26</v>
      </c>
      <c r="CJ31" s="61">
        <v>-1536384.26</v>
      </c>
      <c r="CK31" s="61">
        <v>0</v>
      </c>
      <c r="CL31" s="61">
        <v>30681419.525010467</v>
      </c>
    </row>
    <row r="32" spans="1:90" ht="12.75" customHeight="1">
      <c r="A32" s="44" t="s">
        <v>50</v>
      </c>
      <c r="B32" s="59">
        <v>1036</v>
      </c>
      <c r="C32" s="60" t="s">
        <v>373</v>
      </c>
      <c r="D32" s="61">
        <v>27499506.643959157</v>
      </c>
      <c r="E32" s="61">
        <v>-3665090.0600000024</v>
      </c>
      <c r="F32" s="61">
        <v>54910171.400000006</v>
      </c>
      <c r="G32" s="61">
        <v>-58575261.460000008</v>
      </c>
      <c r="H32" s="61">
        <v>0</v>
      </c>
      <c r="I32" s="61">
        <v>28263059.399999976</v>
      </c>
      <c r="J32" s="61">
        <v>32932233.149999976</v>
      </c>
      <c r="K32" s="61">
        <v>-180877288.69</v>
      </c>
      <c r="L32" s="61">
        <v>213809521.83999997</v>
      </c>
      <c r="M32" s="61">
        <v>-4669173.75</v>
      </c>
      <c r="N32" s="61">
        <v>126522350.80000001</v>
      </c>
      <c r="O32" s="61">
        <v>-131191524.55000001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2313640.8139591841</v>
      </c>
      <c r="AA32" s="61">
        <v>1181020.6396850292</v>
      </c>
      <c r="AB32" s="61">
        <v>0</v>
      </c>
      <c r="AC32" s="61">
        <v>-88111.700568423956</v>
      </c>
      <c r="AD32" s="61">
        <v>1209599.8517089495</v>
      </c>
      <c r="AE32" s="61">
        <v>11132.023133629391</v>
      </c>
      <c r="AF32" s="61">
        <v>0</v>
      </c>
      <c r="AG32" s="61">
        <v>0</v>
      </c>
      <c r="AH32" s="61">
        <v>0</v>
      </c>
      <c r="AI32" s="61">
        <v>0</v>
      </c>
      <c r="AJ32" s="61">
        <v>143225.24</v>
      </c>
      <c r="AK32" s="61">
        <v>143225.24</v>
      </c>
      <c r="AL32" s="61">
        <v>0</v>
      </c>
      <c r="AM32" s="61">
        <v>444671.24999999994</v>
      </c>
      <c r="AN32" s="61">
        <v>863835.86</v>
      </c>
      <c r="AO32" s="61">
        <v>-419164.61000000004</v>
      </c>
      <c r="AP32" s="61">
        <v>0</v>
      </c>
      <c r="AQ32" s="61">
        <v>0</v>
      </c>
      <c r="AR32" s="61">
        <v>0</v>
      </c>
      <c r="AS32" s="61">
        <v>-60686190.730275348</v>
      </c>
      <c r="AT32" s="61">
        <v>-47930810.219999984</v>
      </c>
      <c r="AU32" s="61">
        <v>-142133675.00999999</v>
      </c>
      <c r="AV32" s="61">
        <v>94202864.790000007</v>
      </c>
      <c r="AW32" s="61">
        <v>-3447696.5900000632</v>
      </c>
      <c r="AX32" s="61">
        <v>16316143.459999979</v>
      </c>
      <c r="AY32" s="61">
        <v>-226498457.26000002</v>
      </c>
      <c r="AZ32" s="61">
        <v>-246777148.54000002</v>
      </c>
      <c r="BA32" s="61">
        <v>-19609739.439999998</v>
      </c>
      <c r="BB32" s="61">
        <v>0</v>
      </c>
      <c r="BC32" s="61">
        <v>39888430.719999999</v>
      </c>
      <c r="BD32" s="61">
        <v>242814600.72</v>
      </c>
      <c r="BE32" s="61">
        <v>-19763840.050000042</v>
      </c>
      <c r="BF32" s="61">
        <v>144750852.79999995</v>
      </c>
      <c r="BG32" s="61">
        <v>157248457.37999997</v>
      </c>
      <c r="BH32" s="61">
        <v>12994332.029999999</v>
      </c>
      <c r="BI32" s="61">
        <v>0</v>
      </c>
      <c r="BJ32" s="61">
        <v>-25491936.609999999</v>
      </c>
      <c r="BK32" s="61">
        <v>-164514692.84999999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-9307683.9202753007</v>
      </c>
      <c r="BT32" s="61">
        <v>-16677546.57</v>
      </c>
      <c r="BU32" s="61">
        <v>-2646550.0411995137</v>
      </c>
      <c r="BV32" s="61">
        <v>-2258002.1029686062</v>
      </c>
      <c r="BW32" s="61">
        <v>0</v>
      </c>
      <c r="BX32" s="61">
        <v>-270528.52678042214</v>
      </c>
      <c r="BY32" s="61">
        <v>-396775.62932675879</v>
      </c>
      <c r="BZ32" s="61">
        <v>13021901.809999999</v>
      </c>
      <c r="CA32" s="61">
        <v>-80182.86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0</v>
      </c>
      <c r="CJ32" s="61">
        <v>0</v>
      </c>
      <c r="CK32" s="61">
        <v>0</v>
      </c>
      <c r="CL32" s="61">
        <v>-33186684.086316191</v>
      </c>
    </row>
    <row r="33" spans="1:90" ht="12.75" customHeight="1">
      <c r="A33" s="44" t="s">
        <v>52</v>
      </c>
      <c r="B33" s="59">
        <v>1037</v>
      </c>
      <c r="C33" s="60" t="s">
        <v>373</v>
      </c>
      <c r="D33" s="61">
        <v>272746.98241003777</v>
      </c>
      <c r="E33" s="61">
        <v>76578.06</v>
      </c>
      <c r="F33" s="61">
        <v>451134.55</v>
      </c>
      <c r="G33" s="61">
        <v>-374556.49</v>
      </c>
      <c r="H33" s="61">
        <v>0</v>
      </c>
      <c r="I33" s="61">
        <v>11208.650000000023</v>
      </c>
      <c r="J33" s="61">
        <v>31453.280000000028</v>
      </c>
      <c r="K33" s="61">
        <v>-974064.22</v>
      </c>
      <c r="L33" s="61">
        <v>1005517.5</v>
      </c>
      <c r="M33" s="61">
        <v>-20244.630000000005</v>
      </c>
      <c r="N33" s="61">
        <v>478285.18000000005</v>
      </c>
      <c r="O33" s="61">
        <v>-498529.81000000006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78700.082410037867</v>
      </c>
      <c r="AA33" s="61">
        <v>78700.082410037867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0</v>
      </c>
      <c r="AK33" s="61">
        <v>0</v>
      </c>
      <c r="AL33" s="61">
        <v>0</v>
      </c>
      <c r="AM33" s="61">
        <v>106260.18999999989</v>
      </c>
      <c r="AN33" s="61">
        <v>212520.3899999999</v>
      </c>
      <c r="AO33" s="61">
        <v>-106260.20000000001</v>
      </c>
      <c r="AP33" s="61">
        <v>0</v>
      </c>
      <c r="AQ33" s="61">
        <v>0</v>
      </c>
      <c r="AR33" s="61">
        <v>0</v>
      </c>
      <c r="AS33" s="61">
        <v>-2755396.2585205431</v>
      </c>
      <c r="AT33" s="61">
        <v>-322072.64999999997</v>
      </c>
      <c r="AU33" s="61">
        <v>-644297.46</v>
      </c>
      <c r="AV33" s="61">
        <v>322224.81</v>
      </c>
      <c r="AW33" s="61">
        <v>-299648.98999999976</v>
      </c>
      <c r="AX33" s="61">
        <v>-802640.64999999991</v>
      </c>
      <c r="AY33" s="61">
        <v>-2285784.61</v>
      </c>
      <c r="AZ33" s="61">
        <v>-1611110.7</v>
      </c>
      <c r="BA33" s="61">
        <v>-859098.74</v>
      </c>
      <c r="BB33" s="61">
        <v>0</v>
      </c>
      <c r="BC33" s="61">
        <v>184424.83000000002</v>
      </c>
      <c r="BD33" s="61">
        <v>1483143.96</v>
      </c>
      <c r="BE33" s="61">
        <v>502991.66000000015</v>
      </c>
      <c r="BF33" s="61">
        <v>1264865.1500000001</v>
      </c>
      <c r="BG33" s="61">
        <v>838355.71000000008</v>
      </c>
      <c r="BH33" s="61">
        <v>543097.62</v>
      </c>
      <c r="BI33" s="61">
        <v>0</v>
      </c>
      <c r="BJ33" s="61">
        <v>-116588.18</v>
      </c>
      <c r="BK33" s="61">
        <v>-761873.49</v>
      </c>
      <c r="BL33" s="61">
        <v>0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0</v>
      </c>
      <c r="BS33" s="61">
        <v>-2132991.6685205433</v>
      </c>
      <c r="BT33" s="61">
        <v>-66480.05</v>
      </c>
      <c r="BU33" s="61">
        <v>-1442340.3139944375</v>
      </c>
      <c r="BV33" s="61">
        <v>-526206.80742323305</v>
      </c>
      <c r="BW33" s="61">
        <v>0</v>
      </c>
      <c r="BX33" s="61">
        <v>-60230.396825422024</v>
      </c>
      <c r="BY33" s="61">
        <v>-101956.90027745036</v>
      </c>
      <c r="BZ33" s="61">
        <v>64222.8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-682.95</v>
      </c>
      <c r="CJ33" s="61">
        <v>-682.95</v>
      </c>
      <c r="CK33" s="61">
        <v>0</v>
      </c>
      <c r="CL33" s="61">
        <v>-2482649.2761105052</v>
      </c>
    </row>
    <row r="34" spans="1:90" ht="12.75" customHeight="1">
      <c r="A34" s="44" t="s">
        <v>54</v>
      </c>
      <c r="B34" s="59">
        <v>1038</v>
      </c>
      <c r="C34" s="60" t="s">
        <v>373</v>
      </c>
      <c r="D34" s="61">
        <v>795165433.00224185</v>
      </c>
      <c r="E34" s="61">
        <v>820095700.00999987</v>
      </c>
      <c r="F34" s="61">
        <v>825269864.5999999</v>
      </c>
      <c r="G34" s="61">
        <v>-5174164.59</v>
      </c>
      <c r="H34" s="61">
        <v>0</v>
      </c>
      <c r="I34" s="61">
        <v>-125391075.92999943</v>
      </c>
      <c r="J34" s="61">
        <v>-125277838.09999943</v>
      </c>
      <c r="K34" s="61">
        <v>-4912030883.5699987</v>
      </c>
      <c r="L34" s="61">
        <v>4786753045.4699993</v>
      </c>
      <c r="M34" s="61">
        <v>-113237.83000000007</v>
      </c>
      <c r="N34" s="61">
        <v>6132423.5099999998</v>
      </c>
      <c r="O34" s="61">
        <v>-6245661.3399999999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100472212.05224144</v>
      </c>
      <c r="AA34" s="61">
        <v>99804048.534091353</v>
      </c>
      <c r="AB34" s="61">
        <v>0</v>
      </c>
      <c r="AC34" s="61">
        <v>668163.51815009466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-11403.130000000005</v>
      </c>
      <c r="AN34" s="61">
        <v>-11403.130000000005</v>
      </c>
      <c r="AO34" s="61">
        <v>0</v>
      </c>
      <c r="AP34" s="61">
        <v>0</v>
      </c>
      <c r="AQ34" s="61">
        <v>0</v>
      </c>
      <c r="AR34" s="61">
        <v>0</v>
      </c>
      <c r="AS34" s="61">
        <v>-720771038.17563319</v>
      </c>
      <c r="AT34" s="61">
        <v>-76881173.469999984</v>
      </c>
      <c r="AU34" s="61">
        <v>-76883100.309999987</v>
      </c>
      <c r="AV34" s="61">
        <v>1926.84</v>
      </c>
      <c r="AW34" s="61">
        <v>22518594.279999956</v>
      </c>
      <c r="AX34" s="61">
        <v>22134989.699999958</v>
      </c>
      <c r="AY34" s="61">
        <v>-97201800.820000023</v>
      </c>
      <c r="AZ34" s="61">
        <v>-105802997.83868983</v>
      </c>
      <c r="BA34" s="61">
        <v>8601197.0186898038</v>
      </c>
      <c r="BB34" s="61">
        <v>0</v>
      </c>
      <c r="BC34" s="61">
        <v>0</v>
      </c>
      <c r="BD34" s="61">
        <v>119336790.51999998</v>
      </c>
      <c r="BE34" s="61">
        <v>383604.58000000007</v>
      </c>
      <c r="BF34" s="61">
        <v>11234460</v>
      </c>
      <c r="BG34" s="61">
        <v>11290915.922507497</v>
      </c>
      <c r="BH34" s="61">
        <v>-56455.922507497256</v>
      </c>
      <c r="BI34" s="61">
        <v>0</v>
      </c>
      <c r="BJ34" s="61">
        <v>0</v>
      </c>
      <c r="BK34" s="61">
        <v>-10850855.42</v>
      </c>
      <c r="BL34" s="61">
        <v>0</v>
      </c>
      <c r="BM34" s="61">
        <v>0</v>
      </c>
      <c r="BN34" s="61">
        <v>0</v>
      </c>
      <c r="BO34" s="61">
        <v>-27165.239999999991</v>
      </c>
      <c r="BP34" s="61">
        <v>-27165.239999999991</v>
      </c>
      <c r="BQ34" s="61">
        <v>0</v>
      </c>
      <c r="BR34" s="61">
        <v>0</v>
      </c>
      <c r="BS34" s="61">
        <v>-666381293.74563313</v>
      </c>
      <c r="BT34" s="61">
        <v>-9232711.4600000121</v>
      </c>
      <c r="BU34" s="61">
        <v>-142352402.44961464</v>
      </c>
      <c r="BV34" s="61">
        <v>-23235717.239929818</v>
      </c>
      <c r="BW34" s="61">
        <v>0</v>
      </c>
      <c r="BX34" s="61">
        <v>-766561.59096134792</v>
      </c>
      <c r="BY34" s="61">
        <v>-490798167.95666879</v>
      </c>
      <c r="BZ34" s="61">
        <v>123450.31000000003</v>
      </c>
      <c r="CA34" s="61">
        <v>-119183.3584585764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0</v>
      </c>
      <c r="CJ34" s="61">
        <v>0</v>
      </c>
      <c r="CK34" s="61">
        <v>0</v>
      </c>
      <c r="CL34" s="61">
        <v>74394394.826608658</v>
      </c>
    </row>
    <row r="35" spans="1:90" ht="12.75" customHeight="1">
      <c r="A35" s="44" t="s">
        <v>56</v>
      </c>
      <c r="B35" s="59">
        <v>1039</v>
      </c>
      <c r="C35" s="60" t="s">
        <v>373</v>
      </c>
      <c r="D35" s="61">
        <v>7971478.7599999979</v>
      </c>
      <c r="E35" s="61">
        <v>6530470.3299999982</v>
      </c>
      <c r="F35" s="61">
        <v>28308464.619999997</v>
      </c>
      <c r="G35" s="61">
        <v>-21777994.289999999</v>
      </c>
      <c r="H35" s="61">
        <v>0</v>
      </c>
      <c r="I35" s="61">
        <v>284911.4299999997</v>
      </c>
      <c r="J35" s="61">
        <v>-10528385.579999998</v>
      </c>
      <c r="K35" s="61">
        <v>-69255804.359999999</v>
      </c>
      <c r="L35" s="61">
        <v>58727418.780000001</v>
      </c>
      <c r="M35" s="61">
        <v>10813297.009999998</v>
      </c>
      <c r="N35" s="61">
        <v>47396373.379999995</v>
      </c>
      <c r="O35" s="61">
        <v>-36583076.369999997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1156097.0000000002</v>
      </c>
      <c r="AN35" s="61">
        <v>2391533.81</v>
      </c>
      <c r="AO35" s="61">
        <v>-1234563.6599999999</v>
      </c>
      <c r="AP35" s="61">
        <v>0</v>
      </c>
      <c r="AQ35" s="61">
        <v>0</v>
      </c>
      <c r="AR35" s="61">
        <v>-873.15000000000009</v>
      </c>
      <c r="AS35" s="61">
        <v>-2416331.9800000023</v>
      </c>
      <c r="AT35" s="61">
        <v>-3773462.1</v>
      </c>
      <c r="AU35" s="61">
        <v>-7705805.6800000006</v>
      </c>
      <c r="AV35" s="61">
        <v>3932343.5800000005</v>
      </c>
      <c r="AW35" s="61">
        <v>3043375.7099999972</v>
      </c>
      <c r="AX35" s="61">
        <v>6074763.0500000007</v>
      </c>
      <c r="AY35" s="61">
        <v>-19092359.259999998</v>
      </c>
      <c r="AZ35" s="61">
        <v>-18852641.259999998</v>
      </c>
      <c r="BA35" s="61">
        <v>-4651434</v>
      </c>
      <c r="BB35" s="61">
        <v>0</v>
      </c>
      <c r="BC35" s="61">
        <v>4411716</v>
      </c>
      <c r="BD35" s="61">
        <v>25167122.309999999</v>
      </c>
      <c r="BE35" s="61">
        <v>-3031387.3400000036</v>
      </c>
      <c r="BF35" s="61">
        <v>14361141.079999998</v>
      </c>
      <c r="BG35" s="61">
        <v>14305430.079999998</v>
      </c>
      <c r="BH35" s="61">
        <v>3374173</v>
      </c>
      <c r="BI35" s="61">
        <v>0</v>
      </c>
      <c r="BJ35" s="61">
        <v>-3318462</v>
      </c>
      <c r="BK35" s="61">
        <v>-17392528.420000002</v>
      </c>
      <c r="BL35" s="61">
        <v>0</v>
      </c>
      <c r="BM35" s="61">
        <v>0</v>
      </c>
      <c r="BN35" s="61">
        <v>0</v>
      </c>
      <c r="BO35" s="61">
        <v>-369269.70999999996</v>
      </c>
      <c r="BP35" s="61">
        <v>-369269.70999999996</v>
      </c>
      <c r="BQ35" s="61">
        <v>0</v>
      </c>
      <c r="BR35" s="61">
        <v>0</v>
      </c>
      <c r="BS35" s="61">
        <v>-1316975.8799999994</v>
      </c>
      <c r="BT35" s="61">
        <v>-4380270.9899999993</v>
      </c>
      <c r="BU35" s="61">
        <v>0</v>
      </c>
      <c r="BV35" s="61">
        <v>0</v>
      </c>
      <c r="BW35" s="61">
        <v>0</v>
      </c>
      <c r="BX35" s="61">
        <v>0</v>
      </c>
      <c r="BY35" s="61">
        <v>0</v>
      </c>
      <c r="BZ35" s="61">
        <v>3063295.11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0</v>
      </c>
      <c r="CJ35" s="61">
        <v>0</v>
      </c>
      <c r="CK35" s="61">
        <v>0</v>
      </c>
      <c r="CL35" s="61">
        <v>5555146.7799999956</v>
      </c>
    </row>
    <row r="36" spans="1:90" ht="12.75" customHeight="1">
      <c r="A36" s="44" t="s">
        <v>58</v>
      </c>
      <c r="B36" s="59">
        <v>1040</v>
      </c>
      <c r="C36" s="60" t="s">
        <v>373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0</v>
      </c>
    </row>
    <row r="37" spans="1:90" ht="12.75" customHeight="1">
      <c r="A37" s="44" t="s">
        <v>60</v>
      </c>
      <c r="B37" s="59">
        <v>1043</v>
      </c>
      <c r="C37" s="60" t="s">
        <v>373</v>
      </c>
      <c r="D37" s="61">
        <v>250039182.74397403</v>
      </c>
      <c r="E37" s="61">
        <v>276697438.6099999</v>
      </c>
      <c r="F37" s="61">
        <v>402674083.93999988</v>
      </c>
      <c r="G37" s="61">
        <v>-125976645.33</v>
      </c>
      <c r="H37" s="61">
        <v>0</v>
      </c>
      <c r="I37" s="61">
        <v>-81635461.940000415</v>
      </c>
      <c r="J37" s="61">
        <v>-108007108.13000035</v>
      </c>
      <c r="K37" s="61">
        <v>-1256370322.8800001</v>
      </c>
      <c r="L37" s="61">
        <v>1148363214.7499998</v>
      </c>
      <c r="M37" s="61">
        <v>26371646.189999938</v>
      </c>
      <c r="N37" s="61">
        <v>329920286.01999992</v>
      </c>
      <c r="O37" s="61">
        <v>-303548639.82999998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55029921.423974536</v>
      </c>
      <c r="AA37" s="61">
        <v>55029921.423974536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-52715.35</v>
      </c>
      <c r="AN37" s="61">
        <v>-70287.13</v>
      </c>
      <c r="AO37" s="61">
        <v>17571.780000000006</v>
      </c>
      <c r="AP37" s="61">
        <v>0</v>
      </c>
      <c r="AQ37" s="61">
        <v>0</v>
      </c>
      <c r="AR37" s="61">
        <v>0</v>
      </c>
      <c r="AS37" s="61">
        <v>-172538749.97336131</v>
      </c>
      <c r="AT37" s="61">
        <v>-66006343.469999991</v>
      </c>
      <c r="AU37" s="61">
        <v>-92042634.50999999</v>
      </c>
      <c r="AV37" s="61">
        <v>26036291.039999999</v>
      </c>
      <c r="AW37" s="61">
        <v>-41360799.23999989</v>
      </c>
      <c r="AX37" s="61">
        <v>-79259353.069999874</v>
      </c>
      <c r="AY37" s="61">
        <v>-399656482.46999991</v>
      </c>
      <c r="AZ37" s="61">
        <v>-451360862.31999993</v>
      </c>
      <c r="BA37" s="61">
        <v>-39540210.569999993</v>
      </c>
      <c r="BB37" s="61">
        <v>0</v>
      </c>
      <c r="BC37" s="61">
        <v>91244590.419999987</v>
      </c>
      <c r="BD37" s="61">
        <v>320397129.40000004</v>
      </c>
      <c r="BE37" s="61">
        <v>37898553.829999983</v>
      </c>
      <c r="BF37" s="61">
        <v>144965008.13999999</v>
      </c>
      <c r="BG37" s="61">
        <v>166626237.45999998</v>
      </c>
      <c r="BH37" s="61">
        <v>10190874.189999999</v>
      </c>
      <c r="BI37" s="61">
        <v>0</v>
      </c>
      <c r="BJ37" s="61">
        <v>-31852103.509999998</v>
      </c>
      <c r="BK37" s="61">
        <v>-107066454.31</v>
      </c>
      <c r="BL37" s="61">
        <v>0</v>
      </c>
      <c r="BM37" s="61">
        <v>0</v>
      </c>
      <c r="BN37" s="61">
        <v>0</v>
      </c>
      <c r="BO37" s="61">
        <v>-8251972.1099999994</v>
      </c>
      <c r="BP37" s="61">
        <v>-8251972.1099999994</v>
      </c>
      <c r="BQ37" s="61">
        <v>0</v>
      </c>
      <c r="BR37" s="61">
        <v>0</v>
      </c>
      <c r="BS37" s="61">
        <v>-56919635.153361425</v>
      </c>
      <c r="BT37" s="61">
        <v>-56430163.350000009</v>
      </c>
      <c r="BU37" s="61">
        <v>-16982257.531165648</v>
      </c>
      <c r="BV37" s="61">
        <v>-685422.10719060223</v>
      </c>
      <c r="BW37" s="61">
        <v>0</v>
      </c>
      <c r="BX37" s="61">
        <v>-1485861.689986927</v>
      </c>
      <c r="BY37" s="61">
        <v>-4060949.5063106269</v>
      </c>
      <c r="BZ37" s="61">
        <v>23139075.189999979</v>
      </c>
      <c r="CA37" s="61">
        <v>-414056.15870759153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77500432.770612717</v>
      </c>
    </row>
    <row r="38" spans="1:90" ht="12.75" customHeight="1">
      <c r="A38" s="44" t="s">
        <v>62</v>
      </c>
      <c r="B38" s="59">
        <v>1044</v>
      </c>
      <c r="C38" s="60" t="s">
        <v>373</v>
      </c>
      <c r="D38" s="61">
        <v>2346224.71</v>
      </c>
      <c r="E38" s="61">
        <v>1395484.79</v>
      </c>
      <c r="F38" s="61">
        <v>1936620.41</v>
      </c>
      <c r="G38" s="61">
        <v>-541135.62</v>
      </c>
      <c r="H38" s="61">
        <v>0</v>
      </c>
      <c r="I38" s="61">
        <v>107539.83000000007</v>
      </c>
      <c r="J38" s="61">
        <v>107539.83000000007</v>
      </c>
      <c r="K38" s="61">
        <v>-3850324.5799999996</v>
      </c>
      <c r="L38" s="61">
        <v>3957864.4099999997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843200.09</v>
      </c>
      <c r="AA38" s="61">
        <v>783132.88</v>
      </c>
      <c r="AB38" s="61">
        <v>31256.100000000002</v>
      </c>
      <c r="AC38" s="61">
        <v>41827.24</v>
      </c>
      <c r="AD38" s="61">
        <v>-13016.130000000001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0</v>
      </c>
      <c r="AN38" s="61">
        <v>0</v>
      </c>
      <c r="AO38" s="61">
        <v>0</v>
      </c>
      <c r="AP38" s="61">
        <v>0</v>
      </c>
      <c r="AQ38" s="61">
        <v>0</v>
      </c>
      <c r="AR38" s="61">
        <v>0</v>
      </c>
      <c r="AS38" s="61">
        <v>-2176998.0300000003</v>
      </c>
      <c r="AT38" s="61">
        <v>-576023.36</v>
      </c>
      <c r="AU38" s="61">
        <v>-576023.36</v>
      </c>
      <c r="AV38" s="61">
        <v>0</v>
      </c>
      <c r="AW38" s="61">
        <v>-48070.570000000014</v>
      </c>
      <c r="AX38" s="61">
        <v>-48058.670000000013</v>
      </c>
      <c r="AY38" s="61">
        <v>-208926.24000000002</v>
      </c>
      <c r="AZ38" s="61">
        <v>-138191.37</v>
      </c>
      <c r="BA38" s="61">
        <v>-122014.65000000001</v>
      </c>
      <c r="BB38" s="61">
        <v>0</v>
      </c>
      <c r="BC38" s="61">
        <v>51279.78</v>
      </c>
      <c r="BD38" s="61">
        <v>160867.57</v>
      </c>
      <c r="BE38" s="61">
        <v>-11.899999999999999</v>
      </c>
      <c r="BF38" s="61">
        <v>-44.599999999999994</v>
      </c>
      <c r="BG38" s="61">
        <v>0</v>
      </c>
      <c r="BH38" s="61">
        <v>-55.55</v>
      </c>
      <c r="BI38" s="61">
        <v>0</v>
      </c>
      <c r="BJ38" s="61">
        <v>10.95</v>
      </c>
      <c r="BK38" s="61">
        <v>32.699999999999996</v>
      </c>
      <c r="BL38" s="61">
        <v>0</v>
      </c>
      <c r="BM38" s="61">
        <v>0</v>
      </c>
      <c r="BN38" s="61">
        <v>0</v>
      </c>
      <c r="BO38" s="61">
        <v>0</v>
      </c>
      <c r="BP38" s="61">
        <v>0</v>
      </c>
      <c r="BQ38" s="61">
        <v>0</v>
      </c>
      <c r="BR38" s="61">
        <v>0</v>
      </c>
      <c r="BS38" s="61">
        <v>-1552904.1</v>
      </c>
      <c r="BT38" s="61">
        <v>-475140.57000000007</v>
      </c>
      <c r="BU38" s="61">
        <v>-672711.75</v>
      </c>
      <c r="BV38" s="61">
        <v>-106141.65</v>
      </c>
      <c r="BW38" s="61">
        <v>0</v>
      </c>
      <c r="BX38" s="61">
        <v>-22892.329999999998</v>
      </c>
      <c r="BY38" s="61">
        <v>-47418.96</v>
      </c>
      <c r="BZ38" s="61">
        <v>0</v>
      </c>
      <c r="CA38" s="61">
        <v>-228598.84000000003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0</v>
      </c>
      <c r="CJ38" s="61">
        <v>0</v>
      </c>
      <c r="CK38" s="61">
        <v>0</v>
      </c>
      <c r="CL38" s="61">
        <v>169226.6799999997</v>
      </c>
    </row>
    <row r="39" spans="1:90" ht="12.75" customHeight="1">
      <c r="A39" s="44" t="s">
        <v>64</v>
      </c>
      <c r="B39" s="59">
        <v>1045</v>
      </c>
      <c r="C39" s="60" t="s">
        <v>373</v>
      </c>
      <c r="D39" s="61">
        <v>96022248.699999988</v>
      </c>
      <c r="E39" s="61">
        <v>36575501.900000006</v>
      </c>
      <c r="F39" s="61">
        <v>110844000.59999999</v>
      </c>
      <c r="G39" s="61">
        <v>-74268498.699999988</v>
      </c>
      <c r="H39" s="61">
        <v>0</v>
      </c>
      <c r="I39" s="61">
        <v>-12543450.890000015</v>
      </c>
      <c r="J39" s="61">
        <v>-22797247.910000026</v>
      </c>
      <c r="K39" s="61">
        <v>-224777910.43000001</v>
      </c>
      <c r="L39" s="61">
        <v>201980662.51999998</v>
      </c>
      <c r="M39" s="61">
        <v>10253797.020000011</v>
      </c>
      <c r="N39" s="61">
        <v>168307175.27000001</v>
      </c>
      <c r="O39" s="61">
        <v>-158053378.25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71990197.689999998</v>
      </c>
      <c r="AA39" s="61">
        <v>37873999.43</v>
      </c>
      <c r="AB39" s="61">
        <v>6549745.6200000001</v>
      </c>
      <c r="AC39" s="61">
        <v>27145993.379999999</v>
      </c>
      <c r="AD39" s="61">
        <v>420459.26</v>
      </c>
      <c r="AE39" s="61">
        <v>0</v>
      </c>
      <c r="AF39" s="61">
        <v>0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0</v>
      </c>
      <c r="AN39" s="61">
        <v>0</v>
      </c>
      <c r="AO39" s="61">
        <v>0</v>
      </c>
      <c r="AP39" s="61">
        <v>0</v>
      </c>
      <c r="AQ39" s="61">
        <v>0</v>
      </c>
      <c r="AR39" s="61">
        <v>0</v>
      </c>
      <c r="AS39" s="61">
        <v>-31971738.980000012</v>
      </c>
      <c r="AT39" s="61">
        <v>-9021439.2200000025</v>
      </c>
      <c r="AU39" s="61">
        <v>-26287258.170000002</v>
      </c>
      <c r="AV39" s="61">
        <v>17265818.949999999</v>
      </c>
      <c r="AW39" s="61">
        <v>440245.04999998212</v>
      </c>
      <c r="AX39" s="61">
        <v>-11205253.880000025</v>
      </c>
      <c r="AY39" s="61">
        <v>-102436571.97000003</v>
      </c>
      <c r="AZ39" s="61">
        <v>-108985935.36000001</v>
      </c>
      <c r="BA39" s="61">
        <v>-16816086.98</v>
      </c>
      <c r="BB39" s="61">
        <v>0</v>
      </c>
      <c r="BC39" s="61">
        <v>23365450.369999997</v>
      </c>
      <c r="BD39" s="61">
        <v>91231318.090000004</v>
      </c>
      <c r="BE39" s="61">
        <v>11645498.930000007</v>
      </c>
      <c r="BF39" s="61">
        <v>85471411.150000006</v>
      </c>
      <c r="BG39" s="61">
        <v>90549729.650000006</v>
      </c>
      <c r="BH39" s="61">
        <v>13107817.470000001</v>
      </c>
      <c r="BI39" s="61">
        <v>0</v>
      </c>
      <c r="BJ39" s="61">
        <v>-18186135.970000003</v>
      </c>
      <c r="BK39" s="61">
        <v>-73825912.219999999</v>
      </c>
      <c r="BL39" s="61">
        <v>0</v>
      </c>
      <c r="BM39" s="61">
        <v>0</v>
      </c>
      <c r="BN39" s="61">
        <v>0</v>
      </c>
      <c r="BO39" s="61">
        <v>-1353439.3900000001</v>
      </c>
      <c r="BP39" s="61">
        <v>-1353439.3900000001</v>
      </c>
      <c r="BQ39" s="61">
        <v>0</v>
      </c>
      <c r="BR39" s="61">
        <v>0</v>
      </c>
      <c r="BS39" s="61">
        <v>-18801397.969999991</v>
      </c>
      <c r="BT39" s="61">
        <v>-20466284.389999997</v>
      </c>
      <c r="BU39" s="61">
        <v>-2657521.17</v>
      </c>
      <c r="BV39" s="61">
        <v>-3977571.4400000004</v>
      </c>
      <c r="BW39" s="61">
        <v>0</v>
      </c>
      <c r="BX39" s="61">
        <v>-464864.63</v>
      </c>
      <c r="BY39" s="61">
        <v>-1653639.47</v>
      </c>
      <c r="BZ39" s="61">
        <v>10418494.210000001</v>
      </c>
      <c r="CA39" s="61">
        <v>-11.08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-3235707.4499999997</v>
      </c>
      <c r="CJ39" s="61">
        <v>-3235707.4499999997</v>
      </c>
      <c r="CK39" s="61">
        <v>0</v>
      </c>
      <c r="CL39" s="61">
        <v>64050509.719999976</v>
      </c>
    </row>
    <row r="40" spans="1:90" ht="12.75" customHeight="1">
      <c r="A40" s="44" t="s">
        <v>66</v>
      </c>
      <c r="B40" s="59">
        <v>1046</v>
      </c>
      <c r="C40" s="60" t="s">
        <v>373</v>
      </c>
      <c r="D40" s="61">
        <v>-1085283.7100000004</v>
      </c>
      <c r="E40" s="61">
        <v>718442.65000000014</v>
      </c>
      <c r="F40" s="61">
        <v>2109644.62</v>
      </c>
      <c r="G40" s="61">
        <v>-1391201.97</v>
      </c>
      <c r="H40" s="61">
        <v>0</v>
      </c>
      <c r="I40" s="61">
        <v>-225901.60000000009</v>
      </c>
      <c r="J40" s="61">
        <v>-177199.43999999994</v>
      </c>
      <c r="K40" s="61">
        <v>-3917599.64</v>
      </c>
      <c r="L40" s="61">
        <v>3740400.2</v>
      </c>
      <c r="M40" s="61">
        <v>-48702.160000000149</v>
      </c>
      <c r="N40" s="61">
        <v>2225704.2199999997</v>
      </c>
      <c r="O40" s="61">
        <v>-2274406.38</v>
      </c>
      <c r="P40" s="61">
        <v>0</v>
      </c>
      <c r="Q40" s="61">
        <v>0</v>
      </c>
      <c r="R40" s="61">
        <v>0</v>
      </c>
      <c r="S40" s="61">
        <v>-1577824.7600000005</v>
      </c>
      <c r="T40" s="61">
        <v>-3612461.24</v>
      </c>
      <c r="U40" s="61">
        <v>-4055917.49</v>
      </c>
      <c r="V40" s="61">
        <v>443456.25</v>
      </c>
      <c r="W40" s="61">
        <v>2034636.4799999997</v>
      </c>
      <c r="X40" s="61">
        <v>2304286.6799999997</v>
      </c>
      <c r="Y40" s="61">
        <v>-269650.2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0</v>
      </c>
      <c r="AN40" s="61">
        <v>0</v>
      </c>
      <c r="AO40" s="61">
        <v>0</v>
      </c>
      <c r="AP40" s="61">
        <v>0</v>
      </c>
      <c r="AQ40" s="61">
        <v>0</v>
      </c>
      <c r="AR40" s="61">
        <v>0</v>
      </c>
      <c r="AS40" s="61">
        <v>-5499687.48999999</v>
      </c>
      <c r="AT40" s="61">
        <v>-1345430.8000000003</v>
      </c>
      <c r="AU40" s="61">
        <v>-3692362.8600000003</v>
      </c>
      <c r="AV40" s="61">
        <v>2346932.06</v>
      </c>
      <c r="AW40" s="61">
        <v>-4101757.8999999892</v>
      </c>
      <c r="AX40" s="61">
        <v>-8844592.0099999942</v>
      </c>
      <c r="AY40" s="61">
        <v>-15873382.579999994</v>
      </c>
      <c r="AZ40" s="61">
        <v>-26781999.249999996</v>
      </c>
      <c r="BA40" s="61">
        <v>9760052.1500000004</v>
      </c>
      <c r="BB40" s="61">
        <v>0</v>
      </c>
      <c r="BC40" s="61">
        <v>1148564.52</v>
      </c>
      <c r="BD40" s="61">
        <v>7028790.5699999994</v>
      </c>
      <c r="BE40" s="61">
        <v>4742834.110000005</v>
      </c>
      <c r="BF40" s="61">
        <v>9417155.6200000048</v>
      </c>
      <c r="BG40" s="61">
        <v>15974083.370000003</v>
      </c>
      <c r="BH40" s="61">
        <v>-5866551.0699999994</v>
      </c>
      <c r="BI40" s="61">
        <v>0</v>
      </c>
      <c r="BJ40" s="61">
        <v>-690376.68</v>
      </c>
      <c r="BK40" s="61">
        <v>-4674321.51</v>
      </c>
      <c r="BL40" s="61">
        <v>0</v>
      </c>
      <c r="BM40" s="61">
        <v>0</v>
      </c>
      <c r="BN40" s="61">
        <v>0</v>
      </c>
      <c r="BO40" s="61">
        <v>0</v>
      </c>
      <c r="BP40" s="61">
        <v>0</v>
      </c>
      <c r="BQ40" s="61">
        <v>0</v>
      </c>
      <c r="BR40" s="61">
        <v>0</v>
      </c>
      <c r="BS40" s="61">
        <v>-52498.790000000037</v>
      </c>
      <c r="BT40" s="61">
        <v>-362640.46</v>
      </c>
      <c r="BU40" s="61">
        <v>0</v>
      </c>
      <c r="BV40" s="61">
        <v>0</v>
      </c>
      <c r="BW40" s="61">
        <v>0</v>
      </c>
      <c r="BX40" s="61">
        <v>0</v>
      </c>
      <c r="BY40" s="61">
        <v>0</v>
      </c>
      <c r="BZ40" s="61">
        <v>310141.67</v>
      </c>
      <c r="CA40" s="61">
        <v>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0</v>
      </c>
      <c r="CJ40" s="61">
        <v>0</v>
      </c>
      <c r="CK40" s="61">
        <v>0</v>
      </c>
      <c r="CL40" s="61">
        <v>-6584971.1999999899</v>
      </c>
    </row>
    <row r="41" spans="1:90" ht="12.75" customHeight="1">
      <c r="A41" s="44" t="s">
        <v>68</v>
      </c>
      <c r="B41" s="59">
        <v>1048</v>
      </c>
      <c r="C41" s="60" t="s">
        <v>373</v>
      </c>
      <c r="D41" s="61">
        <v>53281275.73371055</v>
      </c>
      <c r="E41" s="61">
        <v>48177832.489999793</v>
      </c>
      <c r="F41" s="61">
        <v>96837209.559999794</v>
      </c>
      <c r="G41" s="61">
        <v>-48659377.07</v>
      </c>
      <c r="H41" s="61">
        <v>0</v>
      </c>
      <c r="I41" s="61">
        <v>-2630468.2700000256</v>
      </c>
      <c r="J41" s="61">
        <v>-19175127.190000027</v>
      </c>
      <c r="K41" s="61">
        <v>-270593612.71000004</v>
      </c>
      <c r="L41" s="61">
        <v>251418485.52000001</v>
      </c>
      <c r="M41" s="61">
        <v>16544658.920000002</v>
      </c>
      <c r="N41" s="61">
        <v>117120302.08</v>
      </c>
      <c r="O41" s="61">
        <v>-100575643.16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4002628.5637107776</v>
      </c>
      <c r="AA41" s="61">
        <v>4002628.5637107776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3731282.95</v>
      </c>
      <c r="AN41" s="61">
        <v>306908.48</v>
      </c>
      <c r="AO41" s="61">
        <v>-122871.13</v>
      </c>
      <c r="AP41" s="61">
        <v>0</v>
      </c>
      <c r="AQ41" s="61">
        <v>0</v>
      </c>
      <c r="AR41" s="61">
        <v>3547245.6</v>
      </c>
      <c r="AS41" s="61">
        <v>-54458897.040000021</v>
      </c>
      <c r="AT41" s="61">
        <v>-9881453.5999999996</v>
      </c>
      <c r="AU41" s="61">
        <v>-16636791.289999999</v>
      </c>
      <c r="AV41" s="61">
        <v>6755337.6899999995</v>
      </c>
      <c r="AW41" s="61">
        <v>-10132941.540000021</v>
      </c>
      <c r="AX41" s="61">
        <v>-18368670.080000013</v>
      </c>
      <c r="AY41" s="61">
        <v>-183963267.81</v>
      </c>
      <c r="AZ41" s="61">
        <v>-41448413.590000011</v>
      </c>
      <c r="BA41" s="61">
        <v>-168555327.15000001</v>
      </c>
      <c r="BB41" s="61">
        <v>0</v>
      </c>
      <c r="BC41" s="61">
        <v>26040472.929999996</v>
      </c>
      <c r="BD41" s="61">
        <v>165594597.72999999</v>
      </c>
      <c r="BE41" s="61">
        <v>8235728.5399999917</v>
      </c>
      <c r="BF41" s="61">
        <v>78725012.479999989</v>
      </c>
      <c r="BG41" s="61">
        <v>17236037.789999999</v>
      </c>
      <c r="BH41" s="61">
        <v>72628426</v>
      </c>
      <c r="BI41" s="61">
        <v>0</v>
      </c>
      <c r="BJ41" s="61">
        <v>-11139451.309999999</v>
      </c>
      <c r="BK41" s="61">
        <v>-70489283.939999998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-34444501.899999999</v>
      </c>
      <c r="BT41" s="61">
        <v>-19762179.150000002</v>
      </c>
      <c r="BU41" s="61">
        <v>-11546241.83</v>
      </c>
      <c r="BV41" s="61">
        <v>-3940792.08</v>
      </c>
      <c r="BW41" s="61">
        <v>0</v>
      </c>
      <c r="BX41" s="61">
        <v>-4905114.13</v>
      </c>
      <c r="BY41" s="61">
        <v>-1523945.04</v>
      </c>
      <c r="BZ41" s="61">
        <v>7225106.4500000011</v>
      </c>
      <c r="CA41" s="61">
        <v>8663.8799999999992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-1177621.3062894717</v>
      </c>
    </row>
    <row r="42" spans="1:90" ht="12.75" customHeight="1">
      <c r="A42" s="44" t="s">
        <v>70</v>
      </c>
      <c r="B42" s="59">
        <v>1049</v>
      </c>
      <c r="C42" s="60" t="s">
        <v>373</v>
      </c>
      <c r="D42" s="61">
        <v>1589870.5700000022</v>
      </c>
      <c r="E42" s="61">
        <v>700515.8600000008</v>
      </c>
      <c r="F42" s="61">
        <v>706674.1100000008</v>
      </c>
      <c r="G42" s="61">
        <v>-6158.25</v>
      </c>
      <c r="H42" s="61">
        <v>0</v>
      </c>
      <c r="I42" s="61">
        <v>889354.71000000124</v>
      </c>
      <c r="J42" s="61">
        <v>883666.88000000129</v>
      </c>
      <c r="K42" s="61">
        <v>-1597878.3399999989</v>
      </c>
      <c r="L42" s="61">
        <v>2481545.2200000002</v>
      </c>
      <c r="M42" s="61">
        <v>5687.8300000000008</v>
      </c>
      <c r="N42" s="61">
        <v>5687.8300000000008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0</v>
      </c>
      <c r="W42" s="61">
        <v>0</v>
      </c>
      <c r="X42" s="61">
        <v>0</v>
      </c>
      <c r="Y42" s="61">
        <v>0</v>
      </c>
      <c r="Z42" s="61">
        <v>0</v>
      </c>
      <c r="AA42" s="61">
        <v>0</v>
      </c>
      <c r="AB42" s="61">
        <v>0</v>
      </c>
      <c r="AC42" s="61">
        <v>0</v>
      </c>
      <c r="AD42" s="61">
        <v>0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0</v>
      </c>
      <c r="AN42" s="61">
        <v>0</v>
      </c>
      <c r="AO42" s="61">
        <v>0</v>
      </c>
      <c r="AP42" s="61">
        <v>0</v>
      </c>
      <c r="AQ42" s="61">
        <v>0</v>
      </c>
      <c r="AR42" s="61">
        <v>0</v>
      </c>
      <c r="AS42" s="61">
        <v>-2214787.9598145913</v>
      </c>
      <c r="AT42" s="61">
        <v>-769255.83999999985</v>
      </c>
      <c r="AU42" s="61">
        <v>-769255.83999999985</v>
      </c>
      <c r="AV42" s="61">
        <v>0</v>
      </c>
      <c r="AW42" s="61">
        <v>-365000.87000000005</v>
      </c>
      <c r="AX42" s="61">
        <v>-365000.87000000005</v>
      </c>
      <c r="AY42" s="61">
        <v>-723994.48</v>
      </c>
      <c r="AZ42" s="61">
        <v>-769028.24999999988</v>
      </c>
      <c r="BA42" s="61">
        <v>-82615.680000000008</v>
      </c>
      <c r="BB42" s="61">
        <v>0</v>
      </c>
      <c r="BC42" s="61">
        <v>127649.45</v>
      </c>
      <c r="BD42" s="61">
        <v>358993.60999999993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-1077207.6398145915</v>
      </c>
      <c r="BT42" s="61">
        <v>-324463.73000000033</v>
      </c>
      <c r="BU42" s="61">
        <v>-402349.68951116153</v>
      </c>
      <c r="BV42" s="61">
        <v>-294963.96936355159</v>
      </c>
      <c r="BW42" s="61">
        <v>0</v>
      </c>
      <c r="BX42" s="61">
        <v>-32986.307098013713</v>
      </c>
      <c r="BY42" s="61">
        <v>-22585.06384186443</v>
      </c>
      <c r="BZ42" s="61">
        <v>141.11999999999989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-3323.61</v>
      </c>
      <c r="CJ42" s="61">
        <v>-3323.61</v>
      </c>
      <c r="CK42" s="61">
        <v>0</v>
      </c>
      <c r="CL42" s="61">
        <v>-624917.38981458917</v>
      </c>
    </row>
    <row r="43" spans="1:90" ht="12.75" customHeight="1">
      <c r="A43" s="44" t="s">
        <v>72</v>
      </c>
      <c r="B43" s="59">
        <v>1051</v>
      </c>
      <c r="C43" s="60" t="s">
        <v>373</v>
      </c>
      <c r="D43" s="61">
        <v>6833529.6400000025</v>
      </c>
      <c r="E43" s="61">
        <v>-6947.91</v>
      </c>
      <c r="F43" s="61">
        <v>-6947.91</v>
      </c>
      <c r="G43" s="61">
        <v>0</v>
      </c>
      <c r="H43" s="61">
        <v>0</v>
      </c>
      <c r="I43" s="61">
        <v>6826775.1500000022</v>
      </c>
      <c r="J43" s="61">
        <v>8589828.9900000021</v>
      </c>
      <c r="K43" s="61">
        <v>-19852303.199999999</v>
      </c>
      <c r="L43" s="61">
        <v>28442132.190000001</v>
      </c>
      <c r="M43" s="61">
        <v>-1763053.8399999999</v>
      </c>
      <c r="N43" s="61">
        <v>10138481.1</v>
      </c>
      <c r="O43" s="61">
        <v>-11901534.939999999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13702.4</v>
      </c>
      <c r="AN43" s="61">
        <v>13702.4</v>
      </c>
      <c r="AO43" s="61">
        <v>0</v>
      </c>
      <c r="AP43" s="61">
        <v>0</v>
      </c>
      <c r="AQ43" s="61">
        <v>0</v>
      </c>
      <c r="AR43" s="61">
        <v>0</v>
      </c>
      <c r="AS43" s="61">
        <v>-5425763.1448098803</v>
      </c>
      <c r="AT43" s="61">
        <v>-2138525.1700000009</v>
      </c>
      <c r="AU43" s="61">
        <v>-3217682.5000000005</v>
      </c>
      <c r="AV43" s="61">
        <v>1079157.3299999998</v>
      </c>
      <c r="AW43" s="61">
        <v>1407871.6999999993</v>
      </c>
      <c r="AX43" s="61">
        <v>-719099.75</v>
      </c>
      <c r="AY43" s="61">
        <v>-60315325.909999996</v>
      </c>
      <c r="AZ43" s="61">
        <v>-60315325.909999996</v>
      </c>
      <c r="BA43" s="61">
        <v>0</v>
      </c>
      <c r="BB43" s="61">
        <v>0</v>
      </c>
      <c r="BC43" s="61">
        <v>0</v>
      </c>
      <c r="BD43" s="61">
        <v>59596226.159999996</v>
      </c>
      <c r="BE43" s="61">
        <v>2126971.4499999993</v>
      </c>
      <c r="BF43" s="61">
        <v>24538724.169999998</v>
      </c>
      <c r="BG43" s="61">
        <v>24538724.169999998</v>
      </c>
      <c r="BH43" s="61">
        <v>0</v>
      </c>
      <c r="BI43" s="61">
        <v>0</v>
      </c>
      <c r="BJ43" s="61">
        <v>0</v>
      </c>
      <c r="BK43" s="61">
        <v>-22411752.719999999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-4695109.6748098787</v>
      </c>
      <c r="BT43" s="61">
        <v>-2076185.3199999998</v>
      </c>
      <c r="BU43" s="61">
        <v>-1728460.3972885278</v>
      </c>
      <c r="BV43" s="61">
        <v>-888465.63798806467</v>
      </c>
      <c r="BW43" s="61">
        <v>0</v>
      </c>
      <c r="BX43" s="61">
        <v>-8406.8717524813383</v>
      </c>
      <c r="BY43" s="61">
        <v>-76117.537780805476</v>
      </c>
      <c r="BZ43" s="61">
        <v>82526.09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0</v>
      </c>
      <c r="CJ43" s="61">
        <v>0</v>
      </c>
      <c r="CK43" s="61">
        <v>0</v>
      </c>
      <c r="CL43" s="61">
        <v>1407766.4951901222</v>
      </c>
    </row>
    <row r="44" spans="1:90" ht="12.75" customHeight="1">
      <c r="A44" s="44" t="s">
        <v>74</v>
      </c>
      <c r="B44" s="59">
        <v>1052</v>
      </c>
      <c r="C44" s="60" t="s">
        <v>373</v>
      </c>
      <c r="D44" s="61">
        <v>-1522922.1742512574</v>
      </c>
      <c r="E44" s="61">
        <v>-115051.21999999974</v>
      </c>
      <c r="F44" s="61">
        <v>7126393.46</v>
      </c>
      <c r="G44" s="61">
        <v>-7241444.6799999997</v>
      </c>
      <c r="H44" s="61">
        <v>0</v>
      </c>
      <c r="I44" s="61">
        <v>-5495359.1500000004</v>
      </c>
      <c r="J44" s="61">
        <v>-3473164.3499999996</v>
      </c>
      <c r="K44" s="61">
        <v>-12796142.23</v>
      </c>
      <c r="L44" s="61">
        <v>9322977.8800000008</v>
      </c>
      <c r="M44" s="61">
        <v>-2022194.8000000007</v>
      </c>
      <c r="N44" s="61">
        <v>6434916.4499999993</v>
      </c>
      <c r="O44" s="61">
        <v>-8457111.25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4087488.1957487427</v>
      </c>
      <c r="AA44" s="61">
        <v>379901.64704480366</v>
      </c>
      <c r="AB44" s="61">
        <v>0</v>
      </c>
      <c r="AC44" s="61">
        <v>0</v>
      </c>
      <c r="AD44" s="61">
        <v>127952.58735820562</v>
      </c>
      <c r="AE44" s="61">
        <v>0</v>
      </c>
      <c r="AF44" s="61">
        <v>0</v>
      </c>
      <c r="AG44" s="61">
        <v>0</v>
      </c>
      <c r="AH44" s="61">
        <v>0</v>
      </c>
      <c r="AI44" s="61">
        <v>3579633.9613457331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-2454256.025399284</v>
      </c>
      <c r="AT44" s="61">
        <v>-587568.63</v>
      </c>
      <c r="AU44" s="61">
        <v>-754849.99</v>
      </c>
      <c r="AV44" s="61">
        <v>167281.35999999999</v>
      </c>
      <c r="AW44" s="61">
        <v>769986.46992747067</v>
      </c>
      <c r="AX44" s="61">
        <v>929213.24349637376</v>
      </c>
      <c r="AY44" s="61">
        <v>-2351397.2165036262</v>
      </c>
      <c r="AZ44" s="61">
        <v>-1274916.06</v>
      </c>
      <c r="BA44" s="61">
        <v>-1612635.1758664101</v>
      </c>
      <c r="BB44" s="61">
        <v>0</v>
      </c>
      <c r="BC44" s="61">
        <v>536154.01936278387</v>
      </c>
      <c r="BD44" s="61">
        <v>3280610.46</v>
      </c>
      <c r="BE44" s="61">
        <v>-159226.7735689031</v>
      </c>
      <c r="BF44" s="61">
        <v>878794.08643109689</v>
      </c>
      <c r="BG44" s="61">
        <v>661646.24</v>
      </c>
      <c r="BH44" s="61">
        <v>417526.14810089173</v>
      </c>
      <c r="BI44" s="61">
        <v>0</v>
      </c>
      <c r="BJ44" s="61">
        <v>-200378.30166979498</v>
      </c>
      <c r="BK44" s="61">
        <v>-1038020.86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-2636673.8653267547</v>
      </c>
      <c r="BT44" s="61">
        <v>575380.18999999994</v>
      </c>
      <c r="BU44" s="61">
        <v>-1824496.7905655978</v>
      </c>
      <c r="BV44" s="61">
        <v>-1357640.3543002035</v>
      </c>
      <c r="BW44" s="61">
        <v>0</v>
      </c>
      <c r="BX44" s="61">
        <v>-15688.561859880792</v>
      </c>
      <c r="BY44" s="61">
        <v>-164161.99860107314</v>
      </c>
      <c r="BZ44" s="61">
        <v>149933.65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0</v>
      </c>
      <c r="CJ44" s="61">
        <v>0</v>
      </c>
      <c r="CK44" s="61">
        <v>0</v>
      </c>
      <c r="CL44" s="61">
        <v>-3977178.1996505414</v>
      </c>
    </row>
    <row r="45" spans="1:90" ht="12.75" customHeight="1">
      <c r="A45" s="44" t="s">
        <v>76</v>
      </c>
      <c r="B45" s="59">
        <v>1053</v>
      </c>
      <c r="C45" s="60" t="s">
        <v>373</v>
      </c>
      <c r="D45" s="61">
        <v>150618.26</v>
      </c>
      <c r="E45" s="61">
        <v>20261.8</v>
      </c>
      <c r="F45" s="61">
        <v>20261.8</v>
      </c>
      <c r="G45" s="61">
        <v>0</v>
      </c>
      <c r="H45" s="61">
        <v>0</v>
      </c>
      <c r="I45" s="61">
        <v>128.2699999999968</v>
      </c>
      <c r="J45" s="61">
        <v>128.2699999999968</v>
      </c>
      <c r="K45" s="61">
        <v>-39325.020000000004</v>
      </c>
      <c r="L45" s="61">
        <v>39453.29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11923.690000000002</v>
      </c>
      <c r="AA45" s="61">
        <v>994.08999999999992</v>
      </c>
      <c r="AB45" s="61">
        <v>0</v>
      </c>
      <c r="AC45" s="61">
        <v>10083.880000000001</v>
      </c>
      <c r="AD45" s="61">
        <v>837.03</v>
      </c>
      <c r="AE45" s="61">
        <v>0</v>
      </c>
      <c r="AF45" s="61">
        <v>0</v>
      </c>
      <c r="AG45" s="61">
        <v>0</v>
      </c>
      <c r="AH45" s="61">
        <v>8.69</v>
      </c>
      <c r="AI45" s="61">
        <v>0</v>
      </c>
      <c r="AJ45" s="61">
        <v>0</v>
      </c>
      <c r="AK45" s="61">
        <v>0</v>
      </c>
      <c r="AL45" s="61">
        <v>0</v>
      </c>
      <c r="AM45" s="61">
        <v>118304.5</v>
      </c>
      <c r="AN45" s="61">
        <v>158567</v>
      </c>
      <c r="AO45" s="61">
        <v>0</v>
      </c>
      <c r="AP45" s="61">
        <v>0</v>
      </c>
      <c r="AQ45" s="61">
        <v>0</v>
      </c>
      <c r="AR45" s="61">
        <v>-40262.5</v>
      </c>
      <c r="AS45" s="61">
        <v>265030.70153277216</v>
      </c>
      <c r="AT45" s="61">
        <v>-1003076.84</v>
      </c>
      <c r="AU45" s="61">
        <v>-1003076.84</v>
      </c>
      <c r="AV45" s="61">
        <v>0</v>
      </c>
      <c r="AW45" s="61">
        <v>1474621.7300000002</v>
      </c>
      <c r="AX45" s="61">
        <v>1474621.7300000002</v>
      </c>
      <c r="AY45" s="61">
        <v>-1014851.05</v>
      </c>
      <c r="AZ45" s="61">
        <v>-677566.42</v>
      </c>
      <c r="BA45" s="61">
        <v>-467459.18</v>
      </c>
      <c r="BB45" s="61">
        <v>0</v>
      </c>
      <c r="BC45" s="61">
        <v>130174.54999999999</v>
      </c>
      <c r="BD45" s="61">
        <v>2489472.7800000003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-206514.18846722809</v>
      </c>
      <c r="BT45" s="61">
        <v>-3775.5</v>
      </c>
      <c r="BU45" s="61">
        <v>-88840.807757955175</v>
      </c>
      <c r="BV45" s="61">
        <v>-8520.8798272947261</v>
      </c>
      <c r="BW45" s="61">
        <v>0</v>
      </c>
      <c r="BX45" s="61">
        <v>-26888.502266428619</v>
      </c>
      <c r="BY45" s="61">
        <v>-59554.709251495624</v>
      </c>
      <c r="BZ45" s="61">
        <v>0</v>
      </c>
      <c r="CA45" s="61">
        <v>-18933.789364053919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0</v>
      </c>
      <c r="CJ45" s="61">
        <v>0</v>
      </c>
      <c r="CK45" s="61">
        <v>0</v>
      </c>
      <c r="CL45" s="61">
        <v>415648.96153277217</v>
      </c>
    </row>
    <row r="46" spans="1:90" ht="12.75" customHeight="1">
      <c r="A46" s="44" t="s">
        <v>78</v>
      </c>
      <c r="B46" s="59">
        <v>1054</v>
      </c>
      <c r="C46" s="60" t="s">
        <v>373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</row>
    <row r="47" spans="1:90" ht="12.75" customHeight="1">
      <c r="A47" s="44" t="s">
        <v>80</v>
      </c>
      <c r="B47" s="59">
        <v>1055</v>
      </c>
      <c r="C47" s="60" t="s">
        <v>373</v>
      </c>
      <c r="D47" s="61">
        <v>2762001.7599999993</v>
      </c>
      <c r="E47" s="61">
        <v>-31691.489999999998</v>
      </c>
      <c r="F47" s="61">
        <v>31251.82</v>
      </c>
      <c r="G47" s="61">
        <v>-62943.31</v>
      </c>
      <c r="H47" s="61">
        <v>0</v>
      </c>
      <c r="I47" s="61">
        <v>2699351.2999999993</v>
      </c>
      <c r="J47" s="61">
        <v>2719422.4899999993</v>
      </c>
      <c r="K47" s="61">
        <v>-2514560.91</v>
      </c>
      <c r="L47" s="61">
        <v>5233983.3999999994</v>
      </c>
      <c r="M47" s="61">
        <v>-20071.190000000002</v>
      </c>
      <c r="N47" s="61">
        <v>27637.47</v>
      </c>
      <c r="O47" s="61">
        <v>-47708.66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94341.950000000012</v>
      </c>
      <c r="AN47" s="61">
        <v>388.77999999999884</v>
      </c>
      <c r="AO47" s="61">
        <v>195513.29</v>
      </c>
      <c r="AP47" s="61">
        <v>0</v>
      </c>
      <c r="AQ47" s="61">
        <v>0</v>
      </c>
      <c r="AR47" s="61">
        <v>-101560.12</v>
      </c>
      <c r="AS47" s="61">
        <v>-1680083.1600000041</v>
      </c>
      <c r="AT47" s="61">
        <v>0</v>
      </c>
      <c r="AU47" s="61">
        <v>0</v>
      </c>
      <c r="AV47" s="61">
        <v>0</v>
      </c>
      <c r="AW47" s="61">
        <v>-398350.18000000389</v>
      </c>
      <c r="AX47" s="61">
        <v>-303050.41000000387</v>
      </c>
      <c r="AY47" s="61">
        <v>-19855873.960000001</v>
      </c>
      <c r="AZ47" s="61">
        <v>-3565255.8899999997</v>
      </c>
      <c r="BA47" s="61">
        <v>-20818056.719999999</v>
      </c>
      <c r="BB47" s="61">
        <v>0</v>
      </c>
      <c r="BC47" s="61">
        <v>4527438.6500000004</v>
      </c>
      <c r="BD47" s="61">
        <v>19552823.549999997</v>
      </c>
      <c r="BE47" s="61">
        <v>-95299.77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-95299.77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-1281732.9800000002</v>
      </c>
      <c r="BT47" s="61">
        <v>-779732.62</v>
      </c>
      <c r="BU47" s="61">
        <v>-293403.66000000003</v>
      </c>
      <c r="BV47" s="61">
        <v>-186567.57</v>
      </c>
      <c r="BW47" s="61">
        <v>0</v>
      </c>
      <c r="BX47" s="61">
        <v>4233.57</v>
      </c>
      <c r="BY47" s="61">
        <v>-45282.080000000002</v>
      </c>
      <c r="BZ47" s="61">
        <v>19019.38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1081918.5999999952</v>
      </c>
    </row>
    <row r="48" spans="1:90" ht="12.75" customHeight="1">
      <c r="A48" s="44" t="s">
        <v>82</v>
      </c>
      <c r="B48" s="59">
        <v>1056</v>
      </c>
      <c r="C48" s="60" t="s">
        <v>373</v>
      </c>
      <c r="D48" s="61">
        <v>-133946.36000000007</v>
      </c>
      <c r="E48" s="61">
        <v>-184261.92</v>
      </c>
      <c r="F48" s="61">
        <v>0</v>
      </c>
      <c r="G48" s="61">
        <v>-184261.92</v>
      </c>
      <c r="H48" s="61">
        <v>0</v>
      </c>
      <c r="I48" s="61">
        <v>50315.559999999939</v>
      </c>
      <c r="J48" s="61">
        <v>232332.55999999994</v>
      </c>
      <c r="K48" s="61">
        <v>-608396.27</v>
      </c>
      <c r="L48" s="61">
        <v>840728.83</v>
      </c>
      <c r="M48" s="61">
        <v>-182017</v>
      </c>
      <c r="N48" s="61">
        <v>476626</v>
      </c>
      <c r="O48" s="61">
        <v>-658643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61">
        <v>0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0</v>
      </c>
      <c r="AN48" s="61">
        <v>0</v>
      </c>
      <c r="AO48" s="61">
        <v>0</v>
      </c>
      <c r="AP48" s="61">
        <v>0</v>
      </c>
      <c r="AQ48" s="61">
        <v>0</v>
      </c>
      <c r="AR48" s="61">
        <v>0</v>
      </c>
      <c r="AS48" s="61">
        <v>-192067.28000000003</v>
      </c>
      <c r="AT48" s="61">
        <v>0</v>
      </c>
      <c r="AU48" s="61">
        <v>0</v>
      </c>
      <c r="AV48" s="61">
        <v>0</v>
      </c>
      <c r="AW48" s="61">
        <v>-16496.410000000033</v>
      </c>
      <c r="AX48" s="61">
        <v>-16496.410000000033</v>
      </c>
      <c r="AY48" s="61">
        <v>-285622.55</v>
      </c>
      <c r="AZ48" s="61">
        <v>-2689.55</v>
      </c>
      <c r="BA48" s="61">
        <v>-318406</v>
      </c>
      <c r="BB48" s="61">
        <v>0</v>
      </c>
      <c r="BC48" s="61">
        <v>35473</v>
      </c>
      <c r="BD48" s="61">
        <v>269126.13999999996</v>
      </c>
      <c r="BE48" s="61">
        <v>0</v>
      </c>
      <c r="BF48" s="61">
        <v>0</v>
      </c>
      <c r="BG48" s="61">
        <v>0</v>
      </c>
      <c r="BH48" s="61">
        <v>0</v>
      </c>
      <c r="BI48" s="61">
        <v>0</v>
      </c>
      <c r="BJ48" s="61">
        <v>0</v>
      </c>
      <c r="BK48" s="61">
        <v>0</v>
      </c>
      <c r="BL48" s="61">
        <v>0</v>
      </c>
      <c r="BM48" s="61">
        <v>0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-175570.87</v>
      </c>
      <c r="BT48" s="61">
        <v>-23233.25</v>
      </c>
      <c r="BU48" s="61">
        <v>-3352.89</v>
      </c>
      <c r="BV48" s="61">
        <v>-4501.4299999999994</v>
      </c>
      <c r="BW48" s="61">
        <v>0</v>
      </c>
      <c r="BX48" s="61">
        <v>-11.129999999999999</v>
      </c>
      <c r="BY48" s="61">
        <v>-1484.17</v>
      </c>
      <c r="BZ48" s="61">
        <v>-142988</v>
      </c>
      <c r="CA48" s="61">
        <v>0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-326013.64000000013</v>
      </c>
    </row>
    <row r="49" spans="1:90" ht="12.75" customHeight="1">
      <c r="A49" s="44" t="s">
        <v>84</v>
      </c>
      <c r="B49" s="59">
        <v>1057</v>
      </c>
      <c r="C49" s="60" t="s">
        <v>373</v>
      </c>
      <c r="D49" s="61">
        <v>69257247.080000028</v>
      </c>
      <c r="E49" s="61">
        <v>49457568.459999993</v>
      </c>
      <c r="F49" s="61">
        <v>56536313.229999997</v>
      </c>
      <c r="G49" s="61">
        <v>-7078744.7700000005</v>
      </c>
      <c r="H49" s="61">
        <v>0</v>
      </c>
      <c r="I49" s="61">
        <v>-6626418.8399999682</v>
      </c>
      <c r="J49" s="61">
        <v>-6309956.9399999678</v>
      </c>
      <c r="K49" s="61">
        <v>-159783595.39999998</v>
      </c>
      <c r="L49" s="61">
        <v>153473638.46000001</v>
      </c>
      <c r="M49" s="61">
        <v>-316461.90000000014</v>
      </c>
      <c r="N49" s="61">
        <v>803076.49</v>
      </c>
      <c r="O49" s="61">
        <v>-1119538.3900000001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26426097.460000001</v>
      </c>
      <c r="AA49" s="61">
        <v>25532057.32</v>
      </c>
      <c r="AB49" s="61">
        <v>0</v>
      </c>
      <c r="AC49" s="61">
        <v>0</v>
      </c>
      <c r="AD49" s="61">
        <v>894040.1399999999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-24556145.099999994</v>
      </c>
      <c r="AT49" s="61">
        <v>-4440963.2799999993</v>
      </c>
      <c r="AU49" s="61">
        <v>-4442988.76</v>
      </c>
      <c r="AV49" s="61">
        <v>2025.48</v>
      </c>
      <c r="AW49" s="61">
        <v>9561628.7600000035</v>
      </c>
      <c r="AX49" s="61">
        <v>10538713.520000003</v>
      </c>
      <c r="AY49" s="61">
        <v>-27580552.350000001</v>
      </c>
      <c r="AZ49" s="61">
        <v>-16122924.609999999</v>
      </c>
      <c r="BA49" s="61">
        <v>-11457627.74</v>
      </c>
      <c r="BB49" s="61">
        <v>0</v>
      </c>
      <c r="BC49" s="61">
        <v>0</v>
      </c>
      <c r="BD49" s="61">
        <v>38119265.870000005</v>
      </c>
      <c r="BE49" s="61">
        <v>-977084.76</v>
      </c>
      <c r="BF49" s="61">
        <v>396219.98</v>
      </c>
      <c r="BG49" s="61">
        <v>33513.620000000003</v>
      </c>
      <c r="BH49" s="61">
        <v>362706.36</v>
      </c>
      <c r="BI49" s="61">
        <v>0</v>
      </c>
      <c r="BJ49" s="61">
        <v>0</v>
      </c>
      <c r="BK49" s="61">
        <v>-1373304.74</v>
      </c>
      <c r="BL49" s="61">
        <v>0</v>
      </c>
      <c r="BM49" s="61">
        <v>0</v>
      </c>
      <c r="BN49" s="61">
        <v>0</v>
      </c>
      <c r="BO49" s="61">
        <v>-2134310.0699999998</v>
      </c>
      <c r="BP49" s="61">
        <v>-2134310.0699999998</v>
      </c>
      <c r="BQ49" s="61">
        <v>0</v>
      </c>
      <c r="BR49" s="61">
        <v>0</v>
      </c>
      <c r="BS49" s="61">
        <v>-27306512.029999997</v>
      </c>
      <c r="BT49" s="61">
        <v>-22756533.359999999</v>
      </c>
      <c r="BU49" s="61">
        <v>-3597521.8099999996</v>
      </c>
      <c r="BV49" s="61">
        <v>-35172.769999999997</v>
      </c>
      <c r="BW49" s="61">
        <v>0</v>
      </c>
      <c r="BX49" s="61">
        <v>-129.85</v>
      </c>
      <c r="BY49" s="61">
        <v>-911707</v>
      </c>
      <c r="BZ49" s="61">
        <v>129056.85</v>
      </c>
      <c r="CA49" s="61">
        <v>-134504.09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-235988.47999999998</v>
      </c>
      <c r="CJ49" s="61">
        <v>-235988.47999999998</v>
      </c>
      <c r="CK49" s="61">
        <v>0</v>
      </c>
      <c r="CL49" s="61">
        <v>44701101.980000034</v>
      </c>
    </row>
    <row r="50" spans="1:90" ht="12.75" customHeight="1">
      <c r="A50" s="44" t="s">
        <v>86</v>
      </c>
      <c r="B50" s="59">
        <v>1058</v>
      </c>
      <c r="C50" s="60" t="s">
        <v>373</v>
      </c>
      <c r="D50" s="61">
        <v>213508205.83000004</v>
      </c>
      <c r="E50" s="61">
        <v>200441430.16</v>
      </c>
      <c r="F50" s="61">
        <v>207937691.78</v>
      </c>
      <c r="G50" s="61">
        <v>-7496261.6200000001</v>
      </c>
      <c r="H50" s="61">
        <v>0</v>
      </c>
      <c r="I50" s="61">
        <v>-27323572.589999959</v>
      </c>
      <c r="J50" s="61">
        <v>-12478053.49999994</v>
      </c>
      <c r="K50" s="61">
        <v>-490208443.69999999</v>
      </c>
      <c r="L50" s="61">
        <v>477730390.20000005</v>
      </c>
      <c r="M50" s="61">
        <v>-14845519.090000018</v>
      </c>
      <c r="N50" s="61">
        <v>69214482.709999993</v>
      </c>
      <c r="O50" s="61">
        <v>-84060001.800000012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40390348.260000005</v>
      </c>
      <c r="AA50" s="61">
        <v>31302746.640000004</v>
      </c>
      <c r="AB50" s="61">
        <v>0</v>
      </c>
      <c r="AC50" s="61">
        <v>0</v>
      </c>
      <c r="AD50" s="61">
        <v>9087601.6199999992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-118762394.73</v>
      </c>
      <c r="AT50" s="61">
        <v>-2515337.1099999994</v>
      </c>
      <c r="AU50" s="61">
        <v>-22527279.949999999</v>
      </c>
      <c r="AV50" s="61">
        <v>20011942.84</v>
      </c>
      <c r="AW50" s="61">
        <v>-17161066.820000008</v>
      </c>
      <c r="AX50" s="61">
        <v>-31378896.060000002</v>
      </c>
      <c r="AY50" s="61">
        <v>-120209257.33</v>
      </c>
      <c r="AZ50" s="61">
        <v>-43828099.939999998</v>
      </c>
      <c r="BA50" s="61">
        <v>-103790680.56</v>
      </c>
      <c r="BB50" s="61">
        <v>0</v>
      </c>
      <c r="BC50" s="61">
        <v>27409523.170000002</v>
      </c>
      <c r="BD50" s="61">
        <v>88830361.269999996</v>
      </c>
      <c r="BE50" s="61">
        <v>14217829.239999995</v>
      </c>
      <c r="BF50" s="61">
        <v>65182410.879999995</v>
      </c>
      <c r="BG50" s="61">
        <v>35567321.199999996</v>
      </c>
      <c r="BH50" s="61">
        <v>44477662.18</v>
      </c>
      <c r="BI50" s="61">
        <v>0</v>
      </c>
      <c r="BJ50" s="61">
        <v>-14862572.5</v>
      </c>
      <c r="BK50" s="61">
        <v>-50964581.640000001</v>
      </c>
      <c r="BL50" s="61">
        <v>0</v>
      </c>
      <c r="BM50" s="61">
        <v>0</v>
      </c>
      <c r="BN50" s="61">
        <v>0</v>
      </c>
      <c r="BO50" s="61">
        <v>-7177.3899999999721</v>
      </c>
      <c r="BP50" s="61">
        <v>-7177.3899999999721</v>
      </c>
      <c r="BQ50" s="61">
        <v>0</v>
      </c>
      <c r="BR50" s="61">
        <v>0</v>
      </c>
      <c r="BS50" s="61">
        <v>-99078813.409999996</v>
      </c>
      <c r="BT50" s="61">
        <v>-44317757.670000002</v>
      </c>
      <c r="BU50" s="61">
        <v>-17051519.52</v>
      </c>
      <c r="BV50" s="61">
        <v>-11488093.030000001</v>
      </c>
      <c r="BW50" s="61">
        <v>0</v>
      </c>
      <c r="BX50" s="61">
        <v>-25360964.310000002</v>
      </c>
      <c r="BY50" s="61">
        <v>-1486566.78</v>
      </c>
      <c r="BZ50" s="61">
        <v>626087.89999999991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0</v>
      </c>
      <c r="CJ50" s="61">
        <v>0</v>
      </c>
      <c r="CK50" s="61">
        <v>0</v>
      </c>
      <c r="CL50" s="61">
        <v>94745811.100000039</v>
      </c>
    </row>
    <row r="51" spans="1:90" ht="12.75" customHeight="1">
      <c r="A51" s="44" t="s">
        <v>88</v>
      </c>
      <c r="B51" s="59">
        <v>1059</v>
      </c>
      <c r="C51" s="60" t="s">
        <v>373</v>
      </c>
      <c r="D51" s="61">
        <v>194472220.00349081</v>
      </c>
      <c r="E51" s="61">
        <v>218130797.91999999</v>
      </c>
      <c r="F51" s="61">
        <v>218130797.91999999</v>
      </c>
      <c r="G51" s="61">
        <v>0</v>
      </c>
      <c r="H51" s="61">
        <v>0</v>
      </c>
      <c r="I51" s="61">
        <v>-63063290.050000072</v>
      </c>
      <c r="J51" s="61">
        <v>-63063290.050000072</v>
      </c>
      <c r="K51" s="61">
        <v>-708486704.94000006</v>
      </c>
      <c r="L51" s="61">
        <v>645423414.88999999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39403740.073490888</v>
      </c>
      <c r="AA51" s="61">
        <v>39392261.250206158</v>
      </c>
      <c r="AB51" s="61">
        <v>0</v>
      </c>
      <c r="AC51" s="61">
        <v>0</v>
      </c>
      <c r="AD51" s="61">
        <v>11478.823284729937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972.06</v>
      </c>
      <c r="AN51" s="61">
        <v>0</v>
      </c>
      <c r="AO51" s="61">
        <v>0</v>
      </c>
      <c r="AP51" s="61">
        <v>972.06</v>
      </c>
      <c r="AQ51" s="61">
        <v>0</v>
      </c>
      <c r="AR51" s="61">
        <v>0</v>
      </c>
      <c r="AS51" s="61">
        <v>-125863564.18478714</v>
      </c>
      <c r="AT51" s="61">
        <v>-7006935.7699999996</v>
      </c>
      <c r="AU51" s="61">
        <v>-7006935.7699999996</v>
      </c>
      <c r="AV51" s="61">
        <v>0</v>
      </c>
      <c r="AW51" s="61">
        <v>-13633325.48</v>
      </c>
      <c r="AX51" s="61">
        <v>-13633325.48</v>
      </c>
      <c r="AY51" s="61">
        <v>-34369201.530000001</v>
      </c>
      <c r="AZ51" s="61">
        <v>-7507308.5299999993</v>
      </c>
      <c r="BA51" s="61">
        <v>-34698367</v>
      </c>
      <c r="BB51" s="61">
        <v>0</v>
      </c>
      <c r="BC51" s="61">
        <v>7836474</v>
      </c>
      <c r="BD51" s="61">
        <v>20735876.050000001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-105223302.93478714</v>
      </c>
      <c r="BT51" s="61">
        <v>-36056189.60241197</v>
      </c>
      <c r="BU51" s="61">
        <v>-36761655.63130299</v>
      </c>
      <c r="BV51" s="61">
        <v>-4556982.4198795184</v>
      </c>
      <c r="BW51" s="61">
        <v>0</v>
      </c>
      <c r="BX51" s="61">
        <v>-26100559.936337665</v>
      </c>
      <c r="BY51" s="61">
        <v>-1006942.7644797507</v>
      </c>
      <c r="BZ51" s="61">
        <v>0</v>
      </c>
      <c r="CA51" s="61">
        <v>-740972.58037522319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68608655.818703666</v>
      </c>
    </row>
    <row r="52" spans="1:90" ht="12.75" customHeight="1">
      <c r="A52" s="44" t="s">
        <v>90</v>
      </c>
      <c r="B52" s="59">
        <v>1060</v>
      </c>
      <c r="C52" s="60" t="s">
        <v>373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</row>
    <row r="53" spans="1:90" ht="12.75" customHeight="1">
      <c r="A53" s="44" t="s">
        <v>92</v>
      </c>
      <c r="B53" s="59">
        <v>1061</v>
      </c>
      <c r="C53" s="60" t="s">
        <v>373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</row>
    <row r="54" spans="1:90" ht="12.75" customHeight="1">
      <c r="A54" s="44" t="s">
        <v>94</v>
      </c>
      <c r="B54" s="59">
        <v>2001</v>
      </c>
      <c r="C54" s="60" t="s">
        <v>373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</row>
    <row r="55" spans="1:90" ht="12.75" customHeight="1">
      <c r="A55" s="44" t="s">
        <v>96</v>
      </c>
      <c r="B55" s="59">
        <v>2002</v>
      </c>
      <c r="C55" s="60" t="s">
        <v>374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0</v>
      </c>
      <c r="BX55" s="61">
        <v>0</v>
      </c>
      <c r="BY55" s="61">
        <v>0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</row>
    <row r="56" spans="1:90" ht="12.75" customHeight="1">
      <c r="A56" s="44" t="s">
        <v>98</v>
      </c>
      <c r="B56" s="59">
        <v>2005</v>
      </c>
      <c r="C56" s="60" t="s">
        <v>374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0</v>
      </c>
      <c r="BP56" s="61">
        <v>0</v>
      </c>
      <c r="BQ56" s="61">
        <v>0</v>
      </c>
      <c r="BR56" s="61">
        <v>0</v>
      </c>
      <c r="BS56" s="61">
        <v>0</v>
      </c>
      <c r="BT56" s="61">
        <v>0</v>
      </c>
      <c r="BU56" s="61">
        <v>0</v>
      </c>
      <c r="BV56" s="61">
        <v>0</v>
      </c>
      <c r="BW56" s="61">
        <v>0</v>
      </c>
      <c r="BX56" s="61">
        <v>0</v>
      </c>
      <c r="BY56" s="61">
        <v>0</v>
      </c>
      <c r="BZ56" s="61">
        <v>0</v>
      </c>
      <c r="CA56" s="61">
        <v>0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0</v>
      </c>
      <c r="CJ56" s="61">
        <v>0</v>
      </c>
      <c r="CK56" s="61">
        <v>0</v>
      </c>
      <c r="CL56" s="61">
        <v>0</v>
      </c>
    </row>
    <row r="57" spans="1:90" ht="12.75" customHeight="1">
      <c r="A57" s="44" t="s">
        <v>100</v>
      </c>
      <c r="B57" s="59">
        <v>2006</v>
      </c>
      <c r="C57" s="60" t="s">
        <v>375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61">
        <v>0</v>
      </c>
      <c r="BJ57" s="61">
        <v>0</v>
      </c>
      <c r="BK57" s="61">
        <v>0</v>
      </c>
      <c r="BL57" s="61">
        <v>0</v>
      </c>
      <c r="BM57" s="61">
        <v>0</v>
      </c>
      <c r="BN57" s="61">
        <v>0</v>
      </c>
      <c r="BO57" s="61">
        <v>0</v>
      </c>
      <c r="BP57" s="61">
        <v>0</v>
      </c>
      <c r="BQ57" s="61">
        <v>0</v>
      </c>
      <c r="BR57" s="61">
        <v>0</v>
      </c>
      <c r="BS57" s="61">
        <v>0</v>
      </c>
      <c r="BT57" s="61">
        <v>0</v>
      </c>
      <c r="BU57" s="61">
        <v>0</v>
      </c>
      <c r="BV57" s="61">
        <v>0</v>
      </c>
      <c r="BW57" s="61">
        <v>0</v>
      </c>
      <c r="BX57" s="61">
        <v>0</v>
      </c>
      <c r="BY57" s="61">
        <v>0</v>
      </c>
      <c r="BZ57" s="61">
        <v>0</v>
      </c>
      <c r="CA57" s="61">
        <v>0</v>
      </c>
      <c r="CB57" s="61">
        <v>0</v>
      </c>
      <c r="CC57" s="61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</row>
    <row r="58" spans="1:90" ht="12.75" customHeight="1">
      <c r="A58" s="44" t="s">
        <v>102</v>
      </c>
      <c r="B58" s="59">
        <v>2007</v>
      </c>
      <c r="C58" s="60" t="s">
        <v>374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0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</row>
    <row r="59" spans="1:90" ht="12.75" customHeight="1">
      <c r="A59" s="44" t="s">
        <v>104</v>
      </c>
      <c r="B59" s="59">
        <v>2008</v>
      </c>
      <c r="C59" s="60" t="s">
        <v>374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</row>
    <row r="60" spans="1:90" ht="12.75" customHeight="1">
      <c r="A60" s="44" t="s">
        <v>106</v>
      </c>
      <c r="B60" s="59">
        <v>3001</v>
      </c>
      <c r="C60" s="60" t="s">
        <v>375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61">
        <v>0</v>
      </c>
      <c r="CA60" s="61">
        <v>0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0</v>
      </c>
    </row>
    <row r="61" spans="1:90" ht="12.75" customHeight="1">
      <c r="A61" s="44" t="s">
        <v>108</v>
      </c>
      <c r="B61" s="59">
        <v>3002</v>
      </c>
      <c r="C61" s="60" t="s">
        <v>375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0</v>
      </c>
      <c r="BH61" s="61">
        <v>0</v>
      </c>
      <c r="BI61" s="61">
        <v>0</v>
      </c>
      <c r="BJ61" s="61">
        <v>0</v>
      </c>
      <c r="BK61" s="61">
        <v>0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0</v>
      </c>
    </row>
    <row r="62" spans="1:90" ht="12.75" customHeight="1">
      <c r="A62" s="44" t="s">
        <v>110</v>
      </c>
      <c r="B62" s="59">
        <v>3003</v>
      </c>
      <c r="C62" s="60" t="s">
        <v>375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0</v>
      </c>
      <c r="BY62" s="61">
        <v>0</v>
      </c>
      <c r="BZ62" s="61">
        <v>0</v>
      </c>
      <c r="CA62" s="61">
        <v>0</v>
      </c>
      <c r="CB62" s="61">
        <v>0</v>
      </c>
      <c r="CC62" s="61">
        <v>0</v>
      </c>
      <c r="CD62" s="61">
        <v>0</v>
      </c>
      <c r="CE62" s="61">
        <v>0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0</v>
      </c>
    </row>
    <row r="63" spans="1:90" ht="12.75" customHeight="1">
      <c r="A63" s="44" t="s">
        <v>112</v>
      </c>
      <c r="B63" s="59">
        <v>3004</v>
      </c>
      <c r="C63" s="60" t="s">
        <v>375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0</v>
      </c>
      <c r="BF63" s="61">
        <v>0</v>
      </c>
      <c r="BG63" s="61">
        <v>0</v>
      </c>
      <c r="BH63" s="61">
        <v>0</v>
      </c>
      <c r="BI63" s="61">
        <v>0</v>
      </c>
      <c r="BJ63" s="61">
        <v>0</v>
      </c>
      <c r="BK63" s="61">
        <v>0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0</v>
      </c>
      <c r="BY63" s="61">
        <v>0</v>
      </c>
      <c r="BZ63" s="61">
        <v>0</v>
      </c>
      <c r="CA63" s="61">
        <v>0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</row>
    <row r="64" spans="1:90" ht="12.75" customHeight="1">
      <c r="A64" s="44" t="s">
        <v>114</v>
      </c>
      <c r="B64" s="59">
        <v>3005</v>
      </c>
      <c r="C64" s="60" t="s">
        <v>375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</row>
    <row r="65" spans="1:90" ht="12.75" customHeight="1">
      <c r="A65" s="44" t="s">
        <v>115</v>
      </c>
      <c r="B65" s="59">
        <v>3006</v>
      </c>
      <c r="C65" s="60" t="s">
        <v>375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61">
        <v>0</v>
      </c>
      <c r="BE65" s="61">
        <v>0</v>
      </c>
      <c r="BF65" s="61">
        <v>0</v>
      </c>
      <c r="BG65" s="61">
        <v>0</v>
      </c>
      <c r="BH65" s="61">
        <v>0</v>
      </c>
      <c r="BI65" s="61">
        <v>0</v>
      </c>
      <c r="BJ65" s="61">
        <v>0</v>
      </c>
      <c r="BK65" s="61">
        <v>0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0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61">
        <v>0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0</v>
      </c>
      <c r="CJ65" s="61">
        <v>0</v>
      </c>
      <c r="CK65" s="61">
        <v>0</v>
      </c>
      <c r="CL65" s="61">
        <v>0</v>
      </c>
    </row>
    <row r="66" spans="1:90" ht="12.75" customHeight="1">
      <c r="A66" s="44" t="s">
        <v>116</v>
      </c>
      <c r="B66" s="59">
        <v>3007</v>
      </c>
      <c r="C66" s="60" t="s">
        <v>375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0</v>
      </c>
    </row>
    <row r="67" spans="1:90" ht="12.75" customHeight="1">
      <c r="A67" s="44" t="s">
        <v>117</v>
      </c>
      <c r="B67" s="59">
        <v>3008</v>
      </c>
      <c r="C67" s="60" t="s">
        <v>375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0</v>
      </c>
      <c r="BH67" s="61">
        <v>0</v>
      </c>
      <c r="BI67" s="61">
        <v>0</v>
      </c>
      <c r="BJ67" s="61">
        <v>0</v>
      </c>
      <c r="BK67" s="61">
        <v>0</v>
      </c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0</v>
      </c>
      <c r="BW67" s="61">
        <v>0</v>
      </c>
      <c r="BX67" s="61">
        <v>0</v>
      </c>
      <c r="BY67" s="61">
        <v>0</v>
      </c>
      <c r="BZ67" s="61">
        <v>0</v>
      </c>
      <c r="CA67" s="61">
        <v>0</v>
      </c>
      <c r="CB67" s="61">
        <v>0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0</v>
      </c>
    </row>
    <row r="68" spans="1:90" ht="12.75" customHeight="1">
      <c r="A68" s="44" t="s">
        <v>118</v>
      </c>
      <c r="B68" s="59">
        <v>3009</v>
      </c>
      <c r="C68" s="60" t="s">
        <v>375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61">
        <v>0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0</v>
      </c>
      <c r="BR68" s="61">
        <v>0</v>
      </c>
      <c r="BS68" s="61">
        <v>0</v>
      </c>
      <c r="BT68" s="61">
        <v>0</v>
      </c>
      <c r="BU68" s="61">
        <v>0</v>
      </c>
      <c r="BV68" s="61">
        <v>0</v>
      </c>
      <c r="BW68" s="61">
        <v>0</v>
      </c>
      <c r="BX68" s="61">
        <v>0</v>
      </c>
      <c r="BY68" s="61">
        <v>0</v>
      </c>
      <c r="BZ68" s="61">
        <v>0</v>
      </c>
      <c r="CA68" s="61">
        <v>0</v>
      </c>
      <c r="CB68" s="61">
        <v>0</v>
      </c>
      <c r="CC68" s="61">
        <v>0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</row>
    <row r="69" spans="1:90" ht="12.75" customHeight="1">
      <c r="A69" s="44" t="s">
        <v>119</v>
      </c>
      <c r="B69" s="59">
        <v>3011</v>
      </c>
      <c r="C69" s="60" t="s">
        <v>375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61">
        <v>0</v>
      </c>
      <c r="BE69" s="61">
        <v>0</v>
      </c>
      <c r="BF69" s="61">
        <v>0</v>
      </c>
      <c r="BG69" s="61">
        <v>0</v>
      </c>
      <c r="BH69" s="61">
        <v>0</v>
      </c>
      <c r="BI69" s="61">
        <v>0</v>
      </c>
      <c r="BJ69" s="61">
        <v>0</v>
      </c>
      <c r="BK69" s="61">
        <v>0</v>
      </c>
      <c r="BL69" s="61">
        <v>0</v>
      </c>
      <c r="BM69" s="61">
        <v>0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0</v>
      </c>
      <c r="BT69" s="61">
        <v>0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0</v>
      </c>
      <c r="CA69" s="61">
        <v>0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</row>
    <row r="70" spans="1:90" ht="12.75" customHeight="1">
      <c r="A70" s="44" t="s">
        <v>120</v>
      </c>
      <c r="B70" s="59">
        <v>3012</v>
      </c>
      <c r="C70" s="60" t="s">
        <v>375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0</v>
      </c>
      <c r="AT70" s="61">
        <v>0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61">
        <v>0</v>
      </c>
      <c r="BE70" s="61">
        <v>0</v>
      </c>
      <c r="BF70" s="61">
        <v>0</v>
      </c>
      <c r="BG70" s="61">
        <v>0</v>
      </c>
      <c r="BH70" s="61">
        <v>0</v>
      </c>
      <c r="BI70" s="61">
        <v>0</v>
      </c>
      <c r="BJ70" s="61">
        <v>0</v>
      </c>
      <c r="BK70" s="61">
        <v>0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0</v>
      </c>
      <c r="BT70" s="61">
        <v>0</v>
      </c>
      <c r="BU70" s="61">
        <v>0</v>
      </c>
      <c r="BV70" s="61">
        <v>0</v>
      </c>
      <c r="BW70" s="61">
        <v>0</v>
      </c>
      <c r="BX70" s="61">
        <v>0</v>
      </c>
      <c r="BY70" s="61">
        <v>0</v>
      </c>
      <c r="BZ70" s="61">
        <v>0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</row>
    <row r="71" spans="1:90" ht="12.75" customHeight="1">
      <c r="A71" s="44" t="s">
        <v>121</v>
      </c>
      <c r="B71" s="59">
        <v>3016</v>
      </c>
      <c r="C71" s="60" t="s">
        <v>375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61">
        <v>0</v>
      </c>
      <c r="AV71" s="61">
        <v>0</v>
      </c>
      <c r="AW71" s="61">
        <v>0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61">
        <v>0</v>
      </c>
      <c r="BE71" s="61">
        <v>0</v>
      </c>
      <c r="BF71" s="61">
        <v>0</v>
      </c>
      <c r="BG71" s="61">
        <v>0</v>
      </c>
      <c r="BH71" s="61">
        <v>0</v>
      </c>
      <c r="BI71" s="61">
        <v>0</v>
      </c>
      <c r="BJ71" s="61">
        <v>0</v>
      </c>
      <c r="BK71" s="61">
        <v>0</v>
      </c>
      <c r="BL71" s="61">
        <v>0</v>
      </c>
      <c r="BM71" s="61">
        <v>0</v>
      </c>
      <c r="BN71" s="61">
        <v>0</v>
      </c>
      <c r="BO71" s="61">
        <v>0</v>
      </c>
      <c r="BP71" s="61">
        <v>0</v>
      </c>
      <c r="BQ71" s="61">
        <v>0</v>
      </c>
      <c r="BR71" s="61">
        <v>0</v>
      </c>
      <c r="BS71" s="61">
        <v>0</v>
      </c>
      <c r="BT71" s="61">
        <v>0</v>
      </c>
      <c r="BU71" s="61">
        <v>0</v>
      </c>
      <c r="BV71" s="61">
        <v>0</v>
      </c>
      <c r="BW71" s="61">
        <v>0</v>
      </c>
      <c r="BX71" s="61">
        <v>0</v>
      </c>
      <c r="BY71" s="61">
        <v>0</v>
      </c>
      <c r="BZ71" s="61">
        <v>0</v>
      </c>
      <c r="CA71" s="61">
        <v>0</v>
      </c>
      <c r="CB71" s="61">
        <v>0</v>
      </c>
      <c r="CC71" s="61">
        <v>0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</row>
    <row r="72" spans="1:90" ht="12.75" customHeight="1">
      <c r="A72" s="44" t="s">
        <v>122</v>
      </c>
      <c r="B72" s="59">
        <v>3017</v>
      </c>
      <c r="C72" s="60" t="s">
        <v>375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0</v>
      </c>
      <c r="BY72" s="61">
        <v>0</v>
      </c>
      <c r="BZ72" s="61">
        <v>0</v>
      </c>
      <c r="CA72" s="61">
        <v>0</v>
      </c>
      <c r="CB72" s="61">
        <v>0</v>
      </c>
      <c r="CC72" s="61">
        <v>0</v>
      </c>
      <c r="CD72" s="61">
        <v>0</v>
      </c>
      <c r="CE72" s="61">
        <v>0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</row>
    <row r="73" spans="1:90" ht="12.75" customHeight="1">
      <c r="A73" s="44" t="s">
        <v>123</v>
      </c>
      <c r="B73" s="59">
        <v>3018</v>
      </c>
      <c r="C73" s="60" t="s">
        <v>375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61">
        <v>0</v>
      </c>
      <c r="BE73" s="61">
        <v>0</v>
      </c>
      <c r="BF73" s="61">
        <v>0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0</v>
      </c>
      <c r="BY73" s="61">
        <v>0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0</v>
      </c>
    </row>
    <row r="74" spans="1:90" ht="13.5" customHeight="1">
      <c r="A74" s="44" t="s">
        <v>124</v>
      </c>
      <c r="B74" s="59">
        <v>4002</v>
      </c>
      <c r="C74" s="60" t="s">
        <v>376</v>
      </c>
      <c r="D74" s="61">
        <v>690178131.9599998</v>
      </c>
      <c r="E74" s="61">
        <v>650053281.11000001</v>
      </c>
      <c r="F74" s="61">
        <v>650112342.32000005</v>
      </c>
      <c r="G74" s="61">
        <v>-59061.21</v>
      </c>
      <c r="H74" s="61">
        <v>0</v>
      </c>
      <c r="I74" s="61">
        <v>-78527383.760000184</v>
      </c>
      <c r="J74" s="61">
        <v>-78192177.300000191</v>
      </c>
      <c r="K74" s="61">
        <v>-1276245343.96</v>
      </c>
      <c r="L74" s="61">
        <v>1198053166.6599998</v>
      </c>
      <c r="M74" s="61">
        <v>-335206.46000000008</v>
      </c>
      <c r="N74" s="61">
        <v>611563.36</v>
      </c>
      <c r="O74" s="61">
        <v>-946769.82000000007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101394008.02000001</v>
      </c>
      <c r="AA74" s="61">
        <v>58354953.340000004</v>
      </c>
      <c r="AB74" s="61">
        <v>14455480.93</v>
      </c>
      <c r="AC74" s="61">
        <v>16407981.470000003</v>
      </c>
      <c r="AD74" s="61">
        <v>7684604.0499999998</v>
      </c>
      <c r="AE74" s="61">
        <v>0</v>
      </c>
      <c r="AF74" s="61">
        <v>0</v>
      </c>
      <c r="AG74" s="61">
        <v>0</v>
      </c>
      <c r="AH74" s="61">
        <v>4490988.2299999995</v>
      </c>
      <c r="AI74" s="61">
        <v>0</v>
      </c>
      <c r="AJ74" s="61">
        <v>17258226.59</v>
      </c>
      <c r="AK74" s="61">
        <v>17258163.800000001</v>
      </c>
      <c r="AL74" s="61">
        <v>62.79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-544041199.77000022</v>
      </c>
      <c r="AT74" s="61">
        <v>-360225173.50000006</v>
      </c>
      <c r="AU74" s="61">
        <v>-361293083.75000006</v>
      </c>
      <c r="AV74" s="61">
        <v>1067910.25</v>
      </c>
      <c r="AW74" s="61">
        <v>-23751001.530000195</v>
      </c>
      <c r="AX74" s="61">
        <v>-32061579.300000191</v>
      </c>
      <c r="AY74" s="61">
        <v>-3311849727.1100001</v>
      </c>
      <c r="AZ74" s="61">
        <v>-1848580046.3800001</v>
      </c>
      <c r="BA74" s="61">
        <v>-1463269680.73</v>
      </c>
      <c r="BB74" s="61">
        <v>0</v>
      </c>
      <c r="BC74" s="61">
        <v>0</v>
      </c>
      <c r="BD74" s="61">
        <v>3279788147.8099999</v>
      </c>
      <c r="BE74" s="61">
        <v>8310577.7699999977</v>
      </c>
      <c r="BF74" s="61">
        <v>19935746.079999998</v>
      </c>
      <c r="BG74" s="61">
        <v>18518942.309999999</v>
      </c>
      <c r="BH74" s="61">
        <v>1416803.77</v>
      </c>
      <c r="BI74" s="61">
        <v>0</v>
      </c>
      <c r="BJ74" s="61">
        <v>0</v>
      </c>
      <c r="BK74" s="61">
        <v>-11625168.310000001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-160065024.74000001</v>
      </c>
      <c r="BT74" s="61">
        <v>-113068418.55000001</v>
      </c>
      <c r="BU74" s="61">
        <v>-31731487.640000001</v>
      </c>
      <c r="BV74" s="61">
        <v>-8394406.9900000002</v>
      </c>
      <c r="BW74" s="61">
        <v>0</v>
      </c>
      <c r="BX74" s="61">
        <v>0</v>
      </c>
      <c r="BY74" s="61">
        <v>-2138530.11</v>
      </c>
      <c r="BZ74" s="61">
        <v>146637.81</v>
      </c>
      <c r="CA74" s="61">
        <v>-4878819.2600000007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146136932.18999958</v>
      </c>
    </row>
    <row r="75" spans="1:90" ht="13.5" customHeight="1">
      <c r="A75" s="46" t="s">
        <v>125</v>
      </c>
      <c r="B75" s="62">
        <v>4003</v>
      </c>
      <c r="C75" s="60" t="s">
        <v>376</v>
      </c>
      <c r="D75" s="61">
        <v>37111551.987979382</v>
      </c>
      <c r="E75" s="61">
        <v>-47323498.75</v>
      </c>
      <c r="F75" s="61">
        <v>165414830.03999999</v>
      </c>
      <c r="G75" s="61">
        <v>-212738328.78999999</v>
      </c>
      <c r="H75" s="61">
        <v>0</v>
      </c>
      <c r="I75" s="61">
        <v>84335793.01000008</v>
      </c>
      <c r="J75" s="61">
        <v>-38801582.49999994</v>
      </c>
      <c r="K75" s="61">
        <v>-372746234.59999996</v>
      </c>
      <c r="L75" s="61">
        <v>333944652.10000002</v>
      </c>
      <c r="M75" s="61">
        <v>123137375.51000002</v>
      </c>
      <c r="N75" s="61">
        <v>213031568.06000003</v>
      </c>
      <c r="O75" s="61">
        <v>-89894192.550000012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99257.727979303905</v>
      </c>
      <c r="AA75" s="61">
        <v>99257.727979303905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-57297904.530548438</v>
      </c>
      <c r="AT75" s="61">
        <v>-20820148.819999997</v>
      </c>
      <c r="AU75" s="61">
        <v>-49826948.25</v>
      </c>
      <c r="AV75" s="61">
        <v>29006799.430000003</v>
      </c>
      <c r="AW75" s="61">
        <v>-18103727.159999907</v>
      </c>
      <c r="AX75" s="61">
        <v>-38762443.019999981</v>
      </c>
      <c r="AY75" s="61">
        <v>-603258863.48000002</v>
      </c>
      <c r="AZ75" s="61">
        <v>-411324172.83999997</v>
      </c>
      <c r="BA75" s="61">
        <v>-191934690.63999999</v>
      </c>
      <c r="BB75" s="61">
        <v>0</v>
      </c>
      <c r="BC75" s="61">
        <v>0</v>
      </c>
      <c r="BD75" s="61">
        <v>564496420.46000004</v>
      </c>
      <c r="BE75" s="61">
        <v>20658715.860000074</v>
      </c>
      <c r="BF75" s="61">
        <v>453269312.69000006</v>
      </c>
      <c r="BG75" s="61">
        <v>309299750.17000002</v>
      </c>
      <c r="BH75" s="61">
        <v>143969562.52000001</v>
      </c>
      <c r="BI75" s="61">
        <v>0</v>
      </c>
      <c r="BJ75" s="61">
        <v>0</v>
      </c>
      <c r="BK75" s="61">
        <v>-432610596.82999998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-18374028.550548542</v>
      </c>
      <c r="BT75" s="61">
        <v>-25323981.150000006</v>
      </c>
      <c r="BU75" s="61">
        <v>-7904790.6287444858</v>
      </c>
      <c r="BV75" s="61">
        <v>-5019483.7750815563</v>
      </c>
      <c r="BW75" s="61">
        <v>0</v>
      </c>
      <c r="BX75" s="61">
        <v>0</v>
      </c>
      <c r="BY75" s="61">
        <v>-11270.799413946146</v>
      </c>
      <c r="BZ75" s="61">
        <v>19888746.269999996</v>
      </c>
      <c r="CA75" s="61">
        <v>-3248.4673085383292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-20186352.542569056</v>
      </c>
    </row>
    <row r="76" spans="1:90" ht="12.75" customHeight="1">
      <c r="A76" s="46" t="s">
        <v>126</v>
      </c>
      <c r="B76" s="62">
        <v>4004</v>
      </c>
      <c r="C76" s="60" t="s">
        <v>376</v>
      </c>
      <c r="D76" s="61">
        <v>395968831.79000002</v>
      </c>
      <c r="E76" s="61">
        <v>451467291.97000003</v>
      </c>
      <c r="F76" s="61">
        <v>618882986.22000003</v>
      </c>
      <c r="G76" s="61">
        <v>-167415694.25</v>
      </c>
      <c r="H76" s="61">
        <v>0</v>
      </c>
      <c r="I76" s="61">
        <v>-99521513.040000021</v>
      </c>
      <c r="J76" s="61">
        <v>-99635072.350000024</v>
      </c>
      <c r="K76" s="61">
        <v>-852164184.82000005</v>
      </c>
      <c r="L76" s="61">
        <v>752529112.47000003</v>
      </c>
      <c r="M76" s="61">
        <v>113559.31000000006</v>
      </c>
      <c r="N76" s="61">
        <v>807926.18</v>
      </c>
      <c r="O76" s="61">
        <v>-694366.87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43903344.350000001</v>
      </c>
      <c r="AA76" s="61">
        <v>33147207.560000002</v>
      </c>
      <c r="AB76" s="61">
        <v>3923002.71</v>
      </c>
      <c r="AC76" s="61">
        <v>6260999.8599999994</v>
      </c>
      <c r="AD76" s="61">
        <v>572134.22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119708.51</v>
      </c>
      <c r="AK76" s="61">
        <v>119708.51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-421716252.53000009</v>
      </c>
      <c r="AT76" s="61">
        <v>-217797925.90000001</v>
      </c>
      <c r="AU76" s="61">
        <v>-218523154.06</v>
      </c>
      <c r="AV76" s="61">
        <v>725228.15999999992</v>
      </c>
      <c r="AW76" s="61">
        <v>-39722316.820000052</v>
      </c>
      <c r="AX76" s="61">
        <v>-35329772.570000052</v>
      </c>
      <c r="AY76" s="61">
        <v>-1033718121.2299999</v>
      </c>
      <c r="AZ76" s="61">
        <v>-665857068.26999998</v>
      </c>
      <c r="BA76" s="61">
        <v>-603564370.82999992</v>
      </c>
      <c r="BB76" s="61">
        <v>0</v>
      </c>
      <c r="BC76" s="61">
        <v>235703317.87</v>
      </c>
      <c r="BD76" s="61">
        <v>998388348.65999985</v>
      </c>
      <c r="BE76" s="61">
        <v>-4392544.25</v>
      </c>
      <c r="BF76" s="61">
        <v>14287761.140000001</v>
      </c>
      <c r="BG76" s="61">
        <v>7604141.9500000011</v>
      </c>
      <c r="BH76" s="61">
        <v>9941444.1699999999</v>
      </c>
      <c r="BI76" s="61">
        <v>0</v>
      </c>
      <c r="BJ76" s="61">
        <v>-3257824.9799999995</v>
      </c>
      <c r="BK76" s="61">
        <v>-18680305.390000001</v>
      </c>
      <c r="BL76" s="61">
        <v>0</v>
      </c>
      <c r="BM76" s="61">
        <v>0</v>
      </c>
      <c r="BN76" s="61">
        <v>0</v>
      </c>
      <c r="BO76" s="61">
        <v>-10377431.529999999</v>
      </c>
      <c r="BP76" s="61">
        <v>-10377431.529999999</v>
      </c>
      <c r="BQ76" s="61">
        <v>0</v>
      </c>
      <c r="BR76" s="61">
        <v>0</v>
      </c>
      <c r="BS76" s="61">
        <v>-153559466.39000002</v>
      </c>
      <c r="BT76" s="61">
        <v>-134982149.35000002</v>
      </c>
      <c r="BU76" s="61">
        <v>-10945300.200000001</v>
      </c>
      <c r="BV76" s="61">
        <v>-2510572.6100000003</v>
      </c>
      <c r="BW76" s="61">
        <v>0</v>
      </c>
      <c r="BX76" s="61">
        <v>0</v>
      </c>
      <c r="BY76" s="61">
        <v>-5152021.5</v>
      </c>
      <c r="BZ76" s="61">
        <v>30577.270000000004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-259111.89</v>
      </c>
      <c r="CJ76" s="61">
        <v>-259111.89</v>
      </c>
      <c r="CK76" s="61">
        <v>0</v>
      </c>
      <c r="CL76" s="61">
        <v>-25747420.740000069</v>
      </c>
    </row>
    <row r="77" spans="1:90" ht="12.75" customHeight="1">
      <c r="A77" s="46" t="s">
        <v>127</v>
      </c>
      <c r="B77" s="62">
        <v>4005</v>
      </c>
      <c r="C77" s="60" t="s">
        <v>376</v>
      </c>
      <c r="D77" s="61">
        <v>47708895.470000014</v>
      </c>
      <c r="E77" s="61">
        <v>76680226.650000006</v>
      </c>
      <c r="F77" s="61">
        <v>98686236.260000005</v>
      </c>
      <c r="G77" s="61">
        <v>-22006009.609999999</v>
      </c>
      <c r="H77" s="61">
        <v>0</v>
      </c>
      <c r="I77" s="61">
        <v>-36083210.199999996</v>
      </c>
      <c r="J77" s="61">
        <v>-36083210.199999996</v>
      </c>
      <c r="K77" s="61">
        <v>-92032704.649999991</v>
      </c>
      <c r="L77" s="61">
        <v>55949494.449999996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7111879.0200000005</v>
      </c>
      <c r="AA77" s="61">
        <v>4595586.13</v>
      </c>
      <c r="AB77" s="61">
        <v>0</v>
      </c>
      <c r="AC77" s="61">
        <v>1323126.1000000001</v>
      </c>
      <c r="AD77" s="61">
        <v>1193166.79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-57630383.399999976</v>
      </c>
      <c r="AT77" s="61">
        <v>-26838917.149999999</v>
      </c>
      <c r="AU77" s="61">
        <v>-26889961.039999999</v>
      </c>
      <c r="AV77" s="61">
        <v>51043.89</v>
      </c>
      <c r="AW77" s="61">
        <v>-15022485.019999973</v>
      </c>
      <c r="AX77" s="61">
        <v>-8527401.5899999738</v>
      </c>
      <c r="AY77" s="61">
        <v>-203426919.58999997</v>
      </c>
      <c r="AZ77" s="61">
        <v>-85027127.039999992</v>
      </c>
      <c r="BA77" s="61">
        <v>-164784197.44999999</v>
      </c>
      <c r="BB77" s="61">
        <v>0</v>
      </c>
      <c r="BC77" s="61">
        <v>46384404.899999991</v>
      </c>
      <c r="BD77" s="61">
        <v>194899518</v>
      </c>
      <c r="BE77" s="61">
        <v>-6495083.4299999997</v>
      </c>
      <c r="BF77" s="61">
        <v>35372928.379999995</v>
      </c>
      <c r="BG77" s="61">
        <v>693600.30999999994</v>
      </c>
      <c r="BH77" s="61">
        <v>42744889.099999994</v>
      </c>
      <c r="BI77" s="61">
        <v>0</v>
      </c>
      <c r="BJ77" s="61">
        <v>-8065561.0299999993</v>
      </c>
      <c r="BK77" s="61">
        <v>-41868011.809999995</v>
      </c>
      <c r="BL77" s="61">
        <v>0</v>
      </c>
      <c r="BM77" s="61">
        <v>0</v>
      </c>
      <c r="BN77" s="61">
        <v>0</v>
      </c>
      <c r="BO77" s="61">
        <v>-1029184.56</v>
      </c>
      <c r="BP77" s="61">
        <v>-1029184.56</v>
      </c>
      <c r="BQ77" s="61">
        <v>0</v>
      </c>
      <c r="BR77" s="61">
        <v>0</v>
      </c>
      <c r="BS77" s="61">
        <v>-14739796.670000002</v>
      </c>
      <c r="BT77" s="61">
        <v>-13418314.670000002</v>
      </c>
      <c r="BU77" s="61">
        <v>-670613.44000000006</v>
      </c>
      <c r="BV77" s="61">
        <v>-143608.97</v>
      </c>
      <c r="BW77" s="61">
        <v>0</v>
      </c>
      <c r="BX77" s="61">
        <v>0</v>
      </c>
      <c r="BY77" s="61">
        <v>-507259.59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-9921487.9299999624</v>
      </c>
    </row>
    <row r="78" spans="1:90" ht="12.75" customHeight="1">
      <c r="A78" s="47" t="s">
        <v>128</v>
      </c>
      <c r="B78" s="63">
        <v>9000</v>
      </c>
      <c r="C78" s="60" t="s">
        <v>377</v>
      </c>
      <c r="D78" s="64">
        <v>7644974144.5811701</v>
      </c>
      <c r="E78" s="64">
        <v>7132193983.5899982</v>
      </c>
      <c r="F78" s="64">
        <v>13887982064.309999</v>
      </c>
      <c r="G78" s="64">
        <v>-6755788080.7199993</v>
      </c>
      <c r="H78" s="64">
        <v>0</v>
      </c>
      <c r="I78" s="64">
        <v>-1794457018.0000019</v>
      </c>
      <c r="J78" s="64">
        <v>-3613810061.1999998</v>
      </c>
      <c r="K78" s="64">
        <v>-49469097237.649994</v>
      </c>
      <c r="L78" s="64">
        <v>45855287176.449997</v>
      </c>
      <c r="M78" s="64">
        <v>1819353043.1999965</v>
      </c>
      <c r="N78" s="64">
        <v>22559569316.380005</v>
      </c>
      <c r="O78" s="64">
        <v>-20740216273.180004</v>
      </c>
      <c r="P78" s="64">
        <v>0</v>
      </c>
      <c r="Q78" s="64">
        <v>0</v>
      </c>
      <c r="R78" s="64">
        <v>0</v>
      </c>
      <c r="S78" s="64">
        <v>14408572.560000001</v>
      </c>
      <c r="T78" s="64">
        <v>46758756.469999999</v>
      </c>
      <c r="U78" s="64">
        <v>-4055917.49</v>
      </c>
      <c r="V78" s="64">
        <v>50814673.960000001</v>
      </c>
      <c r="W78" s="64">
        <v>-32350183.91</v>
      </c>
      <c r="X78" s="64">
        <v>2304286.6799999997</v>
      </c>
      <c r="Y78" s="64">
        <v>-34654470.590000004</v>
      </c>
      <c r="Z78" s="64">
        <v>2232901310.2511749</v>
      </c>
      <c r="AA78" s="64">
        <v>1170442594.9726706</v>
      </c>
      <c r="AB78" s="64">
        <v>243690195.40469545</v>
      </c>
      <c r="AC78" s="64">
        <v>681494308.13116932</v>
      </c>
      <c r="AD78" s="64">
        <v>84310235.12558642</v>
      </c>
      <c r="AE78" s="64">
        <v>30386765.48913363</v>
      </c>
      <c r="AF78" s="64">
        <v>4840148.6027540211</v>
      </c>
      <c r="AG78" s="64">
        <v>13153895.832653917</v>
      </c>
      <c r="AH78" s="64">
        <v>1190365.52</v>
      </c>
      <c r="AI78" s="64">
        <v>3392801.1725112866</v>
      </c>
      <c r="AJ78" s="64">
        <v>13690351.939999996</v>
      </c>
      <c r="AK78" s="64">
        <v>19321373.239999998</v>
      </c>
      <c r="AL78" s="64">
        <v>-5631021.2999999998</v>
      </c>
      <c r="AM78" s="64">
        <v>46236944.239999972</v>
      </c>
      <c r="AN78" s="64">
        <v>2338282.8999999915</v>
      </c>
      <c r="AO78" s="64">
        <v>55170136.280000009</v>
      </c>
      <c r="AP78" s="64">
        <v>764114.92</v>
      </c>
      <c r="AQ78" s="64">
        <v>0</v>
      </c>
      <c r="AR78" s="64">
        <v>-12035589.860000011</v>
      </c>
      <c r="AS78" s="64">
        <v>-5401640172.9907951</v>
      </c>
      <c r="AT78" s="64">
        <v>-1521066741.2695341</v>
      </c>
      <c r="AU78" s="64">
        <v>-3789085396.8500009</v>
      </c>
      <c r="AV78" s="64">
        <v>2268018655.5804663</v>
      </c>
      <c r="AW78" s="64">
        <v>-567927960.54436243</v>
      </c>
      <c r="AX78" s="64">
        <v>253409020.02809563</v>
      </c>
      <c r="AY78" s="64">
        <v>-17314641660.151897</v>
      </c>
      <c r="AZ78" s="64">
        <v>-15175784366.534094</v>
      </c>
      <c r="BA78" s="64">
        <v>-4421198495.0771761</v>
      </c>
      <c r="BB78" s="64">
        <v>0</v>
      </c>
      <c r="BC78" s="64">
        <v>2282341201.459363</v>
      </c>
      <c r="BD78" s="64">
        <v>17568050680.179993</v>
      </c>
      <c r="BE78" s="64">
        <v>-821336980.57245839</v>
      </c>
      <c r="BF78" s="64">
        <v>11878898633.797543</v>
      </c>
      <c r="BG78" s="64">
        <v>10591277250.473619</v>
      </c>
      <c r="BH78" s="64">
        <v>2971151607.6255932</v>
      </c>
      <c r="BI78" s="64">
        <v>0</v>
      </c>
      <c r="BJ78" s="64">
        <v>-1683530224.3016696</v>
      </c>
      <c r="BK78" s="64">
        <v>-12700235614.370001</v>
      </c>
      <c r="BL78" s="64">
        <v>-0.2</v>
      </c>
      <c r="BM78" s="64">
        <v>0</v>
      </c>
      <c r="BN78" s="64">
        <v>-0.2</v>
      </c>
      <c r="BO78" s="64">
        <v>-144709674.99999994</v>
      </c>
      <c r="BP78" s="64">
        <v>-144709674.99999994</v>
      </c>
      <c r="BQ78" s="64">
        <v>0</v>
      </c>
      <c r="BR78" s="64">
        <v>0</v>
      </c>
      <c r="BS78" s="64">
        <v>-2767134914.2169003</v>
      </c>
      <c r="BT78" s="64">
        <v>-1939445945.1750541</v>
      </c>
      <c r="BU78" s="64">
        <v>-767666717.39132583</v>
      </c>
      <c r="BV78" s="64">
        <v>-170030705.39429396</v>
      </c>
      <c r="BW78" s="64">
        <v>-21779.34</v>
      </c>
      <c r="BX78" s="64">
        <v>-95352688.463894948</v>
      </c>
      <c r="BY78" s="64">
        <v>-574579553.0867573</v>
      </c>
      <c r="BZ78" s="64">
        <v>861742243.54999959</v>
      </c>
      <c r="CA78" s="64">
        <v>-81779768.915574163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-400800881.76000005</v>
      </c>
      <c r="CJ78" s="64">
        <v>-400800881.76000005</v>
      </c>
      <c r="CK78" s="64">
        <v>0</v>
      </c>
      <c r="CL78" s="64">
        <v>2243333971.5903745</v>
      </c>
    </row>
    <row r="79" spans="1:90" ht="12.75" customHeight="1">
      <c r="A79" s="47" t="s">
        <v>129</v>
      </c>
      <c r="B79" s="63">
        <v>9001</v>
      </c>
      <c r="C79" s="60" t="s">
        <v>378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</v>
      </c>
      <c r="BI79" s="64">
        <v>0</v>
      </c>
      <c r="BJ79" s="64">
        <v>0</v>
      </c>
      <c r="BK79" s="64">
        <v>0</v>
      </c>
      <c r="BL79" s="64">
        <v>0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0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</row>
    <row r="80" spans="1:90" ht="12.75" customHeight="1">
      <c r="A80" s="47" t="s">
        <v>131</v>
      </c>
      <c r="B80" s="63">
        <v>9002</v>
      </c>
      <c r="C80" s="60" t="s">
        <v>379</v>
      </c>
      <c r="D80" s="64">
        <v>1170967411.2079792</v>
      </c>
      <c r="E80" s="64">
        <v>1130877300.98</v>
      </c>
      <c r="F80" s="64">
        <v>1533096394.8399999</v>
      </c>
      <c r="G80" s="64">
        <v>-402219093.86000001</v>
      </c>
      <c r="H80" s="64">
        <v>0</v>
      </c>
      <c r="I80" s="64">
        <v>-129796313.99000013</v>
      </c>
      <c r="J80" s="64">
        <v>-252712042.35000014</v>
      </c>
      <c r="K80" s="64">
        <v>-2593188468.0300002</v>
      </c>
      <c r="L80" s="64">
        <v>2340476425.6799994</v>
      </c>
      <c r="M80" s="64">
        <v>122915728.36000003</v>
      </c>
      <c r="N80" s="64">
        <v>214451057.60000005</v>
      </c>
      <c r="O80" s="64">
        <v>-91535329.24000001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152508489.11797932</v>
      </c>
      <c r="AA80" s="64">
        <v>96197004.757979304</v>
      </c>
      <c r="AB80" s="64">
        <v>18378483.640000001</v>
      </c>
      <c r="AC80" s="64">
        <v>23992107.430000003</v>
      </c>
      <c r="AD80" s="64">
        <v>9449905.0599999987</v>
      </c>
      <c r="AE80" s="64">
        <v>0</v>
      </c>
      <c r="AF80" s="64">
        <v>0</v>
      </c>
      <c r="AG80" s="64">
        <v>0</v>
      </c>
      <c r="AH80" s="64">
        <v>4490988.2299999995</v>
      </c>
      <c r="AI80" s="64">
        <v>0</v>
      </c>
      <c r="AJ80" s="64">
        <v>17377935.100000001</v>
      </c>
      <c r="AK80" s="64">
        <v>17377872.310000002</v>
      </c>
      <c r="AL80" s="64">
        <v>62.79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-1080685740.2305489</v>
      </c>
      <c r="AT80" s="64">
        <v>-625682165.37</v>
      </c>
      <c r="AU80" s="64">
        <v>-656533147.10000002</v>
      </c>
      <c r="AV80" s="64">
        <v>30850981.730000004</v>
      </c>
      <c r="AW80" s="64">
        <v>-96599530.53000012</v>
      </c>
      <c r="AX80" s="64">
        <v>-114681196.4800002</v>
      </c>
      <c r="AY80" s="64">
        <v>-5152253631.4099998</v>
      </c>
      <c r="AZ80" s="64">
        <v>-3010788414.5300002</v>
      </c>
      <c r="BA80" s="64">
        <v>-2423552939.6499996</v>
      </c>
      <c r="BB80" s="64">
        <v>0</v>
      </c>
      <c r="BC80" s="64">
        <v>282087722.76999998</v>
      </c>
      <c r="BD80" s="64">
        <v>5037572434.9300003</v>
      </c>
      <c r="BE80" s="64">
        <v>18081665.95000007</v>
      </c>
      <c r="BF80" s="64">
        <v>522865748.29000002</v>
      </c>
      <c r="BG80" s="64">
        <v>336116434.74000001</v>
      </c>
      <c r="BH80" s="64">
        <v>198072699.56</v>
      </c>
      <c r="BI80" s="64">
        <v>0</v>
      </c>
      <c r="BJ80" s="64">
        <v>-11323386.009999998</v>
      </c>
      <c r="BK80" s="64">
        <v>-504784082.33999997</v>
      </c>
      <c r="BL80" s="64">
        <v>0</v>
      </c>
      <c r="BM80" s="64">
        <v>0</v>
      </c>
      <c r="BN80" s="64">
        <v>0</v>
      </c>
      <c r="BO80" s="64">
        <v>-11406616.09</v>
      </c>
      <c r="BP80" s="64">
        <v>-11406616.09</v>
      </c>
      <c r="BQ80" s="64">
        <v>0</v>
      </c>
      <c r="BR80" s="64">
        <v>0</v>
      </c>
      <c r="BS80" s="64">
        <v>-346738316.35054857</v>
      </c>
      <c r="BT80" s="64">
        <v>-286792863.72000009</v>
      </c>
      <c r="BU80" s="64">
        <v>-51252191.908744484</v>
      </c>
      <c r="BV80" s="64">
        <v>-16068072.345081558</v>
      </c>
      <c r="BW80" s="64">
        <v>0</v>
      </c>
      <c r="BX80" s="64">
        <v>0</v>
      </c>
      <c r="BY80" s="64">
        <v>-7809081.9994139457</v>
      </c>
      <c r="BZ80" s="64">
        <v>20065961.349999994</v>
      </c>
      <c r="CA80" s="64">
        <v>-4882067.7273085387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-259111.89</v>
      </c>
      <c r="CJ80" s="64">
        <v>-259111.89</v>
      </c>
      <c r="CK80" s="64">
        <v>0</v>
      </c>
      <c r="CL80" s="64">
        <v>90281670.977430493</v>
      </c>
    </row>
    <row r="81" spans="1:90">
      <c r="A81" s="47" t="s">
        <v>133</v>
      </c>
      <c r="B81" s="63">
        <v>9003</v>
      </c>
      <c r="C81" s="60" t="s">
        <v>380</v>
      </c>
      <c r="D81" s="64">
        <v>7644974144.5811701</v>
      </c>
      <c r="E81" s="64">
        <v>7132193983.5899982</v>
      </c>
      <c r="F81" s="64">
        <v>13887982064.309999</v>
      </c>
      <c r="G81" s="64">
        <v>-6755788080.7199993</v>
      </c>
      <c r="H81" s="64">
        <v>0</v>
      </c>
      <c r="I81" s="64">
        <v>-1794457018.0000019</v>
      </c>
      <c r="J81" s="64">
        <v>-3613810061.1999998</v>
      </c>
      <c r="K81" s="64">
        <v>-49469097237.649994</v>
      </c>
      <c r="L81" s="64">
        <v>45855287176.449997</v>
      </c>
      <c r="M81" s="64">
        <v>1819353043.1999965</v>
      </c>
      <c r="N81" s="64">
        <v>22559569316.380005</v>
      </c>
      <c r="O81" s="64">
        <v>-20740216273.180004</v>
      </c>
      <c r="P81" s="64">
        <v>0</v>
      </c>
      <c r="Q81" s="64">
        <v>0</v>
      </c>
      <c r="R81" s="64">
        <v>0</v>
      </c>
      <c r="S81" s="64">
        <v>14408572.560000001</v>
      </c>
      <c r="T81" s="64">
        <v>46758756.469999999</v>
      </c>
      <c r="U81" s="64">
        <v>-4055917.49</v>
      </c>
      <c r="V81" s="64">
        <v>50814673.960000001</v>
      </c>
      <c r="W81" s="64">
        <v>-32350183.91</v>
      </c>
      <c r="X81" s="64">
        <v>2304286.6799999997</v>
      </c>
      <c r="Y81" s="64">
        <v>-34654470.590000004</v>
      </c>
      <c r="Z81" s="64">
        <v>2232901310.2511749</v>
      </c>
      <c r="AA81" s="64">
        <v>1170442594.9726706</v>
      </c>
      <c r="AB81" s="64">
        <v>243690195.40469545</v>
      </c>
      <c r="AC81" s="64">
        <v>681494308.13116932</v>
      </c>
      <c r="AD81" s="64">
        <v>84310235.12558642</v>
      </c>
      <c r="AE81" s="64">
        <v>30386765.48913363</v>
      </c>
      <c r="AF81" s="64">
        <v>4840148.6027540211</v>
      </c>
      <c r="AG81" s="64">
        <v>13153895.832653917</v>
      </c>
      <c r="AH81" s="64">
        <v>1190365.52</v>
      </c>
      <c r="AI81" s="64">
        <v>3392801.1725112866</v>
      </c>
      <c r="AJ81" s="64">
        <v>13690351.939999996</v>
      </c>
      <c r="AK81" s="64">
        <v>19321373.239999998</v>
      </c>
      <c r="AL81" s="64">
        <v>-5631021.2999999998</v>
      </c>
      <c r="AM81" s="64">
        <v>46236944.239999972</v>
      </c>
      <c r="AN81" s="64">
        <v>2338282.8999999915</v>
      </c>
      <c r="AO81" s="64">
        <v>55170136.280000009</v>
      </c>
      <c r="AP81" s="64">
        <v>764114.92</v>
      </c>
      <c r="AQ81" s="64">
        <v>0</v>
      </c>
      <c r="AR81" s="64">
        <v>-12035589.860000011</v>
      </c>
      <c r="AS81" s="64">
        <v>-5401640172.9907951</v>
      </c>
      <c r="AT81" s="64">
        <v>-1521066741.2695341</v>
      </c>
      <c r="AU81" s="64">
        <v>-3789085396.8500009</v>
      </c>
      <c r="AV81" s="64">
        <v>2268018655.5804663</v>
      </c>
      <c r="AW81" s="64">
        <v>-567927960.54436243</v>
      </c>
      <c r="AX81" s="64">
        <v>253409020.02809563</v>
      </c>
      <c r="AY81" s="64">
        <v>-17314641660.151897</v>
      </c>
      <c r="AZ81" s="64">
        <v>-15175784366.534094</v>
      </c>
      <c r="BA81" s="64">
        <v>-4421198495.0771761</v>
      </c>
      <c r="BB81" s="64">
        <v>0</v>
      </c>
      <c r="BC81" s="64">
        <v>2282341201.459363</v>
      </c>
      <c r="BD81" s="64">
        <v>17568050680.179993</v>
      </c>
      <c r="BE81" s="64">
        <v>-821336980.57245839</v>
      </c>
      <c r="BF81" s="64">
        <v>11878898633.797543</v>
      </c>
      <c r="BG81" s="64">
        <v>10591277250.473619</v>
      </c>
      <c r="BH81" s="64">
        <v>2971151607.6255932</v>
      </c>
      <c r="BI81" s="64">
        <v>0</v>
      </c>
      <c r="BJ81" s="64">
        <v>-1683530224.3016696</v>
      </c>
      <c r="BK81" s="64">
        <v>-12700235614.370001</v>
      </c>
      <c r="BL81" s="64">
        <v>-0.2</v>
      </c>
      <c r="BM81" s="64">
        <v>0</v>
      </c>
      <c r="BN81" s="64">
        <v>-0.2</v>
      </c>
      <c r="BO81" s="64">
        <v>-144709674.99999994</v>
      </c>
      <c r="BP81" s="64">
        <v>-144709674.99999994</v>
      </c>
      <c r="BQ81" s="64">
        <v>0</v>
      </c>
      <c r="BR81" s="64">
        <v>0</v>
      </c>
      <c r="BS81" s="64">
        <v>-2767134914.2169003</v>
      </c>
      <c r="BT81" s="64">
        <v>-1939445945.1750541</v>
      </c>
      <c r="BU81" s="64">
        <v>-767666717.39132583</v>
      </c>
      <c r="BV81" s="64">
        <v>-170030705.39429396</v>
      </c>
      <c r="BW81" s="64">
        <v>-21779.34</v>
      </c>
      <c r="BX81" s="64">
        <v>-95352688.463894948</v>
      </c>
      <c r="BY81" s="64">
        <v>-574579553.0867573</v>
      </c>
      <c r="BZ81" s="64">
        <v>861742243.54999959</v>
      </c>
      <c r="CA81" s="64">
        <v>-81779768.915574163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-400800881.76000005</v>
      </c>
      <c r="CJ81" s="64">
        <v>-400800881.76000005</v>
      </c>
      <c r="CK81" s="64">
        <v>0</v>
      </c>
      <c r="CL81" s="64">
        <v>2243333971.5903745</v>
      </c>
    </row>
    <row r="82" spans="1:90" ht="12.75" customHeight="1">
      <c r="A82" s="48" t="s">
        <v>135</v>
      </c>
      <c r="B82" s="65"/>
      <c r="C82" s="60" t="s">
        <v>381</v>
      </c>
      <c r="D82" s="64">
        <v>8815941555.7891502</v>
      </c>
      <c r="E82" s="64">
        <v>8263071284.5699978</v>
      </c>
      <c r="F82" s="64">
        <v>15421078459.15</v>
      </c>
      <c r="G82" s="64">
        <v>-7158007174.579999</v>
      </c>
      <c r="H82" s="64">
        <v>0</v>
      </c>
      <c r="I82" s="64">
        <v>-1924253331.9900022</v>
      </c>
      <c r="J82" s="64">
        <v>-3866522103.5500002</v>
      </c>
      <c r="K82" s="64">
        <v>-52062285705.679993</v>
      </c>
      <c r="L82" s="64">
        <v>48195763602.129997</v>
      </c>
      <c r="M82" s="64">
        <v>1942268771.5599966</v>
      </c>
      <c r="N82" s="64">
        <v>22774020373.980003</v>
      </c>
      <c r="O82" s="64">
        <v>-20831751602.420006</v>
      </c>
      <c r="P82" s="64">
        <v>0</v>
      </c>
      <c r="Q82" s="64">
        <v>0</v>
      </c>
      <c r="R82" s="64">
        <v>0</v>
      </c>
      <c r="S82" s="64">
        <v>14408572.560000001</v>
      </c>
      <c r="T82" s="64">
        <v>46758756.469999999</v>
      </c>
      <c r="U82" s="64">
        <v>-4055917.49</v>
      </c>
      <c r="V82" s="64">
        <v>50814673.960000001</v>
      </c>
      <c r="W82" s="64">
        <v>-32350183.91</v>
      </c>
      <c r="X82" s="64">
        <v>2304286.6799999997</v>
      </c>
      <c r="Y82" s="64">
        <v>-34654470.590000004</v>
      </c>
      <c r="Z82" s="64">
        <v>2385409799.3691545</v>
      </c>
      <c r="AA82" s="64">
        <v>1266639599.7306499</v>
      </c>
      <c r="AB82" s="64">
        <v>262068679.04469544</v>
      </c>
      <c r="AC82" s="64">
        <v>705486415.56116927</v>
      </c>
      <c r="AD82" s="64">
        <v>93760140.185586423</v>
      </c>
      <c r="AE82" s="64">
        <v>30386765.48913363</v>
      </c>
      <c r="AF82" s="64">
        <v>4840148.6027540211</v>
      </c>
      <c r="AG82" s="64">
        <v>13153895.832653917</v>
      </c>
      <c r="AH82" s="64">
        <v>5681353.75</v>
      </c>
      <c r="AI82" s="64">
        <v>3392801.1725112866</v>
      </c>
      <c r="AJ82" s="64">
        <v>31068287.039999999</v>
      </c>
      <c r="AK82" s="64">
        <v>36699245.549999997</v>
      </c>
      <c r="AL82" s="64">
        <v>-5630958.5099999998</v>
      </c>
      <c r="AM82" s="64">
        <v>46236944.239999972</v>
      </c>
      <c r="AN82" s="64">
        <v>2338282.8999999915</v>
      </c>
      <c r="AO82" s="64">
        <v>55170136.280000009</v>
      </c>
      <c r="AP82" s="64">
        <v>764114.92</v>
      </c>
      <c r="AQ82" s="64">
        <v>0</v>
      </c>
      <c r="AR82" s="64">
        <v>-12035589.860000011</v>
      </c>
      <c r="AS82" s="64">
        <v>-6482325913.221344</v>
      </c>
      <c r="AT82" s="64">
        <v>-2146748906.639534</v>
      </c>
      <c r="AU82" s="64">
        <v>-4445618543.9500008</v>
      </c>
      <c r="AV82" s="64">
        <v>2298869637.3104663</v>
      </c>
      <c r="AW82" s="64">
        <v>-664527491.07436252</v>
      </c>
      <c r="AX82" s="64">
        <v>138727823.54809543</v>
      </c>
      <c r="AY82" s="64">
        <v>-22466895291.561897</v>
      </c>
      <c r="AZ82" s="64">
        <v>-18186572781.064095</v>
      </c>
      <c r="BA82" s="64">
        <v>-6844751434.7271757</v>
      </c>
      <c r="BB82" s="64">
        <v>0</v>
      </c>
      <c r="BC82" s="64">
        <v>2564428924.229363</v>
      </c>
      <c r="BD82" s="64">
        <v>22605623115.109993</v>
      </c>
      <c r="BE82" s="64">
        <v>-803255314.62245834</v>
      </c>
      <c r="BF82" s="64">
        <v>12401764382.087543</v>
      </c>
      <c r="BG82" s="64">
        <v>10927393685.213619</v>
      </c>
      <c r="BH82" s="64">
        <v>3169224307.1855931</v>
      </c>
      <c r="BI82" s="64">
        <v>0</v>
      </c>
      <c r="BJ82" s="64">
        <v>-1694853610.3116696</v>
      </c>
      <c r="BK82" s="64">
        <v>-13205019696.710001</v>
      </c>
      <c r="BL82" s="64">
        <v>-0.2</v>
      </c>
      <c r="BM82" s="64">
        <v>0</v>
      </c>
      <c r="BN82" s="64">
        <v>-0.2</v>
      </c>
      <c r="BO82" s="64">
        <v>-156116291.08999994</v>
      </c>
      <c r="BP82" s="64">
        <v>-156116291.08999994</v>
      </c>
      <c r="BQ82" s="64">
        <v>0</v>
      </c>
      <c r="BR82" s="64">
        <v>0</v>
      </c>
      <c r="BS82" s="64">
        <v>-3113873230.5674491</v>
      </c>
      <c r="BT82" s="64">
        <v>-2226238808.8950543</v>
      </c>
      <c r="BU82" s="64">
        <v>-818918909.30007029</v>
      </c>
      <c r="BV82" s="64">
        <v>-186098777.73937553</v>
      </c>
      <c r="BW82" s="64">
        <v>-21779.34</v>
      </c>
      <c r="BX82" s="64">
        <v>-95352688.463894948</v>
      </c>
      <c r="BY82" s="64">
        <v>-582388635.08617127</v>
      </c>
      <c r="BZ82" s="64">
        <v>881808204.89999962</v>
      </c>
      <c r="CA82" s="64">
        <v>-86661836.642882705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-401059993.65000004</v>
      </c>
      <c r="CJ82" s="64">
        <v>-401059993.65000004</v>
      </c>
      <c r="CK82" s="64">
        <v>0</v>
      </c>
      <c r="CL82" s="64">
        <v>2333615642.5678048</v>
      </c>
    </row>
    <row r="83" spans="1:90" ht="12.75" customHeight="1"/>
  </sheetData>
  <pageMargins left="0.75" right="0.75" top="1" bottom="1" header="0.5" footer="0.5"/>
  <pageSetup orientation="portrait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C49D7-BACE-4B8C-A37E-CBC2813F04C9}">
  <dimension ref="A1:CV83"/>
  <sheetViews>
    <sheetView showGridLines="0" zoomScale="80" zoomScaleNormal="80" workbookViewId="0">
      <pane xSplit="3" ySplit="6" topLeftCell="D7" activePane="bottomRight" state="frozen"/>
      <selection activeCell="D7" sqref="D7"/>
      <selection pane="topRight" activeCell="D7" sqref="D7"/>
      <selection pane="bottomLeft" activeCell="D7" sqref="D7"/>
      <selection pane="bottomRight" activeCell="D7" sqref="D7"/>
    </sheetView>
  </sheetViews>
  <sheetFormatPr defaultColWidth="9.140625" defaultRowHeight="12.75"/>
  <cols>
    <col min="1" max="1" width="58.7109375" style="5" customWidth="1"/>
    <col min="2" max="99" width="15.7109375" style="5" customWidth="1"/>
    <col min="100" max="16384" width="9.140625" style="5"/>
  </cols>
  <sheetData>
    <row r="1" spans="1:100" s="78" customFormat="1" ht="15" customHeight="1">
      <c r="A1" s="49" t="s">
        <v>284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</row>
    <row r="2" spans="1:100" s="78" customFormat="1" ht="15" customHeight="1">
      <c r="A2" s="49" t="s">
        <v>275</v>
      </c>
      <c r="B2" s="76">
        <v>790</v>
      </c>
      <c r="C2" s="76">
        <v>791</v>
      </c>
      <c r="D2" s="76"/>
      <c r="E2" s="76"/>
      <c r="F2" s="76"/>
      <c r="G2" s="76"/>
      <c r="H2" s="76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</row>
    <row r="3" spans="1:100" s="78" customFormat="1" ht="15" customHeight="1">
      <c r="A3" s="49" t="s">
        <v>528</v>
      </c>
      <c r="B3" s="76" t="s">
        <v>285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</row>
    <row r="4" spans="1:100" ht="15" customHeight="1"/>
    <row r="5" spans="1:100" s="4" customFormat="1" ht="22.5" customHeight="1">
      <c r="D5" s="1">
        <v>62</v>
      </c>
      <c r="E5" s="53">
        <v>620</v>
      </c>
      <c r="F5" s="54">
        <v>62001</v>
      </c>
      <c r="G5" s="54">
        <v>62002</v>
      </c>
      <c r="H5" s="53">
        <v>621</v>
      </c>
      <c r="I5" s="54">
        <v>62101</v>
      </c>
      <c r="J5" s="55">
        <v>621011</v>
      </c>
      <c r="K5" s="55">
        <v>621012</v>
      </c>
      <c r="L5" s="54">
        <v>62102</v>
      </c>
      <c r="M5" s="55">
        <v>621021</v>
      </c>
      <c r="N5" s="55">
        <v>621022</v>
      </c>
      <c r="O5" s="53">
        <v>622</v>
      </c>
      <c r="P5" s="54">
        <v>62201</v>
      </c>
      <c r="Q5" s="55">
        <v>622011</v>
      </c>
      <c r="R5" s="55">
        <v>622012</v>
      </c>
      <c r="S5" s="54">
        <v>62202</v>
      </c>
      <c r="T5" s="55">
        <v>622021</v>
      </c>
      <c r="U5" s="55">
        <v>622022</v>
      </c>
      <c r="V5" s="53">
        <v>623</v>
      </c>
      <c r="W5" s="54">
        <v>62301</v>
      </c>
      <c r="X5" s="54">
        <v>62302</v>
      </c>
      <c r="Y5" s="54">
        <v>62303</v>
      </c>
      <c r="Z5" s="54">
        <v>62304</v>
      </c>
      <c r="AA5" s="54">
        <v>62305</v>
      </c>
      <c r="AB5" s="54">
        <v>62306</v>
      </c>
      <c r="AC5" s="54">
        <v>62307</v>
      </c>
      <c r="AD5" s="54">
        <v>62308</v>
      </c>
      <c r="AE5" s="54">
        <v>62399</v>
      </c>
      <c r="AF5" s="53">
        <v>624</v>
      </c>
      <c r="AG5" s="53">
        <v>625</v>
      </c>
      <c r="AH5" s="54">
        <v>62501</v>
      </c>
      <c r="AI5" s="54">
        <v>62502</v>
      </c>
      <c r="AJ5" s="53">
        <v>626</v>
      </c>
      <c r="AK5" s="54">
        <v>62601</v>
      </c>
      <c r="AL5" s="54">
        <v>62602</v>
      </c>
      <c r="AM5" s="54">
        <v>62605</v>
      </c>
      <c r="AN5" s="1">
        <v>63</v>
      </c>
      <c r="AO5" s="53">
        <v>630</v>
      </c>
      <c r="AP5" s="54">
        <v>63001</v>
      </c>
      <c r="AQ5" s="54">
        <v>63002</v>
      </c>
      <c r="AR5" s="53">
        <v>631</v>
      </c>
      <c r="AS5" s="54">
        <v>63101</v>
      </c>
      <c r="AT5" s="55">
        <v>631011</v>
      </c>
      <c r="AU5" s="56">
        <v>63101101</v>
      </c>
      <c r="AV5" s="56">
        <v>63101102</v>
      </c>
      <c r="AW5" s="56">
        <v>63101104</v>
      </c>
      <c r="AX5" s="56">
        <v>63101108</v>
      </c>
      <c r="AY5" s="55">
        <v>631012</v>
      </c>
      <c r="AZ5" s="54">
        <v>63102</v>
      </c>
      <c r="BA5" s="55">
        <v>631021</v>
      </c>
      <c r="BB5" s="56">
        <v>63102101</v>
      </c>
      <c r="BC5" s="56">
        <v>63102102</v>
      </c>
      <c r="BD5" s="56">
        <v>63102104</v>
      </c>
      <c r="BE5" s="56">
        <v>63102108</v>
      </c>
      <c r="BF5" s="55">
        <v>631022</v>
      </c>
      <c r="BG5" s="53">
        <v>632</v>
      </c>
      <c r="BH5" s="54">
        <v>63201</v>
      </c>
      <c r="BI5" s="54">
        <v>63202</v>
      </c>
      <c r="BJ5" s="53">
        <v>633</v>
      </c>
      <c r="BK5" s="54">
        <v>63301</v>
      </c>
      <c r="BL5" s="55">
        <v>633011</v>
      </c>
      <c r="BM5" s="55">
        <v>633012</v>
      </c>
      <c r="BN5" s="54">
        <v>63302</v>
      </c>
      <c r="BO5" s="55">
        <v>633021</v>
      </c>
      <c r="BP5" s="55">
        <v>633022</v>
      </c>
      <c r="BQ5" s="53">
        <v>635</v>
      </c>
      <c r="BR5" s="54">
        <v>63501</v>
      </c>
      <c r="BS5" s="54">
        <v>63502</v>
      </c>
      <c r="BT5" s="54">
        <v>63599</v>
      </c>
      <c r="BU5" s="53">
        <v>636</v>
      </c>
      <c r="BV5" s="54">
        <v>63601</v>
      </c>
      <c r="BW5" s="54">
        <v>63602</v>
      </c>
      <c r="BX5" s="54">
        <v>63603</v>
      </c>
      <c r="BY5" s="54">
        <v>63604</v>
      </c>
      <c r="BZ5" s="54">
        <v>63605</v>
      </c>
      <c r="CA5" s="54">
        <v>63606</v>
      </c>
      <c r="CB5" s="54">
        <v>63607</v>
      </c>
      <c r="CC5" s="54">
        <v>63699</v>
      </c>
      <c r="CD5" s="53">
        <v>637</v>
      </c>
      <c r="CE5" s="54">
        <v>63701</v>
      </c>
      <c r="CF5" s="54">
        <v>63702</v>
      </c>
      <c r="CG5" s="54">
        <v>63703</v>
      </c>
      <c r="CH5" s="54">
        <v>63704</v>
      </c>
      <c r="CI5" s="54">
        <v>63705</v>
      </c>
      <c r="CJ5" s="53">
        <v>638</v>
      </c>
      <c r="CK5" s="53">
        <v>639</v>
      </c>
      <c r="CL5" s="54">
        <v>63901</v>
      </c>
      <c r="CM5" s="54">
        <v>63902</v>
      </c>
      <c r="CN5" s="54">
        <v>63903</v>
      </c>
      <c r="CO5" s="54">
        <v>63904</v>
      </c>
      <c r="CP5" s="54">
        <v>63905</v>
      </c>
      <c r="CQ5" s="54">
        <v>63906</v>
      </c>
      <c r="CR5" s="54">
        <v>63907</v>
      </c>
      <c r="CS5" s="54">
        <v>63908</v>
      </c>
      <c r="CT5" s="54">
        <v>63999</v>
      </c>
      <c r="CU5" s="57" t="s">
        <v>251</v>
      </c>
      <c r="CV5" s="5"/>
    </row>
    <row r="6" spans="1:100" s="4" customFormat="1" ht="80.099999999999994" customHeight="1">
      <c r="A6" s="57" t="s">
        <v>287</v>
      </c>
      <c r="B6" s="57" t="s">
        <v>288</v>
      </c>
      <c r="C6" s="57" t="s">
        <v>289</v>
      </c>
      <c r="D6" s="1" t="s">
        <v>382</v>
      </c>
      <c r="E6" s="53" t="s">
        <v>383</v>
      </c>
      <c r="F6" s="54" t="s">
        <v>292</v>
      </c>
      <c r="G6" s="54" t="s">
        <v>293</v>
      </c>
      <c r="H6" s="53" t="s">
        <v>295</v>
      </c>
      <c r="I6" s="54" t="s">
        <v>384</v>
      </c>
      <c r="J6" s="55" t="s">
        <v>297</v>
      </c>
      <c r="K6" s="55" t="s">
        <v>298</v>
      </c>
      <c r="L6" s="54" t="s">
        <v>385</v>
      </c>
      <c r="M6" s="55" t="s">
        <v>300</v>
      </c>
      <c r="N6" s="55" t="s">
        <v>301</v>
      </c>
      <c r="O6" s="53" t="s">
        <v>386</v>
      </c>
      <c r="P6" s="54" t="s">
        <v>306</v>
      </c>
      <c r="Q6" s="55" t="s">
        <v>307</v>
      </c>
      <c r="R6" s="55" t="s">
        <v>308</v>
      </c>
      <c r="S6" s="54" t="s">
        <v>387</v>
      </c>
      <c r="T6" s="55" t="s">
        <v>310</v>
      </c>
      <c r="U6" s="55" t="s">
        <v>311</v>
      </c>
      <c r="V6" s="53" t="s">
        <v>388</v>
      </c>
      <c r="W6" s="54" t="s">
        <v>313</v>
      </c>
      <c r="X6" s="54" t="s">
        <v>314</v>
      </c>
      <c r="Y6" s="54" t="s">
        <v>315</v>
      </c>
      <c r="Z6" s="54" t="s">
        <v>316</v>
      </c>
      <c r="AA6" s="54" t="s">
        <v>317</v>
      </c>
      <c r="AB6" s="54" t="s">
        <v>318</v>
      </c>
      <c r="AC6" s="54" t="s">
        <v>319</v>
      </c>
      <c r="AD6" s="54" t="s">
        <v>320</v>
      </c>
      <c r="AE6" s="54" t="s">
        <v>321</v>
      </c>
      <c r="AF6" s="53" t="s">
        <v>389</v>
      </c>
      <c r="AG6" s="53" t="s">
        <v>322</v>
      </c>
      <c r="AH6" s="54" t="s">
        <v>323</v>
      </c>
      <c r="AI6" s="54" t="s">
        <v>390</v>
      </c>
      <c r="AJ6" s="53" t="s">
        <v>326</v>
      </c>
      <c r="AK6" s="54" t="s">
        <v>391</v>
      </c>
      <c r="AL6" s="54" t="s">
        <v>327</v>
      </c>
      <c r="AM6" s="54" t="s">
        <v>392</v>
      </c>
      <c r="AN6" s="1" t="s">
        <v>393</v>
      </c>
      <c r="AO6" s="53" t="s">
        <v>394</v>
      </c>
      <c r="AP6" s="54" t="s">
        <v>333</v>
      </c>
      <c r="AQ6" s="54" t="s">
        <v>395</v>
      </c>
      <c r="AR6" s="53" t="s">
        <v>396</v>
      </c>
      <c r="AS6" s="54" t="s">
        <v>336</v>
      </c>
      <c r="AT6" s="55" t="s">
        <v>397</v>
      </c>
      <c r="AU6" s="56" t="s">
        <v>338</v>
      </c>
      <c r="AV6" s="56" t="s">
        <v>339</v>
      </c>
      <c r="AW6" s="56" t="s">
        <v>340</v>
      </c>
      <c r="AX6" s="56" t="s">
        <v>398</v>
      </c>
      <c r="AY6" s="55" t="s">
        <v>399</v>
      </c>
      <c r="AZ6" s="54" t="s">
        <v>400</v>
      </c>
      <c r="BA6" s="55" t="s">
        <v>401</v>
      </c>
      <c r="BB6" s="56" t="s">
        <v>338</v>
      </c>
      <c r="BC6" s="56" t="s">
        <v>339</v>
      </c>
      <c r="BD6" s="56" t="s">
        <v>340</v>
      </c>
      <c r="BE6" s="56" t="s">
        <v>345</v>
      </c>
      <c r="BF6" s="55" t="s">
        <v>402</v>
      </c>
      <c r="BG6" s="53" t="s">
        <v>403</v>
      </c>
      <c r="BH6" s="54" t="s">
        <v>404</v>
      </c>
      <c r="BI6" s="54" t="s">
        <v>405</v>
      </c>
      <c r="BJ6" s="53" t="s">
        <v>406</v>
      </c>
      <c r="BK6" s="54" t="s">
        <v>364</v>
      </c>
      <c r="BL6" s="55" t="s">
        <v>365</v>
      </c>
      <c r="BM6" s="55" t="s">
        <v>407</v>
      </c>
      <c r="BN6" s="54" t="s">
        <v>408</v>
      </c>
      <c r="BO6" s="55" t="s">
        <v>409</v>
      </c>
      <c r="BP6" s="55" t="s">
        <v>369</v>
      </c>
      <c r="BQ6" s="53" t="s">
        <v>410</v>
      </c>
      <c r="BR6" s="54" t="s">
        <v>411</v>
      </c>
      <c r="BS6" s="54" t="s">
        <v>412</v>
      </c>
      <c r="BT6" s="54" t="s">
        <v>413</v>
      </c>
      <c r="BU6" s="53" t="s">
        <v>354</v>
      </c>
      <c r="BV6" s="54" t="s">
        <v>355</v>
      </c>
      <c r="BW6" s="54" t="s">
        <v>414</v>
      </c>
      <c r="BX6" s="54" t="s">
        <v>357</v>
      </c>
      <c r="BY6" s="54" t="s">
        <v>358</v>
      </c>
      <c r="BZ6" s="54" t="s">
        <v>359</v>
      </c>
      <c r="CA6" s="54" t="s">
        <v>415</v>
      </c>
      <c r="CB6" s="54" t="s">
        <v>361</v>
      </c>
      <c r="CC6" s="54" t="s">
        <v>362</v>
      </c>
      <c r="CD6" s="53" t="s">
        <v>416</v>
      </c>
      <c r="CE6" s="54" t="s">
        <v>417</v>
      </c>
      <c r="CF6" s="54" t="s">
        <v>418</v>
      </c>
      <c r="CG6" s="54" t="s">
        <v>419</v>
      </c>
      <c r="CH6" s="54" t="s">
        <v>420</v>
      </c>
      <c r="CI6" s="54" t="s">
        <v>421</v>
      </c>
      <c r="CJ6" s="53" t="s">
        <v>422</v>
      </c>
      <c r="CK6" s="53" t="s">
        <v>423</v>
      </c>
      <c r="CL6" s="54" t="s">
        <v>424</v>
      </c>
      <c r="CM6" s="54" t="s">
        <v>425</v>
      </c>
      <c r="CN6" s="54" t="s">
        <v>426</v>
      </c>
      <c r="CO6" s="54" t="s">
        <v>427</v>
      </c>
      <c r="CP6" s="54" t="s">
        <v>428</v>
      </c>
      <c r="CQ6" s="54" t="s">
        <v>429</v>
      </c>
      <c r="CR6" s="54" t="s">
        <v>430</v>
      </c>
      <c r="CS6" s="54" t="s">
        <v>431</v>
      </c>
      <c r="CT6" s="54" t="s">
        <v>432</v>
      </c>
      <c r="CU6" s="57" t="s">
        <v>250</v>
      </c>
      <c r="CV6" s="5"/>
    </row>
    <row r="7" spans="1:100" ht="12.75" customHeight="1">
      <c r="A7" s="44" t="s">
        <v>2</v>
      </c>
      <c r="B7" s="59">
        <v>1001</v>
      </c>
      <c r="C7" s="60" t="s">
        <v>373</v>
      </c>
      <c r="D7" s="61">
        <v>0</v>
      </c>
      <c r="E7" s="61">
        <v>0</v>
      </c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  <c r="M7" s="61">
        <v>0</v>
      </c>
      <c r="N7" s="61">
        <v>0</v>
      </c>
      <c r="O7" s="61">
        <v>0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0</v>
      </c>
      <c r="AA7" s="61">
        <v>0</v>
      </c>
      <c r="AB7" s="61">
        <v>0</v>
      </c>
      <c r="AC7" s="61">
        <v>0</v>
      </c>
      <c r="AD7" s="61">
        <v>0</v>
      </c>
      <c r="AE7" s="61">
        <v>0</v>
      </c>
      <c r="AF7" s="61">
        <v>0</v>
      </c>
      <c r="AG7" s="61">
        <v>0</v>
      </c>
      <c r="AH7" s="61">
        <v>0</v>
      </c>
      <c r="AI7" s="61">
        <v>0</v>
      </c>
      <c r="AJ7" s="61">
        <v>0</v>
      </c>
      <c r="AK7" s="61">
        <v>0</v>
      </c>
      <c r="AL7" s="61">
        <v>0</v>
      </c>
      <c r="AM7" s="61">
        <v>0</v>
      </c>
      <c r="AN7" s="61">
        <v>0</v>
      </c>
      <c r="AO7" s="61">
        <v>0</v>
      </c>
      <c r="AP7" s="61">
        <v>0</v>
      </c>
      <c r="AQ7" s="61">
        <v>0</v>
      </c>
      <c r="AR7" s="61">
        <v>0</v>
      </c>
      <c r="AS7" s="61">
        <v>0</v>
      </c>
      <c r="AT7" s="61">
        <v>0</v>
      </c>
      <c r="AU7" s="61">
        <v>0</v>
      </c>
      <c r="AV7" s="61">
        <v>0</v>
      </c>
      <c r="AW7" s="61">
        <v>0</v>
      </c>
      <c r="AX7" s="61">
        <v>0</v>
      </c>
      <c r="AY7" s="61">
        <v>0</v>
      </c>
      <c r="AZ7" s="61">
        <v>0</v>
      </c>
      <c r="BA7" s="61">
        <v>0</v>
      </c>
      <c r="BB7" s="61">
        <v>0</v>
      </c>
      <c r="BC7" s="61">
        <v>0</v>
      </c>
      <c r="BD7" s="61">
        <v>0</v>
      </c>
      <c r="BE7" s="61">
        <v>0</v>
      </c>
      <c r="BF7" s="61">
        <v>0</v>
      </c>
      <c r="BG7" s="61">
        <v>0</v>
      </c>
      <c r="BH7" s="61">
        <v>0</v>
      </c>
      <c r="BI7" s="61">
        <v>0</v>
      </c>
      <c r="BJ7" s="61">
        <v>0</v>
      </c>
      <c r="BK7" s="61">
        <v>0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0</v>
      </c>
      <c r="BT7" s="61">
        <v>0</v>
      </c>
      <c r="BU7" s="61">
        <v>0</v>
      </c>
      <c r="BV7" s="61">
        <v>0</v>
      </c>
      <c r="BW7" s="61">
        <v>0</v>
      </c>
      <c r="BX7" s="61">
        <v>0</v>
      </c>
      <c r="BY7" s="61">
        <v>0</v>
      </c>
      <c r="BZ7" s="61">
        <v>0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0</v>
      </c>
      <c r="CM7" s="61">
        <v>0</v>
      </c>
      <c r="CN7" s="61">
        <v>0</v>
      </c>
      <c r="CO7" s="61">
        <v>0</v>
      </c>
      <c r="CP7" s="61">
        <v>0</v>
      </c>
      <c r="CQ7" s="61">
        <v>0</v>
      </c>
      <c r="CR7" s="61">
        <v>0</v>
      </c>
      <c r="CS7" s="61">
        <v>0</v>
      </c>
      <c r="CT7" s="61">
        <v>0</v>
      </c>
      <c r="CU7" s="61">
        <v>0</v>
      </c>
    </row>
    <row r="8" spans="1:100" ht="12.75" customHeight="1">
      <c r="A8" s="44" t="s">
        <v>3</v>
      </c>
      <c r="B8" s="59">
        <v>1003</v>
      </c>
      <c r="C8" s="60" t="s">
        <v>373</v>
      </c>
      <c r="D8" s="61">
        <v>95375.52</v>
      </c>
      <c r="E8" s="61">
        <v>0</v>
      </c>
      <c r="F8" s="61">
        <v>0</v>
      </c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>
        <v>0</v>
      </c>
      <c r="N8" s="61">
        <v>0</v>
      </c>
      <c r="O8" s="61">
        <v>0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95375.52</v>
      </c>
      <c r="W8" s="61">
        <v>0</v>
      </c>
      <c r="X8" s="61">
        <v>0</v>
      </c>
      <c r="Y8" s="61">
        <v>95375.52</v>
      </c>
      <c r="Z8" s="61">
        <v>0</v>
      </c>
      <c r="AA8" s="61">
        <v>0</v>
      </c>
      <c r="AB8" s="61">
        <v>0</v>
      </c>
      <c r="AC8" s="61">
        <v>0</v>
      </c>
      <c r="AD8" s="61">
        <v>0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-464620.55999999936</v>
      </c>
      <c r="AO8" s="61">
        <v>-116670.54</v>
      </c>
      <c r="AP8" s="61">
        <v>-116670.54</v>
      </c>
      <c r="AQ8" s="61">
        <v>0</v>
      </c>
      <c r="AR8" s="61">
        <v>27686.299999999988</v>
      </c>
      <c r="AS8" s="61">
        <v>27686.299999999988</v>
      </c>
      <c r="AT8" s="61">
        <v>-75734.210000000006</v>
      </c>
      <c r="AU8" s="61">
        <v>-75734.210000000006</v>
      </c>
      <c r="AV8" s="61">
        <v>0</v>
      </c>
      <c r="AW8" s="61">
        <v>0</v>
      </c>
      <c r="AX8" s="61">
        <v>0</v>
      </c>
      <c r="AY8" s="61">
        <v>103420.51</v>
      </c>
      <c r="AZ8" s="61">
        <v>0</v>
      </c>
      <c r="BA8" s="61">
        <v>0</v>
      </c>
      <c r="BB8" s="61">
        <v>0</v>
      </c>
      <c r="BC8" s="61">
        <v>0</v>
      </c>
      <c r="BD8" s="61">
        <v>0</v>
      </c>
      <c r="BE8" s="61">
        <v>0</v>
      </c>
      <c r="BF8" s="61">
        <v>0</v>
      </c>
      <c r="BG8" s="61">
        <v>0</v>
      </c>
      <c r="BH8" s="61">
        <v>0</v>
      </c>
      <c r="BI8" s="61">
        <v>0</v>
      </c>
      <c r="BJ8" s="61">
        <v>-375636.31999999937</v>
      </c>
      <c r="BK8" s="61">
        <v>-375636.31999999937</v>
      </c>
      <c r="BL8" s="61">
        <v>-4364124.1399999997</v>
      </c>
      <c r="BM8" s="61">
        <v>3988487.8200000003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0</v>
      </c>
      <c r="BT8" s="61">
        <v>0</v>
      </c>
      <c r="BU8" s="61">
        <v>0</v>
      </c>
      <c r="BV8" s="61">
        <v>0</v>
      </c>
      <c r="BW8" s="61">
        <v>0</v>
      </c>
      <c r="BX8" s="61">
        <v>0</v>
      </c>
      <c r="BY8" s="61">
        <v>0</v>
      </c>
      <c r="BZ8" s="61">
        <v>0</v>
      </c>
      <c r="CA8" s="61">
        <v>0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0</v>
      </c>
      <c r="CM8" s="61">
        <v>0</v>
      </c>
      <c r="CN8" s="61">
        <v>0</v>
      </c>
      <c r="CO8" s="61">
        <v>0</v>
      </c>
      <c r="CP8" s="61">
        <v>0</v>
      </c>
      <c r="CQ8" s="61">
        <v>0</v>
      </c>
      <c r="CR8" s="61">
        <v>0</v>
      </c>
      <c r="CS8" s="61">
        <v>0</v>
      </c>
      <c r="CT8" s="61">
        <v>0</v>
      </c>
      <c r="CU8" s="61">
        <v>-369245.03999999934</v>
      </c>
    </row>
    <row r="9" spans="1:100" ht="12.75" customHeight="1">
      <c r="A9" s="44" t="s">
        <v>4</v>
      </c>
      <c r="B9" s="59">
        <v>1004</v>
      </c>
      <c r="C9" s="60" t="s">
        <v>373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0</v>
      </c>
      <c r="AA9" s="61">
        <v>0</v>
      </c>
      <c r="AB9" s="61">
        <v>0</v>
      </c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0</v>
      </c>
      <c r="AT9" s="61">
        <v>0</v>
      </c>
      <c r="AU9" s="61">
        <v>0</v>
      </c>
      <c r="AV9" s="61">
        <v>0</v>
      </c>
      <c r="AW9" s="61">
        <v>0</v>
      </c>
      <c r="AX9" s="61">
        <v>0</v>
      </c>
      <c r="AY9" s="61">
        <v>0</v>
      </c>
      <c r="AZ9" s="61">
        <v>0</v>
      </c>
      <c r="BA9" s="61">
        <v>0</v>
      </c>
      <c r="BB9" s="61">
        <v>0</v>
      </c>
      <c r="BC9" s="61">
        <v>0</v>
      </c>
      <c r="BD9" s="61">
        <v>0</v>
      </c>
      <c r="BE9" s="61">
        <v>0</v>
      </c>
      <c r="BF9" s="61">
        <v>0</v>
      </c>
      <c r="BG9" s="61">
        <v>0</v>
      </c>
      <c r="BH9" s="61">
        <v>0</v>
      </c>
      <c r="BI9" s="61">
        <v>0</v>
      </c>
      <c r="BJ9" s="61">
        <v>0</v>
      </c>
      <c r="BK9" s="61">
        <v>0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0</v>
      </c>
      <c r="BT9" s="61">
        <v>0</v>
      </c>
      <c r="BU9" s="61">
        <v>0</v>
      </c>
      <c r="BV9" s="61">
        <v>0</v>
      </c>
      <c r="BW9" s="61">
        <v>0</v>
      </c>
      <c r="BX9" s="61">
        <v>0</v>
      </c>
      <c r="BY9" s="61">
        <v>0</v>
      </c>
      <c r="BZ9" s="61">
        <v>0</v>
      </c>
      <c r="CA9" s="61">
        <v>0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0</v>
      </c>
      <c r="CJ9" s="61">
        <v>0</v>
      </c>
      <c r="CK9" s="61">
        <v>0</v>
      </c>
      <c r="CL9" s="61">
        <v>0</v>
      </c>
      <c r="CM9" s="61">
        <v>0</v>
      </c>
      <c r="CN9" s="61">
        <v>0</v>
      </c>
      <c r="CO9" s="61">
        <v>0</v>
      </c>
      <c r="CP9" s="61">
        <v>0</v>
      </c>
      <c r="CQ9" s="61">
        <v>0</v>
      </c>
      <c r="CR9" s="61">
        <v>0</v>
      </c>
      <c r="CS9" s="61">
        <v>0</v>
      </c>
      <c r="CT9" s="61">
        <v>0</v>
      </c>
      <c r="CU9" s="61">
        <v>0</v>
      </c>
    </row>
    <row r="10" spans="1:100" ht="12.75" customHeight="1">
      <c r="A10" s="44" t="s">
        <v>6</v>
      </c>
      <c r="B10" s="59">
        <v>1005</v>
      </c>
      <c r="C10" s="60" t="s">
        <v>373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0</v>
      </c>
      <c r="AA10" s="61">
        <v>0</v>
      </c>
      <c r="AB10" s="61">
        <v>0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0</v>
      </c>
      <c r="AI10" s="61">
        <v>0</v>
      </c>
      <c r="AJ10" s="61">
        <v>0</v>
      </c>
      <c r="AK10" s="61">
        <v>0</v>
      </c>
      <c r="AL10" s="61">
        <v>0</v>
      </c>
      <c r="AM10" s="61">
        <v>0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0</v>
      </c>
      <c r="AT10" s="61">
        <v>0</v>
      </c>
      <c r="AU10" s="61">
        <v>0</v>
      </c>
      <c r="AV10" s="61">
        <v>0</v>
      </c>
      <c r="AW10" s="61">
        <v>0</v>
      </c>
      <c r="AX10" s="61">
        <v>0</v>
      </c>
      <c r="AY10" s="61">
        <v>0</v>
      </c>
      <c r="AZ10" s="61">
        <v>0</v>
      </c>
      <c r="BA10" s="61">
        <v>0</v>
      </c>
      <c r="BB10" s="61">
        <v>0</v>
      </c>
      <c r="BC10" s="61">
        <v>0</v>
      </c>
      <c r="BD10" s="61">
        <v>0</v>
      </c>
      <c r="BE10" s="61">
        <v>0</v>
      </c>
      <c r="BF10" s="61">
        <v>0</v>
      </c>
      <c r="BG10" s="61">
        <v>0</v>
      </c>
      <c r="BH10" s="61">
        <v>0</v>
      </c>
      <c r="BI10" s="61">
        <v>0</v>
      </c>
      <c r="BJ10" s="61">
        <v>0</v>
      </c>
      <c r="BK10" s="61">
        <v>0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0</v>
      </c>
      <c r="BT10" s="61">
        <v>0</v>
      </c>
      <c r="BU10" s="61">
        <v>0</v>
      </c>
      <c r="BV10" s="61">
        <v>0</v>
      </c>
      <c r="BW10" s="61">
        <v>0</v>
      </c>
      <c r="BX10" s="61">
        <v>0</v>
      </c>
      <c r="BY10" s="61">
        <v>0</v>
      </c>
      <c r="BZ10" s="61">
        <v>0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0</v>
      </c>
      <c r="CJ10" s="61">
        <v>0</v>
      </c>
      <c r="CK10" s="61">
        <v>0</v>
      </c>
      <c r="CL10" s="61">
        <v>0</v>
      </c>
      <c r="CM10" s="61">
        <v>0</v>
      </c>
      <c r="CN10" s="61">
        <v>0</v>
      </c>
      <c r="CO10" s="61">
        <v>0</v>
      </c>
      <c r="CP10" s="61">
        <v>0</v>
      </c>
      <c r="CQ10" s="61">
        <v>0</v>
      </c>
      <c r="CR10" s="61">
        <v>0</v>
      </c>
      <c r="CS10" s="61">
        <v>0</v>
      </c>
      <c r="CT10" s="61">
        <v>0</v>
      </c>
      <c r="CU10" s="61">
        <v>0</v>
      </c>
    </row>
    <row r="11" spans="1:100" ht="12.75" customHeight="1">
      <c r="A11" s="44" t="s">
        <v>8</v>
      </c>
      <c r="B11" s="59">
        <v>1006</v>
      </c>
      <c r="C11" s="60" t="s">
        <v>373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0</v>
      </c>
      <c r="AF11" s="61">
        <v>0</v>
      </c>
      <c r="AG11" s="61">
        <v>0</v>
      </c>
      <c r="AH11" s="61">
        <v>0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0</v>
      </c>
      <c r="AT11" s="61">
        <v>0</v>
      </c>
      <c r="AU11" s="61">
        <v>0</v>
      </c>
      <c r="AV11" s="61">
        <v>0</v>
      </c>
      <c r="AW11" s="61">
        <v>0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0</v>
      </c>
      <c r="BD11" s="61">
        <v>0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0</v>
      </c>
      <c r="BT11" s="61">
        <v>0</v>
      </c>
      <c r="BU11" s="61">
        <v>0</v>
      </c>
      <c r="BV11" s="61">
        <v>0</v>
      </c>
      <c r="BW11" s="61">
        <v>0</v>
      </c>
      <c r="BX11" s="61">
        <v>0</v>
      </c>
      <c r="BY11" s="61">
        <v>0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0</v>
      </c>
      <c r="CM11" s="61">
        <v>0</v>
      </c>
      <c r="CN11" s="61">
        <v>0</v>
      </c>
      <c r="CO11" s="61">
        <v>0</v>
      </c>
      <c r="CP11" s="61">
        <v>0</v>
      </c>
      <c r="CQ11" s="61">
        <v>0</v>
      </c>
      <c r="CR11" s="61">
        <v>0</v>
      </c>
      <c r="CS11" s="61">
        <v>0</v>
      </c>
      <c r="CT11" s="61">
        <v>0</v>
      </c>
      <c r="CU11" s="61">
        <v>0</v>
      </c>
    </row>
    <row r="12" spans="1:100" ht="12.75" customHeight="1">
      <c r="A12" s="44" t="s">
        <v>10</v>
      </c>
      <c r="B12" s="59">
        <v>1007</v>
      </c>
      <c r="C12" s="60" t="s">
        <v>373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  <c r="CM12" s="61">
        <v>0</v>
      </c>
      <c r="CN12" s="61">
        <v>0</v>
      </c>
      <c r="CO12" s="61">
        <v>0</v>
      </c>
      <c r="CP12" s="61">
        <v>0</v>
      </c>
      <c r="CQ12" s="61">
        <v>0</v>
      </c>
      <c r="CR12" s="61">
        <v>0</v>
      </c>
      <c r="CS12" s="61">
        <v>0</v>
      </c>
      <c r="CT12" s="61">
        <v>0</v>
      </c>
      <c r="CU12" s="61">
        <v>0</v>
      </c>
    </row>
    <row r="13" spans="1:100" ht="12.75" customHeight="1">
      <c r="A13" s="44" t="s">
        <v>12</v>
      </c>
      <c r="B13" s="59">
        <v>1008</v>
      </c>
      <c r="C13" s="60" t="s">
        <v>373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0</v>
      </c>
      <c r="AA13" s="61">
        <v>0</v>
      </c>
      <c r="AB13" s="61">
        <v>0</v>
      </c>
      <c r="AC13" s="61">
        <v>0</v>
      </c>
      <c r="AD13" s="61">
        <v>0</v>
      </c>
      <c r="AE13" s="61">
        <v>0</v>
      </c>
      <c r="AF13" s="61">
        <v>0</v>
      </c>
      <c r="AG13" s="61">
        <v>0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0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1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0</v>
      </c>
      <c r="BT13" s="61">
        <v>0</v>
      </c>
      <c r="BU13" s="61">
        <v>0</v>
      </c>
      <c r="BV13" s="61">
        <v>0</v>
      </c>
      <c r="BW13" s="61">
        <v>0</v>
      </c>
      <c r="BX13" s="61">
        <v>0</v>
      </c>
      <c r="BY13" s="61">
        <v>0</v>
      </c>
      <c r="BZ13" s="61">
        <v>0</v>
      </c>
      <c r="CA13" s="61">
        <v>0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0</v>
      </c>
      <c r="CJ13" s="61">
        <v>0</v>
      </c>
      <c r="CK13" s="61">
        <v>0</v>
      </c>
      <c r="CL13" s="61">
        <v>0</v>
      </c>
      <c r="CM13" s="61">
        <v>0</v>
      </c>
      <c r="CN13" s="61">
        <v>0</v>
      </c>
      <c r="CO13" s="61">
        <v>0</v>
      </c>
      <c r="CP13" s="61">
        <v>0</v>
      </c>
      <c r="CQ13" s="61">
        <v>0</v>
      </c>
      <c r="CR13" s="61">
        <v>0</v>
      </c>
      <c r="CS13" s="61">
        <v>0</v>
      </c>
      <c r="CT13" s="61">
        <v>0</v>
      </c>
      <c r="CU13" s="61">
        <v>0</v>
      </c>
    </row>
    <row r="14" spans="1:100" ht="12.75" customHeight="1">
      <c r="A14" s="44" t="s">
        <v>14</v>
      </c>
      <c r="B14" s="59">
        <v>1009</v>
      </c>
      <c r="C14" s="60" t="s">
        <v>373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0</v>
      </c>
      <c r="AA14" s="61">
        <v>0</v>
      </c>
      <c r="AB14" s="61">
        <v>0</v>
      </c>
      <c r="AC14" s="61">
        <v>0</v>
      </c>
      <c r="AD14" s="61">
        <v>0</v>
      </c>
      <c r="AE14" s="61">
        <v>0</v>
      </c>
      <c r="AF14" s="61">
        <v>0</v>
      </c>
      <c r="AG14" s="61">
        <v>0</v>
      </c>
      <c r="AH14" s="61">
        <v>0</v>
      </c>
      <c r="AI14" s="61">
        <v>0</v>
      </c>
      <c r="AJ14" s="61">
        <v>0</v>
      </c>
      <c r="AK14" s="61">
        <v>0</v>
      </c>
      <c r="AL14" s="61">
        <v>0</v>
      </c>
      <c r="AM14" s="61">
        <v>0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0</v>
      </c>
      <c r="AT14" s="61">
        <v>0</v>
      </c>
      <c r="AU14" s="61">
        <v>0</v>
      </c>
      <c r="AV14" s="61">
        <v>0</v>
      </c>
      <c r="AW14" s="61">
        <v>0</v>
      </c>
      <c r="AX14" s="61">
        <v>0</v>
      </c>
      <c r="AY14" s="61">
        <v>0</v>
      </c>
      <c r="AZ14" s="61">
        <v>0</v>
      </c>
      <c r="BA14" s="61">
        <v>0</v>
      </c>
      <c r="BB14" s="61">
        <v>0</v>
      </c>
      <c r="BC14" s="61">
        <v>0</v>
      </c>
      <c r="BD14" s="61">
        <v>0</v>
      </c>
      <c r="BE14" s="61">
        <v>0</v>
      </c>
      <c r="BF14" s="61">
        <v>0</v>
      </c>
      <c r="BG14" s="61">
        <v>0</v>
      </c>
      <c r="BH14" s="61">
        <v>0</v>
      </c>
      <c r="BI14" s="61">
        <v>0</v>
      </c>
      <c r="BJ14" s="61">
        <v>0</v>
      </c>
      <c r="BK14" s="61">
        <v>0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0</v>
      </c>
      <c r="BT14" s="61">
        <v>0</v>
      </c>
      <c r="BU14" s="61">
        <v>0</v>
      </c>
      <c r="BV14" s="61">
        <v>0</v>
      </c>
      <c r="BW14" s="61">
        <v>0</v>
      </c>
      <c r="BX14" s="61">
        <v>0</v>
      </c>
      <c r="BY14" s="61">
        <v>0</v>
      </c>
      <c r="BZ14" s="61">
        <v>0</v>
      </c>
      <c r="CA14" s="61">
        <v>0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0</v>
      </c>
      <c r="CJ14" s="61">
        <v>0</v>
      </c>
      <c r="CK14" s="61">
        <v>0</v>
      </c>
      <c r="CL14" s="61">
        <v>0</v>
      </c>
      <c r="CM14" s="61">
        <v>0</v>
      </c>
      <c r="CN14" s="61">
        <v>0</v>
      </c>
      <c r="CO14" s="61">
        <v>0</v>
      </c>
      <c r="CP14" s="61">
        <v>0</v>
      </c>
      <c r="CQ14" s="61">
        <v>0</v>
      </c>
      <c r="CR14" s="61">
        <v>0</v>
      </c>
      <c r="CS14" s="61">
        <v>0</v>
      </c>
      <c r="CT14" s="61">
        <v>0</v>
      </c>
      <c r="CU14" s="61">
        <v>0</v>
      </c>
    </row>
    <row r="15" spans="1:100" ht="12.75" customHeight="1">
      <c r="A15" s="44" t="s">
        <v>16</v>
      </c>
      <c r="B15" s="59">
        <v>1010</v>
      </c>
      <c r="C15" s="60" t="s">
        <v>373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  <c r="CM15" s="61">
        <v>0</v>
      </c>
      <c r="CN15" s="61">
        <v>0</v>
      </c>
      <c r="CO15" s="61">
        <v>0</v>
      </c>
      <c r="CP15" s="61">
        <v>0</v>
      </c>
      <c r="CQ15" s="61">
        <v>0</v>
      </c>
      <c r="CR15" s="61">
        <v>0</v>
      </c>
      <c r="CS15" s="61">
        <v>0</v>
      </c>
      <c r="CT15" s="61">
        <v>0</v>
      </c>
      <c r="CU15" s="61">
        <v>0</v>
      </c>
    </row>
    <row r="16" spans="1:100" ht="12.75" customHeight="1">
      <c r="A16" s="44" t="s">
        <v>18</v>
      </c>
      <c r="B16" s="59">
        <v>1011</v>
      </c>
      <c r="C16" s="60" t="s">
        <v>373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  <c r="CM16" s="61">
        <v>0</v>
      </c>
      <c r="CN16" s="61">
        <v>0</v>
      </c>
      <c r="CO16" s="61">
        <v>0</v>
      </c>
      <c r="CP16" s="61">
        <v>0</v>
      </c>
      <c r="CQ16" s="61">
        <v>0</v>
      </c>
      <c r="CR16" s="61">
        <v>0</v>
      </c>
      <c r="CS16" s="61">
        <v>0</v>
      </c>
      <c r="CT16" s="61">
        <v>0</v>
      </c>
      <c r="CU16" s="61">
        <v>0</v>
      </c>
    </row>
    <row r="17" spans="1:99" ht="12.75" customHeight="1">
      <c r="A17" s="44" t="s">
        <v>20</v>
      </c>
      <c r="B17" s="59">
        <v>1012</v>
      </c>
      <c r="C17" s="60" t="s">
        <v>373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0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0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1">
        <v>0</v>
      </c>
      <c r="AZ17" s="61">
        <v>0</v>
      </c>
      <c r="BA17" s="61">
        <v>0</v>
      </c>
      <c r="BB17" s="61">
        <v>0</v>
      </c>
      <c r="BC17" s="61">
        <v>0</v>
      </c>
      <c r="BD17" s="61">
        <v>0</v>
      </c>
      <c r="BE17" s="61">
        <v>0</v>
      </c>
      <c r="BF17" s="61">
        <v>0</v>
      </c>
      <c r="BG17" s="61">
        <v>0</v>
      </c>
      <c r="BH17" s="61">
        <v>0</v>
      </c>
      <c r="BI17" s="61">
        <v>0</v>
      </c>
      <c r="BJ17" s="61">
        <v>0</v>
      </c>
      <c r="BK17" s="61">
        <v>0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0</v>
      </c>
      <c r="BT17" s="61">
        <v>0</v>
      </c>
      <c r="BU17" s="61">
        <v>0</v>
      </c>
      <c r="BV17" s="61">
        <v>0</v>
      </c>
      <c r="BW17" s="61">
        <v>0</v>
      </c>
      <c r="BX17" s="61">
        <v>0</v>
      </c>
      <c r="BY17" s="61">
        <v>0</v>
      </c>
      <c r="BZ17" s="61">
        <v>0</v>
      </c>
      <c r="CA17" s="61">
        <v>0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0</v>
      </c>
      <c r="CM17" s="61">
        <v>0</v>
      </c>
      <c r="CN17" s="61">
        <v>0</v>
      </c>
      <c r="CO17" s="61">
        <v>0</v>
      </c>
      <c r="CP17" s="61">
        <v>0</v>
      </c>
      <c r="CQ17" s="61">
        <v>0</v>
      </c>
      <c r="CR17" s="61">
        <v>0</v>
      </c>
      <c r="CS17" s="61">
        <v>0</v>
      </c>
      <c r="CT17" s="61">
        <v>0</v>
      </c>
      <c r="CU17" s="61">
        <v>0</v>
      </c>
    </row>
    <row r="18" spans="1:99" ht="12.75" customHeight="1">
      <c r="A18" s="44" t="s">
        <v>22</v>
      </c>
      <c r="B18" s="59">
        <v>1013</v>
      </c>
      <c r="C18" s="60" t="s">
        <v>373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0</v>
      </c>
      <c r="BG18" s="61">
        <v>0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0</v>
      </c>
      <c r="BT18" s="61">
        <v>0</v>
      </c>
      <c r="BU18" s="61">
        <v>0</v>
      </c>
      <c r="BV18" s="61">
        <v>0</v>
      </c>
      <c r="BW18" s="61">
        <v>0</v>
      </c>
      <c r="BX18" s="61">
        <v>0</v>
      </c>
      <c r="BY18" s="61">
        <v>0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0</v>
      </c>
      <c r="CM18" s="61">
        <v>0</v>
      </c>
      <c r="CN18" s="61">
        <v>0</v>
      </c>
      <c r="CO18" s="61">
        <v>0</v>
      </c>
      <c r="CP18" s="61">
        <v>0</v>
      </c>
      <c r="CQ18" s="61">
        <v>0</v>
      </c>
      <c r="CR18" s="61">
        <v>0</v>
      </c>
      <c r="CS18" s="61">
        <v>0</v>
      </c>
      <c r="CT18" s="61">
        <v>0</v>
      </c>
      <c r="CU18" s="61">
        <v>0</v>
      </c>
    </row>
    <row r="19" spans="1:99" ht="12.75" customHeight="1">
      <c r="A19" s="44" t="s">
        <v>24</v>
      </c>
      <c r="B19" s="59">
        <v>1016</v>
      </c>
      <c r="C19" s="60" t="s">
        <v>373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  <c r="CM19" s="61">
        <v>0</v>
      </c>
      <c r="CN19" s="61">
        <v>0</v>
      </c>
      <c r="CO19" s="61">
        <v>0</v>
      </c>
      <c r="CP19" s="61">
        <v>0</v>
      </c>
      <c r="CQ19" s="61">
        <v>0</v>
      </c>
      <c r="CR19" s="61">
        <v>0</v>
      </c>
      <c r="CS19" s="61">
        <v>0</v>
      </c>
      <c r="CT19" s="61">
        <v>0</v>
      </c>
      <c r="CU19" s="61">
        <v>0</v>
      </c>
    </row>
    <row r="20" spans="1:99" ht="12.75" customHeight="1">
      <c r="A20" s="44" t="s">
        <v>26</v>
      </c>
      <c r="B20" s="59">
        <v>1017</v>
      </c>
      <c r="C20" s="60" t="s">
        <v>373</v>
      </c>
      <c r="D20" s="61">
        <v>0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0</v>
      </c>
      <c r="AT20" s="61">
        <v>0</v>
      </c>
      <c r="AU20" s="61">
        <v>0</v>
      </c>
      <c r="AV20" s="61">
        <v>0</v>
      </c>
      <c r="AW20" s="61">
        <v>0</v>
      </c>
      <c r="AX20" s="61">
        <v>0</v>
      </c>
      <c r="AY20" s="61">
        <v>0</v>
      </c>
      <c r="AZ20" s="61">
        <v>0</v>
      </c>
      <c r="BA20" s="61">
        <v>0</v>
      </c>
      <c r="BB20" s="61">
        <v>0</v>
      </c>
      <c r="BC20" s="61">
        <v>0</v>
      </c>
      <c r="BD20" s="61">
        <v>0</v>
      </c>
      <c r="BE20" s="61">
        <v>0</v>
      </c>
      <c r="BF20" s="61">
        <v>0</v>
      </c>
      <c r="BG20" s="61">
        <v>0</v>
      </c>
      <c r="BH20" s="61">
        <v>0</v>
      </c>
      <c r="BI20" s="61">
        <v>0</v>
      </c>
      <c r="BJ20" s="61">
        <v>0</v>
      </c>
      <c r="BK20" s="61">
        <v>0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0</v>
      </c>
      <c r="BT20" s="61">
        <v>0</v>
      </c>
      <c r="BU20" s="61">
        <v>0</v>
      </c>
      <c r="BV20" s="61">
        <v>0</v>
      </c>
      <c r="BW20" s="61">
        <v>0</v>
      </c>
      <c r="BX20" s="61">
        <v>0</v>
      </c>
      <c r="BY20" s="61">
        <v>0</v>
      </c>
      <c r="BZ20" s="61">
        <v>0</v>
      </c>
      <c r="CA20" s="61">
        <v>0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0</v>
      </c>
      <c r="CJ20" s="61">
        <v>0</v>
      </c>
      <c r="CK20" s="61">
        <v>0</v>
      </c>
      <c r="CL20" s="61">
        <v>0</v>
      </c>
      <c r="CM20" s="61">
        <v>0</v>
      </c>
      <c r="CN20" s="61">
        <v>0</v>
      </c>
      <c r="CO20" s="61">
        <v>0</v>
      </c>
      <c r="CP20" s="61">
        <v>0</v>
      </c>
      <c r="CQ20" s="61">
        <v>0</v>
      </c>
      <c r="CR20" s="61">
        <v>0</v>
      </c>
      <c r="CS20" s="61">
        <v>0</v>
      </c>
      <c r="CT20" s="61">
        <v>0</v>
      </c>
      <c r="CU20" s="61">
        <v>0</v>
      </c>
    </row>
    <row r="21" spans="1:99" ht="12.75" customHeight="1">
      <c r="A21" s="44" t="s">
        <v>28</v>
      </c>
      <c r="B21" s="59">
        <v>1018</v>
      </c>
      <c r="C21" s="60" t="s">
        <v>373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0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0</v>
      </c>
      <c r="BF21" s="61">
        <v>0</v>
      </c>
      <c r="BG21" s="61">
        <v>0</v>
      </c>
      <c r="BH21" s="61">
        <v>0</v>
      </c>
      <c r="BI21" s="61">
        <v>0</v>
      </c>
      <c r="BJ21" s="61">
        <v>0</v>
      </c>
      <c r="BK21" s="61">
        <v>0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0</v>
      </c>
      <c r="BT21" s="61">
        <v>0</v>
      </c>
      <c r="BU21" s="61">
        <v>0</v>
      </c>
      <c r="BV21" s="61">
        <v>0</v>
      </c>
      <c r="BW21" s="61">
        <v>0</v>
      </c>
      <c r="BX21" s="61">
        <v>0</v>
      </c>
      <c r="BY21" s="61">
        <v>0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0</v>
      </c>
      <c r="CM21" s="61">
        <v>0</v>
      </c>
      <c r="CN21" s="61">
        <v>0</v>
      </c>
      <c r="CO21" s="61">
        <v>0</v>
      </c>
      <c r="CP21" s="61">
        <v>0</v>
      </c>
      <c r="CQ21" s="61">
        <v>0</v>
      </c>
      <c r="CR21" s="61">
        <v>0</v>
      </c>
      <c r="CS21" s="61">
        <v>0</v>
      </c>
      <c r="CT21" s="61">
        <v>0</v>
      </c>
      <c r="CU21" s="61">
        <v>0</v>
      </c>
    </row>
    <row r="22" spans="1:99" ht="12.75" customHeight="1">
      <c r="A22" s="44" t="s">
        <v>30</v>
      </c>
      <c r="B22" s="59">
        <v>1020</v>
      </c>
      <c r="C22" s="60" t="s">
        <v>373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61">
        <v>0</v>
      </c>
      <c r="AJ22" s="61">
        <v>0</v>
      </c>
      <c r="AK22" s="61">
        <v>0</v>
      </c>
      <c r="AL22" s="61">
        <v>0</v>
      </c>
      <c r="AM22" s="61">
        <v>0</v>
      </c>
      <c r="AN22" s="61">
        <v>0</v>
      </c>
      <c r="AO22" s="61">
        <v>0</v>
      </c>
      <c r="AP22" s="61">
        <v>0</v>
      </c>
      <c r="AQ22" s="61">
        <v>0</v>
      </c>
      <c r="AR22" s="61">
        <v>0</v>
      </c>
      <c r="AS22" s="61">
        <v>0</v>
      </c>
      <c r="AT22" s="61">
        <v>0</v>
      </c>
      <c r="AU22" s="61">
        <v>0</v>
      </c>
      <c r="AV22" s="61">
        <v>0</v>
      </c>
      <c r="AW22" s="61">
        <v>0</v>
      </c>
      <c r="AX22" s="61">
        <v>0</v>
      </c>
      <c r="AY22" s="61">
        <v>0</v>
      </c>
      <c r="AZ22" s="61">
        <v>0</v>
      </c>
      <c r="BA22" s="61">
        <v>0</v>
      </c>
      <c r="BB22" s="61">
        <v>0</v>
      </c>
      <c r="BC22" s="61">
        <v>0</v>
      </c>
      <c r="BD22" s="61">
        <v>0</v>
      </c>
      <c r="BE22" s="61">
        <v>0</v>
      </c>
      <c r="BF22" s="61">
        <v>0</v>
      </c>
      <c r="BG22" s="61">
        <v>0</v>
      </c>
      <c r="BH22" s="61">
        <v>0</v>
      </c>
      <c r="BI22" s="61">
        <v>0</v>
      </c>
      <c r="BJ22" s="61">
        <v>0</v>
      </c>
      <c r="BK22" s="61">
        <v>0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0</v>
      </c>
      <c r="BT22" s="61">
        <v>0</v>
      </c>
      <c r="BU22" s="61">
        <v>0</v>
      </c>
      <c r="BV22" s="61">
        <v>0</v>
      </c>
      <c r="BW22" s="61">
        <v>0</v>
      </c>
      <c r="BX22" s="61">
        <v>0</v>
      </c>
      <c r="BY22" s="61">
        <v>0</v>
      </c>
      <c r="BZ22" s="61">
        <v>0</v>
      </c>
      <c r="CA22" s="61">
        <v>0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0</v>
      </c>
      <c r="CM22" s="61">
        <v>0</v>
      </c>
      <c r="CN22" s="61">
        <v>0</v>
      </c>
      <c r="CO22" s="61">
        <v>0</v>
      </c>
      <c r="CP22" s="61">
        <v>0</v>
      </c>
      <c r="CQ22" s="61">
        <v>0</v>
      </c>
      <c r="CR22" s="61">
        <v>0</v>
      </c>
      <c r="CS22" s="61">
        <v>0</v>
      </c>
      <c r="CT22" s="61">
        <v>0</v>
      </c>
      <c r="CU22" s="61">
        <v>0</v>
      </c>
    </row>
    <row r="23" spans="1:99" ht="12.75" customHeight="1">
      <c r="A23" s="44" t="s">
        <v>32</v>
      </c>
      <c r="B23" s="59">
        <v>1022</v>
      </c>
      <c r="C23" s="60" t="s">
        <v>373</v>
      </c>
      <c r="D23" s="61">
        <v>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0</v>
      </c>
      <c r="AT23" s="61">
        <v>0</v>
      </c>
      <c r="AU23" s="61">
        <v>0</v>
      </c>
      <c r="AV23" s="61">
        <v>0</v>
      </c>
      <c r="AW23" s="61">
        <v>0</v>
      </c>
      <c r="AX23" s="61">
        <v>0</v>
      </c>
      <c r="AY23" s="61">
        <v>0</v>
      </c>
      <c r="AZ23" s="61">
        <v>0</v>
      </c>
      <c r="BA23" s="61">
        <v>0</v>
      </c>
      <c r="BB23" s="61">
        <v>0</v>
      </c>
      <c r="BC23" s="61">
        <v>0</v>
      </c>
      <c r="BD23" s="61">
        <v>0</v>
      </c>
      <c r="BE23" s="61">
        <v>0</v>
      </c>
      <c r="BF23" s="61">
        <v>0</v>
      </c>
      <c r="BG23" s="61">
        <v>0</v>
      </c>
      <c r="BH23" s="61">
        <v>0</v>
      </c>
      <c r="BI23" s="61">
        <v>0</v>
      </c>
      <c r="BJ23" s="61">
        <v>0</v>
      </c>
      <c r="BK23" s="61">
        <v>0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0</v>
      </c>
      <c r="BT23" s="61">
        <v>0</v>
      </c>
      <c r="BU23" s="61">
        <v>0</v>
      </c>
      <c r="BV23" s="61">
        <v>0</v>
      </c>
      <c r="BW23" s="61">
        <v>0</v>
      </c>
      <c r="BX23" s="61">
        <v>0</v>
      </c>
      <c r="BY23" s="61">
        <v>0</v>
      </c>
      <c r="BZ23" s="61">
        <v>0</v>
      </c>
      <c r="CA23" s="61">
        <v>0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0</v>
      </c>
      <c r="CJ23" s="61">
        <v>0</v>
      </c>
      <c r="CK23" s="61">
        <v>0</v>
      </c>
      <c r="CL23" s="61">
        <v>0</v>
      </c>
      <c r="CM23" s="61">
        <v>0</v>
      </c>
      <c r="CN23" s="61">
        <v>0</v>
      </c>
      <c r="CO23" s="61">
        <v>0</v>
      </c>
      <c r="CP23" s="61">
        <v>0</v>
      </c>
      <c r="CQ23" s="61">
        <v>0</v>
      </c>
      <c r="CR23" s="61">
        <v>0</v>
      </c>
      <c r="CS23" s="61">
        <v>0</v>
      </c>
      <c r="CT23" s="61">
        <v>0</v>
      </c>
      <c r="CU23" s="61">
        <v>0</v>
      </c>
    </row>
    <row r="24" spans="1:99" ht="12.75" customHeight="1">
      <c r="A24" s="44" t="s">
        <v>34</v>
      </c>
      <c r="B24" s="59">
        <v>1025</v>
      </c>
      <c r="C24" s="60" t="s">
        <v>373</v>
      </c>
      <c r="D24" s="61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61">
        <v>0</v>
      </c>
      <c r="N24" s="61">
        <v>0</v>
      </c>
      <c r="O24" s="61">
        <v>0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0</v>
      </c>
      <c r="AA24" s="61">
        <v>0</v>
      </c>
      <c r="AB24" s="61">
        <v>0</v>
      </c>
      <c r="AC24" s="61">
        <v>0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0</v>
      </c>
      <c r="AN24" s="61">
        <v>0</v>
      </c>
      <c r="AO24" s="61">
        <v>0</v>
      </c>
      <c r="AP24" s="61">
        <v>0</v>
      </c>
      <c r="AQ24" s="61">
        <v>0</v>
      </c>
      <c r="AR24" s="61">
        <v>0</v>
      </c>
      <c r="AS24" s="61">
        <v>0</v>
      </c>
      <c r="AT24" s="61">
        <v>0</v>
      </c>
      <c r="AU24" s="61">
        <v>0</v>
      </c>
      <c r="AV24" s="61">
        <v>0</v>
      </c>
      <c r="AW24" s="61">
        <v>0</v>
      </c>
      <c r="AX24" s="61">
        <v>0</v>
      </c>
      <c r="AY24" s="61">
        <v>0</v>
      </c>
      <c r="AZ24" s="61">
        <v>0</v>
      </c>
      <c r="BA24" s="61">
        <v>0</v>
      </c>
      <c r="BB24" s="61">
        <v>0</v>
      </c>
      <c r="BC24" s="61">
        <v>0</v>
      </c>
      <c r="BD24" s="61">
        <v>0</v>
      </c>
      <c r="BE24" s="61">
        <v>0</v>
      </c>
      <c r="BF24" s="61">
        <v>0</v>
      </c>
      <c r="BG24" s="61">
        <v>0</v>
      </c>
      <c r="BH24" s="61">
        <v>0</v>
      </c>
      <c r="BI24" s="61">
        <v>0</v>
      </c>
      <c r="BJ24" s="61">
        <v>0</v>
      </c>
      <c r="BK24" s="61">
        <v>0</v>
      </c>
      <c r="BL24" s="61">
        <v>0</v>
      </c>
      <c r="BM24" s="61">
        <v>0</v>
      </c>
      <c r="BN24" s="61">
        <v>0</v>
      </c>
      <c r="BO24" s="61">
        <v>0</v>
      </c>
      <c r="BP24" s="61">
        <v>0</v>
      </c>
      <c r="BQ24" s="61">
        <v>0</v>
      </c>
      <c r="BR24" s="61">
        <v>0</v>
      </c>
      <c r="BS24" s="61">
        <v>0</v>
      </c>
      <c r="BT24" s="61">
        <v>0</v>
      </c>
      <c r="BU24" s="61">
        <v>0</v>
      </c>
      <c r="BV24" s="61">
        <v>0</v>
      </c>
      <c r="BW24" s="61">
        <v>0</v>
      </c>
      <c r="BX24" s="61">
        <v>0</v>
      </c>
      <c r="BY24" s="61">
        <v>0</v>
      </c>
      <c r="BZ24" s="61">
        <v>0</v>
      </c>
      <c r="CA24" s="61">
        <v>0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0</v>
      </c>
      <c r="CM24" s="61">
        <v>0</v>
      </c>
      <c r="CN24" s="61">
        <v>0</v>
      </c>
      <c r="CO24" s="61">
        <v>0</v>
      </c>
      <c r="CP24" s="61">
        <v>0</v>
      </c>
      <c r="CQ24" s="61">
        <v>0</v>
      </c>
      <c r="CR24" s="61">
        <v>0</v>
      </c>
      <c r="CS24" s="61">
        <v>0</v>
      </c>
      <c r="CT24" s="61">
        <v>0</v>
      </c>
      <c r="CU24" s="61">
        <v>0</v>
      </c>
    </row>
    <row r="25" spans="1:99" ht="12.75" customHeight="1">
      <c r="A25" s="44" t="s">
        <v>36</v>
      </c>
      <c r="B25" s="59">
        <v>1027</v>
      </c>
      <c r="C25" s="60" t="s">
        <v>373</v>
      </c>
      <c r="D25" s="61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0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0</v>
      </c>
      <c r="AA25" s="61">
        <v>0</v>
      </c>
      <c r="AB25" s="61">
        <v>0</v>
      </c>
      <c r="AC25" s="61">
        <v>0</v>
      </c>
      <c r="AD25" s="61">
        <v>0</v>
      </c>
      <c r="AE25" s="61">
        <v>0</v>
      </c>
      <c r="AF25" s="61">
        <v>0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0</v>
      </c>
      <c r="AN25" s="61">
        <v>0</v>
      </c>
      <c r="AO25" s="61">
        <v>0</v>
      </c>
      <c r="AP25" s="61">
        <v>0</v>
      </c>
      <c r="AQ25" s="61">
        <v>0</v>
      </c>
      <c r="AR25" s="61">
        <v>0</v>
      </c>
      <c r="AS25" s="61">
        <v>0</v>
      </c>
      <c r="AT25" s="61">
        <v>0</v>
      </c>
      <c r="AU25" s="61">
        <v>0</v>
      </c>
      <c r="AV25" s="61">
        <v>0</v>
      </c>
      <c r="AW25" s="61">
        <v>0</v>
      </c>
      <c r="AX25" s="61">
        <v>0</v>
      </c>
      <c r="AY25" s="61">
        <v>0</v>
      </c>
      <c r="AZ25" s="61">
        <v>0</v>
      </c>
      <c r="BA25" s="61">
        <v>0</v>
      </c>
      <c r="BB25" s="61">
        <v>0</v>
      </c>
      <c r="BC25" s="61">
        <v>0</v>
      </c>
      <c r="BD25" s="61">
        <v>0</v>
      </c>
      <c r="BE25" s="61">
        <v>0</v>
      </c>
      <c r="BF25" s="61">
        <v>0</v>
      </c>
      <c r="BG25" s="61">
        <v>0</v>
      </c>
      <c r="BH25" s="61">
        <v>0</v>
      </c>
      <c r="BI25" s="61">
        <v>0</v>
      </c>
      <c r="BJ25" s="61">
        <v>0</v>
      </c>
      <c r="BK25" s="61">
        <v>0</v>
      </c>
      <c r="BL25" s="61">
        <v>0</v>
      </c>
      <c r="BM25" s="61">
        <v>0</v>
      </c>
      <c r="BN25" s="61">
        <v>0</v>
      </c>
      <c r="BO25" s="61">
        <v>0</v>
      </c>
      <c r="BP25" s="61">
        <v>0</v>
      </c>
      <c r="BQ25" s="61">
        <v>0</v>
      </c>
      <c r="BR25" s="61">
        <v>0</v>
      </c>
      <c r="BS25" s="61">
        <v>0</v>
      </c>
      <c r="BT25" s="61">
        <v>0</v>
      </c>
      <c r="BU25" s="61">
        <v>0</v>
      </c>
      <c r="BV25" s="61">
        <v>0</v>
      </c>
      <c r="BW25" s="61">
        <v>0</v>
      </c>
      <c r="BX25" s="61">
        <v>0</v>
      </c>
      <c r="BY25" s="61">
        <v>0</v>
      </c>
      <c r="BZ25" s="61">
        <v>0</v>
      </c>
      <c r="CA25" s="61">
        <v>0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0</v>
      </c>
      <c r="CJ25" s="61">
        <v>0</v>
      </c>
      <c r="CK25" s="61">
        <v>0</v>
      </c>
      <c r="CL25" s="61">
        <v>0</v>
      </c>
      <c r="CM25" s="61">
        <v>0</v>
      </c>
      <c r="CN25" s="61">
        <v>0</v>
      </c>
      <c r="CO25" s="61">
        <v>0</v>
      </c>
      <c r="CP25" s="61">
        <v>0</v>
      </c>
      <c r="CQ25" s="61">
        <v>0</v>
      </c>
      <c r="CR25" s="61">
        <v>0</v>
      </c>
      <c r="CS25" s="61">
        <v>0</v>
      </c>
      <c r="CT25" s="61">
        <v>0</v>
      </c>
      <c r="CU25" s="61">
        <v>0</v>
      </c>
    </row>
    <row r="26" spans="1:99" ht="12.75" customHeight="1">
      <c r="A26" s="44" t="s">
        <v>38</v>
      </c>
      <c r="B26" s="59">
        <v>1028</v>
      </c>
      <c r="C26" s="60" t="s">
        <v>373</v>
      </c>
      <c r="D26" s="61">
        <v>0</v>
      </c>
      <c r="E26" s="61">
        <v>0</v>
      </c>
      <c r="F26" s="61">
        <v>0</v>
      </c>
      <c r="G26" s="61">
        <v>0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0</v>
      </c>
      <c r="AA26" s="61">
        <v>0</v>
      </c>
      <c r="AB26" s="61">
        <v>0</v>
      </c>
      <c r="AC26" s="61">
        <v>0</v>
      </c>
      <c r="AD26" s="61">
        <v>0</v>
      </c>
      <c r="AE26" s="61">
        <v>0</v>
      </c>
      <c r="AF26" s="61">
        <v>0</v>
      </c>
      <c r="AG26" s="61">
        <v>0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0</v>
      </c>
      <c r="AN26" s="61">
        <v>0</v>
      </c>
      <c r="AO26" s="61">
        <v>0</v>
      </c>
      <c r="AP26" s="61">
        <v>0</v>
      </c>
      <c r="AQ26" s="61">
        <v>0</v>
      </c>
      <c r="AR26" s="61">
        <v>0</v>
      </c>
      <c r="AS26" s="61">
        <v>0</v>
      </c>
      <c r="AT26" s="61">
        <v>0</v>
      </c>
      <c r="AU26" s="61">
        <v>0</v>
      </c>
      <c r="AV26" s="61">
        <v>0</v>
      </c>
      <c r="AW26" s="61">
        <v>0</v>
      </c>
      <c r="AX26" s="61">
        <v>0</v>
      </c>
      <c r="AY26" s="61">
        <v>0</v>
      </c>
      <c r="AZ26" s="61">
        <v>0</v>
      </c>
      <c r="BA26" s="61">
        <v>0</v>
      </c>
      <c r="BB26" s="61">
        <v>0</v>
      </c>
      <c r="BC26" s="61">
        <v>0</v>
      </c>
      <c r="BD26" s="61">
        <v>0</v>
      </c>
      <c r="BE26" s="61">
        <v>0</v>
      </c>
      <c r="BF26" s="61">
        <v>0</v>
      </c>
      <c r="BG26" s="61">
        <v>0</v>
      </c>
      <c r="BH26" s="61">
        <v>0</v>
      </c>
      <c r="BI26" s="61">
        <v>0</v>
      </c>
      <c r="BJ26" s="61">
        <v>0</v>
      </c>
      <c r="BK26" s="61">
        <v>0</v>
      </c>
      <c r="BL26" s="61">
        <v>0</v>
      </c>
      <c r="BM26" s="61">
        <v>0</v>
      </c>
      <c r="BN26" s="61">
        <v>0</v>
      </c>
      <c r="BO26" s="61">
        <v>0</v>
      </c>
      <c r="BP26" s="61">
        <v>0</v>
      </c>
      <c r="BQ26" s="61">
        <v>0</v>
      </c>
      <c r="BR26" s="61">
        <v>0</v>
      </c>
      <c r="BS26" s="61">
        <v>0</v>
      </c>
      <c r="BT26" s="61">
        <v>0</v>
      </c>
      <c r="BU26" s="61">
        <v>0</v>
      </c>
      <c r="BV26" s="61">
        <v>0</v>
      </c>
      <c r="BW26" s="61">
        <v>0</v>
      </c>
      <c r="BX26" s="61">
        <v>0</v>
      </c>
      <c r="BY26" s="61">
        <v>0</v>
      </c>
      <c r="BZ26" s="61">
        <v>0</v>
      </c>
      <c r="CA26" s="61">
        <v>0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0</v>
      </c>
      <c r="CJ26" s="61">
        <v>0</v>
      </c>
      <c r="CK26" s="61">
        <v>0</v>
      </c>
      <c r="CL26" s="61">
        <v>0</v>
      </c>
      <c r="CM26" s="61">
        <v>0</v>
      </c>
      <c r="CN26" s="61">
        <v>0</v>
      </c>
      <c r="CO26" s="61">
        <v>0</v>
      </c>
      <c r="CP26" s="61">
        <v>0</v>
      </c>
      <c r="CQ26" s="61">
        <v>0</v>
      </c>
      <c r="CR26" s="61">
        <v>0</v>
      </c>
      <c r="CS26" s="61">
        <v>0</v>
      </c>
      <c r="CT26" s="61">
        <v>0</v>
      </c>
      <c r="CU26" s="61">
        <v>0</v>
      </c>
    </row>
    <row r="27" spans="1:99" ht="12.75" customHeight="1">
      <c r="A27" s="44" t="s">
        <v>40</v>
      </c>
      <c r="B27" s="59">
        <v>1030</v>
      </c>
      <c r="C27" s="60" t="s">
        <v>373</v>
      </c>
      <c r="D27" s="61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1">
        <v>0</v>
      </c>
      <c r="L27" s="61">
        <v>0</v>
      </c>
      <c r="M27" s="61">
        <v>0</v>
      </c>
      <c r="N27" s="61">
        <v>0</v>
      </c>
      <c r="O27" s="61">
        <v>0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0</v>
      </c>
      <c r="AA27" s="61">
        <v>0</v>
      </c>
      <c r="AB27" s="61">
        <v>0</v>
      </c>
      <c r="AC27" s="61">
        <v>0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0</v>
      </c>
      <c r="AK27" s="61">
        <v>0</v>
      </c>
      <c r="AL27" s="61">
        <v>0</v>
      </c>
      <c r="AM27" s="61">
        <v>0</v>
      </c>
      <c r="AN27" s="61">
        <v>0</v>
      </c>
      <c r="AO27" s="61">
        <v>0</v>
      </c>
      <c r="AP27" s="61">
        <v>0</v>
      </c>
      <c r="AQ27" s="61">
        <v>0</v>
      </c>
      <c r="AR27" s="61">
        <v>0</v>
      </c>
      <c r="AS27" s="61">
        <v>0</v>
      </c>
      <c r="AT27" s="61">
        <v>0</v>
      </c>
      <c r="AU27" s="61">
        <v>0</v>
      </c>
      <c r="AV27" s="61">
        <v>0</v>
      </c>
      <c r="AW27" s="61">
        <v>0</v>
      </c>
      <c r="AX27" s="61">
        <v>0</v>
      </c>
      <c r="AY27" s="61">
        <v>0</v>
      </c>
      <c r="AZ27" s="61">
        <v>0</v>
      </c>
      <c r="BA27" s="61">
        <v>0</v>
      </c>
      <c r="BB27" s="61">
        <v>0</v>
      </c>
      <c r="BC27" s="61">
        <v>0</v>
      </c>
      <c r="BD27" s="61">
        <v>0</v>
      </c>
      <c r="BE27" s="61">
        <v>0</v>
      </c>
      <c r="BF27" s="61">
        <v>0</v>
      </c>
      <c r="BG27" s="61">
        <v>0</v>
      </c>
      <c r="BH27" s="61">
        <v>0</v>
      </c>
      <c r="BI27" s="61">
        <v>0</v>
      </c>
      <c r="BJ27" s="61">
        <v>0</v>
      </c>
      <c r="BK27" s="61">
        <v>0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0</v>
      </c>
      <c r="BT27" s="61">
        <v>0</v>
      </c>
      <c r="BU27" s="61">
        <v>0</v>
      </c>
      <c r="BV27" s="61">
        <v>0</v>
      </c>
      <c r="BW27" s="61">
        <v>0</v>
      </c>
      <c r="BX27" s="61">
        <v>0</v>
      </c>
      <c r="BY27" s="61">
        <v>0</v>
      </c>
      <c r="BZ27" s="61">
        <v>0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0</v>
      </c>
      <c r="CJ27" s="61">
        <v>0</v>
      </c>
      <c r="CK27" s="61">
        <v>0</v>
      </c>
      <c r="CL27" s="61">
        <v>0</v>
      </c>
      <c r="CM27" s="61">
        <v>0</v>
      </c>
      <c r="CN27" s="61">
        <v>0</v>
      </c>
      <c r="CO27" s="61">
        <v>0</v>
      </c>
      <c r="CP27" s="61">
        <v>0</v>
      </c>
      <c r="CQ27" s="61">
        <v>0</v>
      </c>
      <c r="CR27" s="61">
        <v>0</v>
      </c>
      <c r="CS27" s="61">
        <v>0</v>
      </c>
      <c r="CT27" s="61">
        <v>0</v>
      </c>
      <c r="CU27" s="61">
        <v>0</v>
      </c>
    </row>
    <row r="28" spans="1:99" ht="12.75" customHeight="1">
      <c r="A28" s="44" t="s">
        <v>42</v>
      </c>
      <c r="B28" s="59">
        <v>1031</v>
      </c>
      <c r="C28" s="60" t="s">
        <v>373</v>
      </c>
      <c r="D28" s="61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0</v>
      </c>
      <c r="AA28" s="61">
        <v>0</v>
      </c>
      <c r="AB28" s="61">
        <v>0</v>
      </c>
      <c r="AC28" s="61">
        <v>0</v>
      </c>
      <c r="AD28" s="61">
        <v>0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0</v>
      </c>
      <c r="AN28" s="61">
        <v>0</v>
      </c>
      <c r="AO28" s="61">
        <v>0</v>
      </c>
      <c r="AP28" s="61">
        <v>0</v>
      </c>
      <c r="AQ28" s="61">
        <v>0</v>
      </c>
      <c r="AR28" s="61">
        <v>0</v>
      </c>
      <c r="AS28" s="61">
        <v>0</v>
      </c>
      <c r="AT28" s="61">
        <v>0</v>
      </c>
      <c r="AU28" s="61">
        <v>0</v>
      </c>
      <c r="AV28" s="61">
        <v>0</v>
      </c>
      <c r="AW28" s="61">
        <v>0</v>
      </c>
      <c r="AX28" s="61">
        <v>0</v>
      </c>
      <c r="AY28" s="61">
        <v>0</v>
      </c>
      <c r="AZ28" s="61">
        <v>0</v>
      </c>
      <c r="BA28" s="61">
        <v>0</v>
      </c>
      <c r="BB28" s="61">
        <v>0</v>
      </c>
      <c r="BC28" s="61">
        <v>0</v>
      </c>
      <c r="BD28" s="61">
        <v>0</v>
      </c>
      <c r="BE28" s="61">
        <v>0</v>
      </c>
      <c r="BF28" s="61">
        <v>0</v>
      </c>
      <c r="BG28" s="61">
        <v>0</v>
      </c>
      <c r="BH28" s="61">
        <v>0</v>
      </c>
      <c r="BI28" s="61">
        <v>0</v>
      </c>
      <c r="BJ28" s="61">
        <v>0</v>
      </c>
      <c r="BK28" s="61">
        <v>0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0</v>
      </c>
      <c r="BT28" s="61">
        <v>0</v>
      </c>
      <c r="BU28" s="61">
        <v>0</v>
      </c>
      <c r="BV28" s="61">
        <v>0</v>
      </c>
      <c r="BW28" s="61">
        <v>0</v>
      </c>
      <c r="BX28" s="61">
        <v>0</v>
      </c>
      <c r="BY28" s="61">
        <v>0</v>
      </c>
      <c r="BZ28" s="61">
        <v>0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0</v>
      </c>
      <c r="CJ28" s="61">
        <v>0</v>
      </c>
      <c r="CK28" s="61">
        <v>0</v>
      </c>
      <c r="CL28" s="61">
        <v>0</v>
      </c>
      <c r="CM28" s="61">
        <v>0</v>
      </c>
      <c r="CN28" s="61">
        <v>0</v>
      </c>
      <c r="CO28" s="61">
        <v>0</v>
      </c>
      <c r="CP28" s="61">
        <v>0</v>
      </c>
      <c r="CQ28" s="61">
        <v>0</v>
      </c>
      <c r="CR28" s="61">
        <v>0</v>
      </c>
      <c r="CS28" s="61">
        <v>0</v>
      </c>
      <c r="CT28" s="61">
        <v>0</v>
      </c>
      <c r="CU28" s="61">
        <v>0</v>
      </c>
    </row>
    <row r="29" spans="1:99" ht="12.75" customHeight="1">
      <c r="A29" s="44" t="s">
        <v>44</v>
      </c>
      <c r="B29" s="59">
        <v>1032</v>
      </c>
      <c r="C29" s="60" t="s">
        <v>373</v>
      </c>
      <c r="D29" s="61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1">
        <v>0</v>
      </c>
      <c r="L29" s="61">
        <v>0</v>
      </c>
      <c r="M29" s="61">
        <v>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0</v>
      </c>
      <c r="AA29" s="61">
        <v>0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0</v>
      </c>
      <c r="AK29" s="61">
        <v>0</v>
      </c>
      <c r="AL29" s="61">
        <v>0</v>
      </c>
      <c r="AM29" s="61">
        <v>0</v>
      </c>
      <c r="AN29" s="61">
        <v>0</v>
      </c>
      <c r="AO29" s="61">
        <v>0</v>
      </c>
      <c r="AP29" s="61">
        <v>0</v>
      </c>
      <c r="AQ29" s="61">
        <v>0</v>
      </c>
      <c r="AR29" s="61">
        <v>0</v>
      </c>
      <c r="AS29" s="61">
        <v>0</v>
      </c>
      <c r="AT29" s="61">
        <v>0</v>
      </c>
      <c r="AU29" s="61">
        <v>0</v>
      </c>
      <c r="AV29" s="61">
        <v>0</v>
      </c>
      <c r="AW29" s="61">
        <v>0</v>
      </c>
      <c r="AX29" s="61">
        <v>0</v>
      </c>
      <c r="AY29" s="61">
        <v>0</v>
      </c>
      <c r="AZ29" s="61">
        <v>0</v>
      </c>
      <c r="BA29" s="61">
        <v>0</v>
      </c>
      <c r="BB29" s="61">
        <v>0</v>
      </c>
      <c r="BC29" s="61">
        <v>0</v>
      </c>
      <c r="BD29" s="61">
        <v>0</v>
      </c>
      <c r="BE29" s="61">
        <v>0</v>
      </c>
      <c r="BF29" s="61">
        <v>0</v>
      </c>
      <c r="BG29" s="61">
        <v>0</v>
      </c>
      <c r="BH29" s="61">
        <v>0</v>
      </c>
      <c r="BI29" s="61">
        <v>0</v>
      </c>
      <c r="BJ29" s="61">
        <v>0</v>
      </c>
      <c r="BK29" s="61">
        <v>0</v>
      </c>
      <c r="BL29" s="61">
        <v>0</v>
      </c>
      <c r="BM29" s="61">
        <v>0</v>
      </c>
      <c r="BN29" s="61">
        <v>0</v>
      </c>
      <c r="BO29" s="61">
        <v>0</v>
      </c>
      <c r="BP29" s="61">
        <v>0</v>
      </c>
      <c r="BQ29" s="61">
        <v>0</v>
      </c>
      <c r="BR29" s="61">
        <v>0</v>
      </c>
      <c r="BS29" s="61">
        <v>0</v>
      </c>
      <c r="BT29" s="61">
        <v>0</v>
      </c>
      <c r="BU29" s="61">
        <v>0</v>
      </c>
      <c r="BV29" s="61">
        <v>0</v>
      </c>
      <c r="BW29" s="61">
        <v>0</v>
      </c>
      <c r="BX29" s="61">
        <v>0</v>
      </c>
      <c r="BY29" s="61">
        <v>0</v>
      </c>
      <c r="BZ29" s="61">
        <v>0</v>
      </c>
      <c r="CA29" s="61">
        <v>0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0</v>
      </c>
      <c r="CJ29" s="61">
        <v>0</v>
      </c>
      <c r="CK29" s="61">
        <v>0</v>
      </c>
      <c r="CL29" s="61">
        <v>0</v>
      </c>
      <c r="CM29" s="61">
        <v>0</v>
      </c>
      <c r="CN29" s="61">
        <v>0</v>
      </c>
      <c r="CO29" s="61">
        <v>0</v>
      </c>
      <c r="CP29" s="61">
        <v>0</v>
      </c>
      <c r="CQ29" s="61">
        <v>0</v>
      </c>
      <c r="CR29" s="61">
        <v>0</v>
      </c>
      <c r="CS29" s="61">
        <v>0</v>
      </c>
      <c r="CT29" s="61">
        <v>0</v>
      </c>
      <c r="CU29" s="61">
        <v>0</v>
      </c>
    </row>
    <row r="30" spans="1:99" ht="12.75" customHeight="1">
      <c r="A30" s="44" t="s">
        <v>46</v>
      </c>
      <c r="B30" s="59">
        <v>1034</v>
      </c>
      <c r="C30" s="60" t="s">
        <v>373</v>
      </c>
      <c r="D30" s="61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0</v>
      </c>
      <c r="AA30" s="61">
        <v>0</v>
      </c>
      <c r="AB30" s="61">
        <v>0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0</v>
      </c>
      <c r="AT30" s="61">
        <v>0</v>
      </c>
      <c r="AU30" s="61">
        <v>0</v>
      </c>
      <c r="AV30" s="61">
        <v>0</v>
      </c>
      <c r="AW30" s="61">
        <v>0</v>
      </c>
      <c r="AX30" s="61">
        <v>0</v>
      </c>
      <c r="AY30" s="61">
        <v>0</v>
      </c>
      <c r="AZ30" s="61">
        <v>0</v>
      </c>
      <c r="BA30" s="61">
        <v>0</v>
      </c>
      <c r="BB30" s="61">
        <v>0</v>
      </c>
      <c r="BC30" s="61">
        <v>0</v>
      </c>
      <c r="BD30" s="61">
        <v>0</v>
      </c>
      <c r="BE30" s="61">
        <v>0</v>
      </c>
      <c r="BF30" s="61">
        <v>0</v>
      </c>
      <c r="BG30" s="61">
        <v>0</v>
      </c>
      <c r="BH30" s="61">
        <v>0</v>
      </c>
      <c r="BI30" s="61">
        <v>0</v>
      </c>
      <c r="BJ30" s="61">
        <v>0</v>
      </c>
      <c r="BK30" s="61">
        <v>0</v>
      </c>
      <c r="BL30" s="61">
        <v>0</v>
      </c>
      <c r="BM30" s="61">
        <v>0</v>
      </c>
      <c r="BN30" s="61">
        <v>0</v>
      </c>
      <c r="BO30" s="61">
        <v>0</v>
      </c>
      <c r="BP30" s="61">
        <v>0</v>
      </c>
      <c r="BQ30" s="61">
        <v>0</v>
      </c>
      <c r="BR30" s="61">
        <v>0</v>
      </c>
      <c r="BS30" s="61">
        <v>0</v>
      </c>
      <c r="BT30" s="61">
        <v>0</v>
      </c>
      <c r="BU30" s="61">
        <v>0</v>
      </c>
      <c r="BV30" s="61">
        <v>0</v>
      </c>
      <c r="BW30" s="61">
        <v>0</v>
      </c>
      <c r="BX30" s="61">
        <v>0</v>
      </c>
      <c r="BY30" s="61">
        <v>0</v>
      </c>
      <c r="BZ30" s="61">
        <v>0</v>
      </c>
      <c r="CA30" s="61">
        <v>0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0</v>
      </c>
      <c r="CM30" s="61">
        <v>0</v>
      </c>
      <c r="CN30" s="61">
        <v>0</v>
      </c>
      <c r="CO30" s="61">
        <v>0</v>
      </c>
      <c r="CP30" s="61">
        <v>0</v>
      </c>
      <c r="CQ30" s="61">
        <v>0</v>
      </c>
      <c r="CR30" s="61">
        <v>0</v>
      </c>
      <c r="CS30" s="61">
        <v>0</v>
      </c>
      <c r="CT30" s="61">
        <v>0</v>
      </c>
      <c r="CU30" s="61">
        <v>0</v>
      </c>
    </row>
    <row r="31" spans="1:99" ht="12.75" customHeight="1">
      <c r="A31" s="44" t="s">
        <v>48</v>
      </c>
      <c r="B31" s="59">
        <v>1035</v>
      </c>
      <c r="C31" s="60" t="s">
        <v>373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0</v>
      </c>
      <c r="AA31" s="61">
        <v>0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0</v>
      </c>
      <c r="AN31" s="61">
        <v>0</v>
      </c>
      <c r="AO31" s="61">
        <v>0</v>
      </c>
      <c r="AP31" s="61">
        <v>0</v>
      </c>
      <c r="AQ31" s="61">
        <v>0</v>
      </c>
      <c r="AR31" s="61">
        <v>0</v>
      </c>
      <c r="AS31" s="61">
        <v>0</v>
      </c>
      <c r="AT31" s="61">
        <v>0</v>
      </c>
      <c r="AU31" s="61">
        <v>0</v>
      </c>
      <c r="AV31" s="61">
        <v>0</v>
      </c>
      <c r="AW31" s="61">
        <v>0</v>
      </c>
      <c r="AX31" s="61">
        <v>0</v>
      </c>
      <c r="AY31" s="61">
        <v>0</v>
      </c>
      <c r="AZ31" s="61">
        <v>0</v>
      </c>
      <c r="BA31" s="61">
        <v>0</v>
      </c>
      <c r="BB31" s="61">
        <v>0</v>
      </c>
      <c r="BC31" s="61">
        <v>0</v>
      </c>
      <c r="BD31" s="61">
        <v>0</v>
      </c>
      <c r="BE31" s="61">
        <v>0</v>
      </c>
      <c r="BF31" s="61">
        <v>0</v>
      </c>
      <c r="BG31" s="61">
        <v>0</v>
      </c>
      <c r="BH31" s="61">
        <v>0</v>
      </c>
      <c r="BI31" s="61">
        <v>0</v>
      </c>
      <c r="BJ31" s="61">
        <v>0</v>
      </c>
      <c r="BK31" s="61">
        <v>0</v>
      </c>
      <c r="BL31" s="61">
        <v>0</v>
      </c>
      <c r="BM31" s="61">
        <v>0</v>
      </c>
      <c r="BN31" s="61">
        <v>0</v>
      </c>
      <c r="BO31" s="61">
        <v>0</v>
      </c>
      <c r="BP31" s="61">
        <v>0</v>
      </c>
      <c r="BQ31" s="61">
        <v>0</v>
      </c>
      <c r="BR31" s="61">
        <v>0</v>
      </c>
      <c r="BS31" s="61">
        <v>0</v>
      </c>
      <c r="BT31" s="61">
        <v>0</v>
      </c>
      <c r="BU31" s="61">
        <v>0</v>
      </c>
      <c r="BV31" s="61">
        <v>0</v>
      </c>
      <c r="BW31" s="61">
        <v>0</v>
      </c>
      <c r="BX31" s="61">
        <v>0</v>
      </c>
      <c r="BY31" s="61">
        <v>0</v>
      </c>
      <c r="BZ31" s="61">
        <v>0</v>
      </c>
      <c r="CA31" s="61">
        <v>0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0</v>
      </c>
      <c r="CJ31" s="61">
        <v>0</v>
      </c>
      <c r="CK31" s="61">
        <v>0</v>
      </c>
      <c r="CL31" s="61">
        <v>0</v>
      </c>
      <c r="CM31" s="61">
        <v>0</v>
      </c>
      <c r="CN31" s="61">
        <v>0</v>
      </c>
      <c r="CO31" s="61">
        <v>0</v>
      </c>
      <c r="CP31" s="61">
        <v>0</v>
      </c>
      <c r="CQ31" s="61">
        <v>0</v>
      </c>
      <c r="CR31" s="61">
        <v>0</v>
      </c>
      <c r="CS31" s="61">
        <v>0</v>
      </c>
      <c r="CT31" s="61">
        <v>0</v>
      </c>
      <c r="CU31" s="61">
        <v>0</v>
      </c>
    </row>
    <row r="32" spans="1:99" ht="12.75" customHeight="1">
      <c r="A32" s="44" t="s">
        <v>50</v>
      </c>
      <c r="B32" s="59">
        <v>1036</v>
      </c>
      <c r="C32" s="60" t="s">
        <v>373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61">
        <v>0</v>
      </c>
      <c r="N32" s="61">
        <v>0</v>
      </c>
      <c r="O32" s="61">
        <v>0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0</v>
      </c>
      <c r="AA32" s="61">
        <v>0</v>
      </c>
      <c r="AB32" s="61">
        <v>0</v>
      </c>
      <c r="AC32" s="61">
        <v>0</v>
      </c>
      <c r="AD32" s="61">
        <v>0</v>
      </c>
      <c r="AE32" s="61">
        <v>0</v>
      </c>
      <c r="AF32" s="61">
        <v>0</v>
      </c>
      <c r="AG32" s="61">
        <v>0</v>
      </c>
      <c r="AH32" s="61">
        <v>0</v>
      </c>
      <c r="AI32" s="61">
        <v>0</v>
      </c>
      <c r="AJ32" s="61">
        <v>0</v>
      </c>
      <c r="AK32" s="61">
        <v>0</v>
      </c>
      <c r="AL32" s="61">
        <v>0</v>
      </c>
      <c r="AM32" s="61">
        <v>0</v>
      </c>
      <c r="AN32" s="61">
        <v>0</v>
      </c>
      <c r="AO32" s="61">
        <v>0</v>
      </c>
      <c r="AP32" s="61">
        <v>0</v>
      </c>
      <c r="AQ32" s="61">
        <v>0</v>
      </c>
      <c r="AR32" s="61">
        <v>0</v>
      </c>
      <c r="AS32" s="61">
        <v>0</v>
      </c>
      <c r="AT32" s="61">
        <v>0</v>
      </c>
      <c r="AU32" s="61">
        <v>0</v>
      </c>
      <c r="AV32" s="61">
        <v>0</v>
      </c>
      <c r="AW32" s="61">
        <v>0</v>
      </c>
      <c r="AX32" s="61">
        <v>0</v>
      </c>
      <c r="AY32" s="61">
        <v>0</v>
      </c>
      <c r="AZ32" s="61">
        <v>0</v>
      </c>
      <c r="BA32" s="61">
        <v>0</v>
      </c>
      <c r="BB32" s="61">
        <v>0</v>
      </c>
      <c r="BC32" s="61">
        <v>0</v>
      </c>
      <c r="BD32" s="61">
        <v>0</v>
      </c>
      <c r="BE32" s="61">
        <v>0</v>
      </c>
      <c r="BF32" s="61">
        <v>0</v>
      </c>
      <c r="BG32" s="61">
        <v>0</v>
      </c>
      <c r="BH32" s="61">
        <v>0</v>
      </c>
      <c r="BI32" s="61">
        <v>0</v>
      </c>
      <c r="BJ32" s="61">
        <v>0</v>
      </c>
      <c r="BK32" s="61">
        <v>0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0</v>
      </c>
      <c r="BT32" s="61">
        <v>0</v>
      </c>
      <c r="BU32" s="61">
        <v>0</v>
      </c>
      <c r="BV32" s="61">
        <v>0</v>
      </c>
      <c r="BW32" s="61">
        <v>0</v>
      </c>
      <c r="BX32" s="61">
        <v>0</v>
      </c>
      <c r="BY32" s="61">
        <v>0</v>
      </c>
      <c r="BZ32" s="61">
        <v>0</v>
      </c>
      <c r="CA32" s="61">
        <v>0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0</v>
      </c>
      <c r="CJ32" s="61">
        <v>0</v>
      </c>
      <c r="CK32" s="61">
        <v>0</v>
      </c>
      <c r="CL32" s="61">
        <v>0</v>
      </c>
      <c r="CM32" s="61">
        <v>0</v>
      </c>
      <c r="CN32" s="61">
        <v>0</v>
      </c>
      <c r="CO32" s="61">
        <v>0</v>
      </c>
      <c r="CP32" s="61">
        <v>0</v>
      </c>
      <c r="CQ32" s="61">
        <v>0</v>
      </c>
      <c r="CR32" s="61">
        <v>0</v>
      </c>
      <c r="CS32" s="61">
        <v>0</v>
      </c>
      <c r="CT32" s="61">
        <v>0</v>
      </c>
      <c r="CU32" s="61">
        <v>0</v>
      </c>
    </row>
    <row r="33" spans="1:99" ht="12.75" customHeight="1">
      <c r="A33" s="44" t="s">
        <v>52</v>
      </c>
      <c r="B33" s="59">
        <v>1037</v>
      </c>
      <c r="C33" s="60" t="s">
        <v>373</v>
      </c>
      <c r="D33" s="61">
        <v>0</v>
      </c>
      <c r="E33" s="61">
        <v>0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0</v>
      </c>
      <c r="AA33" s="61">
        <v>0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0</v>
      </c>
      <c r="AK33" s="61">
        <v>0</v>
      </c>
      <c r="AL33" s="61">
        <v>0</v>
      </c>
      <c r="AM33" s="61">
        <v>0</v>
      </c>
      <c r="AN33" s="61">
        <v>0</v>
      </c>
      <c r="AO33" s="61">
        <v>0</v>
      </c>
      <c r="AP33" s="61">
        <v>0</v>
      </c>
      <c r="AQ33" s="61">
        <v>0</v>
      </c>
      <c r="AR33" s="61">
        <v>0</v>
      </c>
      <c r="AS33" s="61">
        <v>0</v>
      </c>
      <c r="AT33" s="61">
        <v>0</v>
      </c>
      <c r="AU33" s="61">
        <v>0</v>
      </c>
      <c r="AV33" s="61">
        <v>0</v>
      </c>
      <c r="AW33" s="61">
        <v>0</v>
      </c>
      <c r="AX33" s="61">
        <v>0</v>
      </c>
      <c r="AY33" s="61">
        <v>0</v>
      </c>
      <c r="AZ33" s="61">
        <v>0</v>
      </c>
      <c r="BA33" s="61">
        <v>0</v>
      </c>
      <c r="BB33" s="61">
        <v>0</v>
      </c>
      <c r="BC33" s="61">
        <v>0</v>
      </c>
      <c r="BD33" s="61">
        <v>0</v>
      </c>
      <c r="BE33" s="61">
        <v>0</v>
      </c>
      <c r="BF33" s="61">
        <v>0</v>
      </c>
      <c r="BG33" s="61">
        <v>0</v>
      </c>
      <c r="BH33" s="61">
        <v>0</v>
      </c>
      <c r="BI33" s="61">
        <v>0</v>
      </c>
      <c r="BJ33" s="61">
        <v>0</v>
      </c>
      <c r="BK33" s="61">
        <v>0</v>
      </c>
      <c r="BL33" s="61">
        <v>0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0</v>
      </c>
      <c r="BS33" s="61">
        <v>0</v>
      </c>
      <c r="BT33" s="61">
        <v>0</v>
      </c>
      <c r="BU33" s="61">
        <v>0</v>
      </c>
      <c r="BV33" s="61">
        <v>0</v>
      </c>
      <c r="BW33" s="61">
        <v>0</v>
      </c>
      <c r="BX33" s="61">
        <v>0</v>
      </c>
      <c r="BY33" s="61">
        <v>0</v>
      </c>
      <c r="BZ33" s="61">
        <v>0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0</v>
      </c>
      <c r="CJ33" s="61">
        <v>0</v>
      </c>
      <c r="CK33" s="61">
        <v>0</v>
      </c>
      <c r="CL33" s="61">
        <v>0</v>
      </c>
      <c r="CM33" s="61">
        <v>0</v>
      </c>
      <c r="CN33" s="61">
        <v>0</v>
      </c>
      <c r="CO33" s="61">
        <v>0</v>
      </c>
      <c r="CP33" s="61">
        <v>0</v>
      </c>
      <c r="CQ33" s="61">
        <v>0</v>
      </c>
      <c r="CR33" s="61">
        <v>0</v>
      </c>
      <c r="CS33" s="61">
        <v>0</v>
      </c>
      <c r="CT33" s="61">
        <v>0</v>
      </c>
      <c r="CU33" s="61">
        <v>0</v>
      </c>
    </row>
    <row r="34" spans="1:99" ht="12.75" customHeight="1">
      <c r="A34" s="44" t="s">
        <v>54</v>
      </c>
      <c r="B34" s="59">
        <v>1038</v>
      </c>
      <c r="C34" s="60" t="s">
        <v>373</v>
      </c>
      <c r="D34" s="61">
        <v>0</v>
      </c>
      <c r="E34" s="61">
        <v>0</v>
      </c>
      <c r="F34" s="61">
        <v>0</v>
      </c>
      <c r="G34" s="61">
        <v>0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  <c r="M34" s="61">
        <v>0</v>
      </c>
      <c r="N34" s="61">
        <v>0</v>
      </c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0</v>
      </c>
      <c r="AA34" s="61">
        <v>0</v>
      </c>
      <c r="AB34" s="61">
        <v>0</v>
      </c>
      <c r="AC34" s="61">
        <v>0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0</v>
      </c>
      <c r="AN34" s="61">
        <v>0</v>
      </c>
      <c r="AO34" s="61">
        <v>0</v>
      </c>
      <c r="AP34" s="61">
        <v>0</v>
      </c>
      <c r="AQ34" s="61">
        <v>0</v>
      </c>
      <c r="AR34" s="61">
        <v>0</v>
      </c>
      <c r="AS34" s="61">
        <v>0</v>
      </c>
      <c r="AT34" s="61">
        <v>0</v>
      </c>
      <c r="AU34" s="61">
        <v>0</v>
      </c>
      <c r="AV34" s="61">
        <v>0</v>
      </c>
      <c r="AW34" s="61">
        <v>0</v>
      </c>
      <c r="AX34" s="61">
        <v>0</v>
      </c>
      <c r="AY34" s="61">
        <v>0</v>
      </c>
      <c r="AZ34" s="61">
        <v>0</v>
      </c>
      <c r="BA34" s="61">
        <v>0</v>
      </c>
      <c r="BB34" s="61">
        <v>0</v>
      </c>
      <c r="BC34" s="61">
        <v>0</v>
      </c>
      <c r="BD34" s="61">
        <v>0</v>
      </c>
      <c r="BE34" s="61">
        <v>0</v>
      </c>
      <c r="BF34" s="61">
        <v>0</v>
      </c>
      <c r="BG34" s="61">
        <v>0</v>
      </c>
      <c r="BH34" s="61">
        <v>0</v>
      </c>
      <c r="BI34" s="61">
        <v>0</v>
      </c>
      <c r="BJ34" s="61">
        <v>0</v>
      </c>
      <c r="BK34" s="61">
        <v>0</v>
      </c>
      <c r="BL34" s="61">
        <v>0</v>
      </c>
      <c r="BM34" s="61">
        <v>0</v>
      </c>
      <c r="BN34" s="61">
        <v>0</v>
      </c>
      <c r="BO34" s="61">
        <v>0</v>
      </c>
      <c r="BP34" s="61">
        <v>0</v>
      </c>
      <c r="BQ34" s="61">
        <v>0</v>
      </c>
      <c r="BR34" s="61">
        <v>0</v>
      </c>
      <c r="BS34" s="61">
        <v>0</v>
      </c>
      <c r="BT34" s="61">
        <v>0</v>
      </c>
      <c r="BU34" s="61">
        <v>0</v>
      </c>
      <c r="BV34" s="61">
        <v>0</v>
      </c>
      <c r="BW34" s="61">
        <v>0</v>
      </c>
      <c r="BX34" s="61">
        <v>0</v>
      </c>
      <c r="BY34" s="61">
        <v>0</v>
      </c>
      <c r="BZ34" s="61">
        <v>0</v>
      </c>
      <c r="CA34" s="61">
        <v>0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0</v>
      </c>
      <c r="CJ34" s="61">
        <v>0</v>
      </c>
      <c r="CK34" s="61">
        <v>0</v>
      </c>
      <c r="CL34" s="61">
        <v>0</v>
      </c>
      <c r="CM34" s="61">
        <v>0</v>
      </c>
      <c r="CN34" s="61">
        <v>0</v>
      </c>
      <c r="CO34" s="61">
        <v>0</v>
      </c>
      <c r="CP34" s="61">
        <v>0</v>
      </c>
      <c r="CQ34" s="61">
        <v>0</v>
      </c>
      <c r="CR34" s="61">
        <v>0</v>
      </c>
      <c r="CS34" s="61">
        <v>0</v>
      </c>
      <c r="CT34" s="61">
        <v>0</v>
      </c>
      <c r="CU34" s="61">
        <v>0</v>
      </c>
    </row>
    <row r="35" spans="1:99" ht="12.75" customHeight="1">
      <c r="A35" s="44" t="s">
        <v>56</v>
      </c>
      <c r="B35" s="59">
        <v>1039</v>
      </c>
      <c r="C35" s="60" t="s">
        <v>373</v>
      </c>
      <c r="D35" s="61">
        <v>0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0</v>
      </c>
      <c r="AT35" s="61">
        <v>0</v>
      </c>
      <c r="AU35" s="61">
        <v>0</v>
      </c>
      <c r="AV35" s="61">
        <v>0</v>
      </c>
      <c r="AW35" s="61">
        <v>0</v>
      </c>
      <c r="AX35" s="61">
        <v>0</v>
      </c>
      <c r="AY35" s="61">
        <v>0</v>
      </c>
      <c r="AZ35" s="61">
        <v>0</v>
      </c>
      <c r="BA35" s="61">
        <v>0</v>
      </c>
      <c r="BB35" s="61">
        <v>0</v>
      </c>
      <c r="BC35" s="61">
        <v>0</v>
      </c>
      <c r="BD35" s="61">
        <v>0</v>
      </c>
      <c r="BE35" s="61">
        <v>0</v>
      </c>
      <c r="BF35" s="61">
        <v>0</v>
      </c>
      <c r="BG35" s="61">
        <v>0</v>
      </c>
      <c r="BH35" s="61">
        <v>0</v>
      </c>
      <c r="BI35" s="61">
        <v>0</v>
      </c>
      <c r="BJ35" s="61">
        <v>0</v>
      </c>
      <c r="BK35" s="61">
        <v>0</v>
      </c>
      <c r="BL35" s="61">
        <v>0</v>
      </c>
      <c r="BM35" s="61">
        <v>0</v>
      </c>
      <c r="BN35" s="61">
        <v>0</v>
      </c>
      <c r="BO35" s="61">
        <v>0</v>
      </c>
      <c r="BP35" s="61">
        <v>0</v>
      </c>
      <c r="BQ35" s="61">
        <v>0</v>
      </c>
      <c r="BR35" s="61">
        <v>0</v>
      </c>
      <c r="BS35" s="61">
        <v>0</v>
      </c>
      <c r="BT35" s="61">
        <v>0</v>
      </c>
      <c r="BU35" s="61">
        <v>0</v>
      </c>
      <c r="BV35" s="61">
        <v>0</v>
      </c>
      <c r="BW35" s="61">
        <v>0</v>
      </c>
      <c r="BX35" s="61">
        <v>0</v>
      </c>
      <c r="BY35" s="61">
        <v>0</v>
      </c>
      <c r="BZ35" s="61">
        <v>0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0</v>
      </c>
      <c r="CJ35" s="61">
        <v>0</v>
      </c>
      <c r="CK35" s="61">
        <v>0</v>
      </c>
      <c r="CL35" s="61">
        <v>0</v>
      </c>
      <c r="CM35" s="61">
        <v>0</v>
      </c>
      <c r="CN35" s="61">
        <v>0</v>
      </c>
      <c r="CO35" s="61">
        <v>0</v>
      </c>
      <c r="CP35" s="61">
        <v>0</v>
      </c>
      <c r="CQ35" s="61">
        <v>0</v>
      </c>
      <c r="CR35" s="61">
        <v>0</v>
      </c>
      <c r="CS35" s="61">
        <v>0</v>
      </c>
      <c r="CT35" s="61">
        <v>0</v>
      </c>
      <c r="CU35" s="61">
        <v>0</v>
      </c>
    </row>
    <row r="36" spans="1:99" ht="12.75" customHeight="1">
      <c r="A36" s="44" t="s">
        <v>58</v>
      </c>
      <c r="B36" s="59">
        <v>1040</v>
      </c>
      <c r="C36" s="60" t="s">
        <v>373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0</v>
      </c>
      <c r="CM36" s="61">
        <v>0</v>
      </c>
      <c r="CN36" s="61">
        <v>0</v>
      </c>
      <c r="CO36" s="61">
        <v>0</v>
      </c>
      <c r="CP36" s="61">
        <v>0</v>
      </c>
      <c r="CQ36" s="61">
        <v>0</v>
      </c>
      <c r="CR36" s="61">
        <v>0</v>
      </c>
      <c r="CS36" s="61">
        <v>0</v>
      </c>
      <c r="CT36" s="61">
        <v>0</v>
      </c>
      <c r="CU36" s="61">
        <v>0</v>
      </c>
    </row>
    <row r="37" spans="1:99" ht="12.75" customHeight="1">
      <c r="A37" s="44" t="s">
        <v>60</v>
      </c>
      <c r="B37" s="59">
        <v>1043</v>
      </c>
      <c r="C37" s="60" t="s">
        <v>373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0</v>
      </c>
      <c r="AA37" s="61">
        <v>0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0</v>
      </c>
      <c r="AN37" s="61">
        <v>0</v>
      </c>
      <c r="AO37" s="61">
        <v>0</v>
      </c>
      <c r="AP37" s="61">
        <v>0</v>
      </c>
      <c r="AQ37" s="61">
        <v>0</v>
      </c>
      <c r="AR37" s="61">
        <v>0</v>
      </c>
      <c r="AS37" s="61">
        <v>0</v>
      </c>
      <c r="AT37" s="61">
        <v>0</v>
      </c>
      <c r="AU37" s="61">
        <v>0</v>
      </c>
      <c r="AV37" s="61">
        <v>0</v>
      </c>
      <c r="AW37" s="61">
        <v>0</v>
      </c>
      <c r="AX37" s="61">
        <v>0</v>
      </c>
      <c r="AY37" s="61">
        <v>0</v>
      </c>
      <c r="AZ37" s="61">
        <v>0</v>
      </c>
      <c r="BA37" s="61">
        <v>0</v>
      </c>
      <c r="BB37" s="61">
        <v>0</v>
      </c>
      <c r="BC37" s="61">
        <v>0</v>
      </c>
      <c r="BD37" s="61">
        <v>0</v>
      </c>
      <c r="BE37" s="61">
        <v>0</v>
      </c>
      <c r="BF37" s="61">
        <v>0</v>
      </c>
      <c r="BG37" s="61">
        <v>0</v>
      </c>
      <c r="BH37" s="61">
        <v>0</v>
      </c>
      <c r="BI37" s="61">
        <v>0</v>
      </c>
      <c r="BJ37" s="61">
        <v>0</v>
      </c>
      <c r="BK37" s="61">
        <v>0</v>
      </c>
      <c r="BL37" s="61">
        <v>0</v>
      </c>
      <c r="BM37" s="61">
        <v>0</v>
      </c>
      <c r="BN37" s="61">
        <v>0</v>
      </c>
      <c r="BO37" s="61">
        <v>0</v>
      </c>
      <c r="BP37" s="61">
        <v>0</v>
      </c>
      <c r="BQ37" s="61">
        <v>0</v>
      </c>
      <c r="BR37" s="61">
        <v>0</v>
      </c>
      <c r="BS37" s="61">
        <v>0</v>
      </c>
      <c r="BT37" s="61">
        <v>0</v>
      </c>
      <c r="BU37" s="61">
        <v>0</v>
      </c>
      <c r="BV37" s="61">
        <v>0</v>
      </c>
      <c r="BW37" s="61">
        <v>0</v>
      </c>
      <c r="BX37" s="61">
        <v>0</v>
      </c>
      <c r="BY37" s="61">
        <v>0</v>
      </c>
      <c r="BZ37" s="61">
        <v>0</v>
      </c>
      <c r="CA37" s="61">
        <v>0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0</v>
      </c>
      <c r="CM37" s="61">
        <v>0</v>
      </c>
      <c r="CN37" s="61">
        <v>0</v>
      </c>
      <c r="CO37" s="61">
        <v>0</v>
      </c>
      <c r="CP37" s="61">
        <v>0</v>
      </c>
      <c r="CQ37" s="61">
        <v>0</v>
      </c>
      <c r="CR37" s="61">
        <v>0</v>
      </c>
      <c r="CS37" s="61">
        <v>0</v>
      </c>
      <c r="CT37" s="61">
        <v>0</v>
      </c>
      <c r="CU37" s="61">
        <v>0</v>
      </c>
    </row>
    <row r="38" spans="1:99" ht="12.75" customHeight="1">
      <c r="A38" s="44" t="s">
        <v>62</v>
      </c>
      <c r="B38" s="59">
        <v>1044</v>
      </c>
      <c r="C38" s="60" t="s">
        <v>373</v>
      </c>
      <c r="D38" s="61">
        <v>0</v>
      </c>
      <c r="E38" s="61">
        <v>0</v>
      </c>
      <c r="F38" s="61">
        <v>0</v>
      </c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0</v>
      </c>
      <c r="AA38" s="61">
        <v>0</v>
      </c>
      <c r="AB38" s="61">
        <v>0</v>
      </c>
      <c r="AC38" s="61">
        <v>0</v>
      </c>
      <c r="AD38" s="61">
        <v>0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0</v>
      </c>
      <c r="AN38" s="61">
        <v>0</v>
      </c>
      <c r="AO38" s="61">
        <v>0</v>
      </c>
      <c r="AP38" s="61">
        <v>0</v>
      </c>
      <c r="AQ38" s="61">
        <v>0</v>
      </c>
      <c r="AR38" s="61">
        <v>0</v>
      </c>
      <c r="AS38" s="61">
        <v>0</v>
      </c>
      <c r="AT38" s="61">
        <v>0</v>
      </c>
      <c r="AU38" s="61">
        <v>0</v>
      </c>
      <c r="AV38" s="61">
        <v>0</v>
      </c>
      <c r="AW38" s="61">
        <v>0</v>
      </c>
      <c r="AX38" s="61">
        <v>0</v>
      </c>
      <c r="AY38" s="61">
        <v>0</v>
      </c>
      <c r="AZ38" s="61">
        <v>0</v>
      </c>
      <c r="BA38" s="61">
        <v>0</v>
      </c>
      <c r="BB38" s="61">
        <v>0</v>
      </c>
      <c r="BC38" s="61">
        <v>0</v>
      </c>
      <c r="BD38" s="61">
        <v>0</v>
      </c>
      <c r="BE38" s="61">
        <v>0</v>
      </c>
      <c r="BF38" s="61">
        <v>0</v>
      </c>
      <c r="BG38" s="61">
        <v>0</v>
      </c>
      <c r="BH38" s="61">
        <v>0</v>
      </c>
      <c r="BI38" s="61">
        <v>0</v>
      </c>
      <c r="BJ38" s="61">
        <v>0</v>
      </c>
      <c r="BK38" s="61">
        <v>0</v>
      </c>
      <c r="BL38" s="61">
        <v>0</v>
      </c>
      <c r="BM38" s="61">
        <v>0</v>
      </c>
      <c r="BN38" s="61">
        <v>0</v>
      </c>
      <c r="BO38" s="61">
        <v>0</v>
      </c>
      <c r="BP38" s="61">
        <v>0</v>
      </c>
      <c r="BQ38" s="61">
        <v>0</v>
      </c>
      <c r="BR38" s="61">
        <v>0</v>
      </c>
      <c r="BS38" s="61">
        <v>0</v>
      </c>
      <c r="BT38" s="61">
        <v>0</v>
      </c>
      <c r="BU38" s="61">
        <v>0</v>
      </c>
      <c r="BV38" s="61">
        <v>0</v>
      </c>
      <c r="BW38" s="61">
        <v>0</v>
      </c>
      <c r="BX38" s="61">
        <v>0</v>
      </c>
      <c r="BY38" s="61">
        <v>0</v>
      </c>
      <c r="BZ38" s="61">
        <v>0</v>
      </c>
      <c r="CA38" s="61">
        <v>0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0</v>
      </c>
      <c r="CJ38" s="61">
        <v>0</v>
      </c>
      <c r="CK38" s="61">
        <v>0</v>
      </c>
      <c r="CL38" s="61">
        <v>0</v>
      </c>
      <c r="CM38" s="61">
        <v>0</v>
      </c>
      <c r="CN38" s="61">
        <v>0</v>
      </c>
      <c r="CO38" s="61">
        <v>0</v>
      </c>
      <c r="CP38" s="61">
        <v>0</v>
      </c>
      <c r="CQ38" s="61">
        <v>0</v>
      </c>
      <c r="CR38" s="61">
        <v>0</v>
      </c>
      <c r="CS38" s="61">
        <v>0</v>
      </c>
      <c r="CT38" s="61">
        <v>0</v>
      </c>
      <c r="CU38" s="61">
        <v>0</v>
      </c>
    </row>
    <row r="39" spans="1:99" ht="12.75" customHeight="1">
      <c r="A39" s="44" t="s">
        <v>64</v>
      </c>
      <c r="B39" s="59">
        <v>1045</v>
      </c>
      <c r="C39" s="60" t="s">
        <v>373</v>
      </c>
      <c r="D39" s="61">
        <v>0</v>
      </c>
      <c r="E39" s="61">
        <v>0</v>
      </c>
      <c r="F39" s="61">
        <v>0</v>
      </c>
      <c r="G39" s="61">
        <v>0</v>
      </c>
      <c r="H39" s="61">
        <v>0</v>
      </c>
      <c r="I39" s="61">
        <v>0</v>
      </c>
      <c r="J39" s="61">
        <v>0</v>
      </c>
      <c r="K39" s="61">
        <v>0</v>
      </c>
      <c r="L39" s="61">
        <v>0</v>
      </c>
      <c r="M39" s="61">
        <v>0</v>
      </c>
      <c r="N39" s="61">
        <v>0</v>
      </c>
      <c r="O39" s="61">
        <v>0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0</v>
      </c>
      <c r="AA39" s="61">
        <v>0</v>
      </c>
      <c r="AB39" s="61">
        <v>0</v>
      </c>
      <c r="AC39" s="61">
        <v>0</v>
      </c>
      <c r="AD39" s="61">
        <v>0</v>
      </c>
      <c r="AE39" s="61">
        <v>0</v>
      </c>
      <c r="AF39" s="61">
        <v>0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0</v>
      </c>
      <c r="AN39" s="61">
        <v>0</v>
      </c>
      <c r="AO39" s="61">
        <v>0</v>
      </c>
      <c r="AP39" s="61">
        <v>0</v>
      </c>
      <c r="AQ39" s="61">
        <v>0</v>
      </c>
      <c r="AR39" s="61">
        <v>0</v>
      </c>
      <c r="AS39" s="61">
        <v>0</v>
      </c>
      <c r="AT39" s="61">
        <v>0</v>
      </c>
      <c r="AU39" s="61">
        <v>0</v>
      </c>
      <c r="AV39" s="61">
        <v>0</v>
      </c>
      <c r="AW39" s="61">
        <v>0</v>
      </c>
      <c r="AX39" s="61">
        <v>0</v>
      </c>
      <c r="AY39" s="61">
        <v>0</v>
      </c>
      <c r="AZ39" s="61">
        <v>0</v>
      </c>
      <c r="BA39" s="61">
        <v>0</v>
      </c>
      <c r="BB39" s="61">
        <v>0</v>
      </c>
      <c r="BC39" s="61">
        <v>0</v>
      </c>
      <c r="BD39" s="61">
        <v>0</v>
      </c>
      <c r="BE39" s="61">
        <v>0</v>
      </c>
      <c r="BF39" s="61">
        <v>0</v>
      </c>
      <c r="BG39" s="61">
        <v>0</v>
      </c>
      <c r="BH39" s="61">
        <v>0</v>
      </c>
      <c r="BI39" s="61">
        <v>0</v>
      </c>
      <c r="BJ39" s="61">
        <v>0</v>
      </c>
      <c r="BK39" s="61">
        <v>0</v>
      </c>
      <c r="BL39" s="61">
        <v>0</v>
      </c>
      <c r="BM39" s="61">
        <v>0</v>
      </c>
      <c r="BN39" s="61">
        <v>0</v>
      </c>
      <c r="BO39" s="61">
        <v>0</v>
      </c>
      <c r="BP39" s="61">
        <v>0</v>
      </c>
      <c r="BQ39" s="61">
        <v>0</v>
      </c>
      <c r="BR39" s="61">
        <v>0</v>
      </c>
      <c r="BS39" s="61">
        <v>0</v>
      </c>
      <c r="BT39" s="61">
        <v>0</v>
      </c>
      <c r="BU39" s="61">
        <v>0</v>
      </c>
      <c r="BV39" s="61">
        <v>0</v>
      </c>
      <c r="BW39" s="61">
        <v>0</v>
      </c>
      <c r="BX39" s="61">
        <v>0</v>
      </c>
      <c r="BY39" s="61">
        <v>0</v>
      </c>
      <c r="BZ39" s="61">
        <v>0</v>
      </c>
      <c r="CA39" s="61">
        <v>0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0</v>
      </c>
      <c r="CJ39" s="61">
        <v>0</v>
      </c>
      <c r="CK39" s="61">
        <v>0</v>
      </c>
      <c r="CL39" s="61">
        <v>0</v>
      </c>
      <c r="CM39" s="61">
        <v>0</v>
      </c>
      <c r="CN39" s="61">
        <v>0</v>
      </c>
      <c r="CO39" s="61">
        <v>0</v>
      </c>
      <c r="CP39" s="61">
        <v>0</v>
      </c>
      <c r="CQ39" s="61">
        <v>0</v>
      </c>
      <c r="CR39" s="61">
        <v>0</v>
      </c>
      <c r="CS39" s="61">
        <v>0</v>
      </c>
      <c r="CT39" s="61">
        <v>0</v>
      </c>
      <c r="CU39" s="61">
        <v>0</v>
      </c>
    </row>
    <row r="40" spans="1:99" ht="12.75" customHeight="1">
      <c r="A40" s="44" t="s">
        <v>66</v>
      </c>
      <c r="B40" s="59">
        <v>1046</v>
      </c>
      <c r="C40" s="60" t="s">
        <v>373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0</v>
      </c>
      <c r="AN40" s="61">
        <v>0</v>
      </c>
      <c r="AO40" s="61">
        <v>0</v>
      </c>
      <c r="AP40" s="61">
        <v>0</v>
      </c>
      <c r="AQ40" s="61">
        <v>0</v>
      </c>
      <c r="AR40" s="61">
        <v>0</v>
      </c>
      <c r="AS40" s="61">
        <v>0</v>
      </c>
      <c r="AT40" s="61">
        <v>0</v>
      </c>
      <c r="AU40" s="61">
        <v>0</v>
      </c>
      <c r="AV40" s="61">
        <v>0</v>
      </c>
      <c r="AW40" s="61">
        <v>0</v>
      </c>
      <c r="AX40" s="61">
        <v>0</v>
      </c>
      <c r="AY40" s="61">
        <v>0</v>
      </c>
      <c r="AZ40" s="61">
        <v>0</v>
      </c>
      <c r="BA40" s="61">
        <v>0</v>
      </c>
      <c r="BB40" s="61">
        <v>0</v>
      </c>
      <c r="BC40" s="61">
        <v>0</v>
      </c>
      <c r="BD40" s="61">
        <v>0</v>
      </c>
      <c r="BE40" s="61">
        <v>0</v>
      </c>
      <c r="BF40" s="61">
        <v>0</v>
      </c>
      <c r="BG40" s="61">
        <v>0</v>
      </c>
      <c r="BH40" s="61">
        <v>0</v>
      </c>
      <c r="BI40" s="61">
        <v>0</v>
      </c>
      <c r="BJ40" s="61">
        <v>0</v>
      </c>
      <c r="BK40" s="61">
        <v>0</v>
      </c>
      <c r="BL40" s="61">
        <v>0</v>
      </c>
      <c r="BM40" s="61">
        <v>0</v>
      </c>
      <c r="BN40" s="61">
        <v>0</v>
      </c>
      <c r="BO40" s="61">
        <v>0</v>
      </c>
      <c r="BP40" s="61">
        <v>0</v>
      </c>
      <c r="BQ40" s="61">
        <v>0</v>
      </c>
      <c r="BR40" s="61">
        <v>0</v>
      </c>
      <c r="BS40" s="61">
        <v>0</v>
      </c>
      <c r="BT40" s="61">
        <v>0</v>
      </c>
      <c r="BU40" s="61">
        <v>0</v>
      </c>
      <c r="BV40" s="61">
        <v>0</v>
      </c>
      <c r="BW40" s="61">
        <v>0</v>
      </c>
      <c r="BX40" s="61">
        <v>0</v>
      </c>
      <c r="BY40" s="61">
        <v>0</v>
      </c>
      <c r="BZ40" s="61">
        <v>0</v>
      </c>
      <c r="CA40" s="61">
        <v>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0</v>
      </c>
      <c r="CJ40" s="61">
        <v>0</v>
      </c>
      <c r="CK40" s="61">
        <v>0</v>
      </c>
      <c r="CL40" s="61">
        <v>0</v>
      </c>
      <c r="CM40" s="61">
        <v>0</v>
      </c>
      <c r="CN40" s="61">
        <v>0</v>
      </c>
      <c r="CO40" s="61">
        <v>0</v>
      </c>
      <c r="CP40" s="61">
        <v>0</v>
      </c>
      <c r="CQ40" s="61">
        <v>0</v>
      </c>
      <c r="CR40" s="61">
        <v>0</v>
      </c>
      <c r="CS40" s="61">
        <v>0</v>
      </c>
      <c r="CT40" s="61">
        <v>0</v>
      </c>
      <c r="CU40" s="61">
        <v>0</v>
      </c>
    </row>
    <row r="41" spans="1:99" ht="12.75" customHeight="1">
      <c r="A41" s="44" t="s">
        <v>68</v>
      </c>
      <c r="B41" s="59">
        <v>1048</v>
      </c>
      <c r="C41" s="60" t="s">
        <v>373</v>
      </c>
      <c r="D41" s="61">
        <v>0</v>
      </c>
      <c r="E41" s="61">
        <v>0</v>
      </c>
      <c r="F41" s="61">
        <v>0</v>
      </c>
      <c r="G41" s="61">
        <v>0</v>
      </c>
      <c r="H41" s="61">
        <v>0</v>
      </c>
      <c r="I41" s="61">
        <v>0</v>
      </c>
      <c r="J41" s="61">
        <v>0</v>
      </c>
      <c r="K41" s="61">
        <v>0</v>
      </c>
      <c r="L41" s="61">
        <v>0</v>
      </c>
      <c r="M41" s="61">
        <v>0</v>
      </c>
      <c r="N41" s="61">
        <v>0</v>
      </c>
      <c r="O41" s="61">
        <v>0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0</v>
      </c>
      <c r="AA41" s="61">
        <v>0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0</v>
      </c>
      <c r="AN41" s="61">
        <v>0</v>
      </c>
      <c r="AO41" s="61">
        <v>0</v>
      </c>
      <c r="AP41" s="61">
        <v>0</v>
      </c>
      <c r="AQ41" s="61">
        <v>0</v>
      </c>
      <c r="AR41" s="61">
        <v>0</v>
      </c>
      <c r="AS41" s="61">
        <v>0</v>
      </c>
      <c r="AT41" s="61">
        <v>0</v>
      </c>
      <c r="AU41" s="61">
        <v>0</v>
      </c>
      <c r="AV41" s="61">
        <v>0</v>
      </c>
      <c r="AW41" s="61">
        <v>0</v>
      </c>
      <c r="AX41" s="61">
        <v>0</v>
      </c>
      <c r="AY41" s="61">
        <v>0</v>
      </c>
      <c r="AZ41" s="61">
        <v>0</v>
      </c>
      <c r="BA41" s="61">
        <v>0</v>
      </c>
      <c r="BB41" s="61">
        <v>0</v>
      </c>
      <c r="BC41" s="61">
        <v>0</v>
      </c>
      <c r="BD41" s="61">
        <v>0</v>
      </c>
      <c r="BE41" s="61">
        <v>0</v>
      </c>
      <c r="BF41" s="61">
        <v>0</v>
      </c>
      <c r="BG41" s="61">
        <v>0</v>
      </c>
      <c r="BH41" s="61">
        <v>0</v>
      </c>
      <c r="BI41" s="61">
        <v>0</v>
      </c>
      <c r="BJ41" s="61">
        <v>0</v>
      </c>
      <c r="BK41" s="61">
        <v>0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0</v>
      </c>
      <c r="BT41" s="61">
        <v>0</v>
      </c>
      <c r="BU41" s="61">
        <v>0</v>
      </c>
      <c r="BV41" s="61">
        <v>0</v>
      </c>
      <c r="BW41" s="61">
        <v>0</v>
      </c>
      <c r="BX41" s="61">
        <v>0</v>
      </c>
      <c r="BY41" s="61">
        <v>0</v>
      </c>
      <c r="BZ41" s="61">
        <v>0</v>
      </c>
      <c r="CA41" s="61">
        <v>0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0</v>
      </c>
      <c r="CM41" s="61">
        <v>0</v>
      </c>
      <c r="CN41" s="61">
        <v>0</v>
      </c>
      <c r="CO41" s="61">
        <v>0</v>
      </c>
      <c r="CP41" s="61">
        <v>0</v>
      </c>
      <c r="CQ41" s="61">
        <v>0</v>
      </c>
      <c r="CR41" s="61">
        <v>0</v>
      </c>
      <c r="CS41" s="61">
        <v>0</v>
      </c>
      <c r="CT41" s="61">
        <v>0</v>
      </c>
      <c r="CU41" s="61">
        <v>0</v>
      </c>
    </row>
    <row r="42" spans="1:99" ht="12.75" customHeight="1">
      <c r="A42" s="44" t="s">
        <v>70</v>
      </c>
      <c r="B42" s="59">
        <v>1049</v>
      </c>
      <c r="C42" s="60" t="s">
        <v>373</v>
      </c>
      <c r="D42" s="61">
        <v>0</v>
      </c>
      <c r="E42" s="61">
        <v>0</v>
      </c>
      <c r="F42" s="61">
        <v>0</v>
      </c>
      <c r="G42" s="61">
        <v>0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0</v>
      </c>
      <c r="W42" s="61">
        <v>0</v>
      </c>
      <c r="X42" s="61">
        <v>0</v>
      </c>
      <c r="Y42" s="61">
        <v>0</v>
      </c>
      <c r="Z42" s="61">
        <v>0</v>
      </c>
      <c r="AA42" s="61">
        <v>0</v>
      </c>
      <c r="AB42" s="61">
        <v>0</v>
      </c>
      <c r="AC42" s="61">
        <v>0</v>
      </c>
      <c r="AD42" s="61">
        <v>0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0</v>
      </c>
      <c r="AN42" s="61">
        <v>0</v>
      </c>
      <c r="AO42" s="61">
        <v>0</v>
      </c>
      <c r="AP42" s="61">
        <v>0</v>
      </c>
      <c r="AQ42" s="61">
        <v>0</v>
      </c>
      <c r="AR42" s="61">
        <v>0</v>
      </c>
      <c r="AS42" s="61">
        <v>0</v>
      </c>
      <c r="AT42" s="61">
        <v>0</v>
      </c>
      <c r="AU42" s="61">
        <v>0</v>
      </c>
      <c r="AV42" s="61">
        <v>0</v>
      </c>
      <c r="AW42" s="61">
        <v>0</v>
      </c>
      <c r="AX42" s="61">
        <v>0</v>
      </c>
      <c r="AY42" s="61">
        <v>0</v>
      </c>
      <c r="AZ42" s="61">
        <v>0</v>
      </c>
      <c r="BA42" s="61">
        <v>0</v>
      </c>
      <c r="BB42" s="61">
        <v>0</v>
      </c>
      <c r="BC42" s="61">
        <v>0</v>
      </c>
      <c r="BD42" s="61">
        <v>0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0</v>
      </c>
      <c r="BT42" s="61">
        <v>0</v>
      </c>
      <c r="BU42" s="61">
        <v>0</v>
      </c>
      <c r="BV42" s="61">
        <v>0</v>
      </c>
      <c r="BW42" s="61">
        <v>0</v>
      </c>
      <c r="BX42" s="61">
        <v>0</v>
      </c>
      <c r="BY42" s="61">
        <v>0</v>
      </c>
      <c r="BZ42" s="61">
        <v>0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0</v>
      </c>
      <c r="CJ42" s="61">
        <v>0</v>
      </c>
      <c r="CK42" s="61">
        <v>0</v>
      </c>
      <c r="CL42" s="61">
        <v>0</v>
      </c>
      <c r="CM42" s="61">
        <v>0</v>
      </c>
      <c r="CN42" s="61">
        <v>0</v>
      </c>
      <c r="CO42" s="61">
        <v>0</v>
      </c>
      <c r="CP42" s="61">
        <v>0</v>
      </c>
      <c r="CQ42" s="61">
        <v>0</v>
      </c>
      <c r="CR42" s="61">
        <v>0</v>
      </c>
      <c r="CS42" s="61">
        <v>0</v>
      </c>
      <c r="CT42" s="61">
        <v>0</v>
      </c>
      <c r="CU42" s="61">
        <v>0</v>
      </c>
    </row>
    <row r="43" spans="1:99" ht="12.75" customHeight="1">
      <c r="A43" s="44" t="s">
        <v>72</v>
      </c>
      <c r="B43" s="59">
        <v>1051</v>
      </c>
      <c r="C43" s="60" t="s">
        <v>373</v>
      </c>
      <c r="D43" s="61">
        <v>0</v>
      </c>
      <c r="E43" s="61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0</v>
      </c>
      <c r="AN43" s="61">
        <v>0</v>
      </c>
      <c r="AO43" s="61">
        <v>0</v>
      </c>
      <c r="AP43" s="61">
        <v>0</v>
      </c>
      <c r="AQ43" s="61">
        <v>0</v>
      </c>
      <c r="AR43" s="61">
        <v>0</v>
      </c>
      <c r="AS43" s="61">
        <v>0</v>
      </c>
      <c r="AT43" s="61">
        <v>0</v>
      </c>
      <c r="AU43" s="61">
        <v>0</v>
      </c>
      <c r="AV43" s="61">
        <v>0</v>
      </c>
      <c r="AW43" s="61">
        <v>0</v>
      </c>
      <c r="AX43" s="61">
        <v>0</v>
      </c>
      <c r="AY43" s="61">
        <v>0</v>
      </c>
      <c r="AZ43" s="61">
        <v>0</v>
      </c>
      <c r="BA43" s="61">
        <v>0</v>
      </c>
      <c r="BB43" s="61">
        <v>0</v>
      </c>
      <c r="BC43" s="61">
        <v>0</v>
      </c>
      <c r="BD43" s="61">
        <v>0</v>
      </c>
      <c r="BE43" s="61">
        <v>0</v>
      </c>
      <c r="BF43" s="61">
        <v>0</v>
      </c>
      <c r="BG43" s="61">
        <v>0</v>
      </c>
      <c r="BH43" s="61">
        <v>0</v>
      </c>
      <c r="BI43" s="61">
        <v>0</v>
      </c>
      <c r="BJ43" s="61">
        <v>0</v>
      </c>
      <c r="BK43" s="61">
        <v>0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0</v>
      </c>
      <c r="BT43" s="61">
        <v>0</v>
      </c>
      <c r="BU43" s="61">
        <v>0</v>
      </c>
      <c r="BV43" s="61">
        <v>0</v>
      </c>
      <c r="BW43" s="61">
        <v>0</v>
      </c>
      <c r="BX43" s="61">
        <v>0</v>
      </c>
      <c r="BY43" s="61">
        <v>0</v>
      </c>
      <c r="BZ43" s="61">
        <v>0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0</v>
      </c>
      <c r="CJ43" s="61">
        <v>0</v>
      </c>
      <c r="CK43" s="61">
        <v>0</v>
      </c>
      <c r="CL43" s="61">
        <v>0</v>
      </c>
      <c r="CM43" s="61">
        <v>0</v>
      </c>
      <c r="CN43" s="61">
        <v>0</v>
      </c>
      <c r="CO43" s="61">
        <v>0</v>
      </c>
      <c r="CP43" s="61">
        <v>0</v>
      </c>
      <c r="CQ43" s="61">
        <v>0</v>
      </c>
      <c r="CR43" s="61">
        <v>0</v>
      </c>
      <c r="CS43" s="61">
        <v>0</v>
      </c>
      <c r="CT43" s="61">
        <v>0</v>
      </c>
      <c r="CU43" s="61">
        <v>0</v>
      </c>
    </row>
    <row r="44" spans="1:99">
      <c r="A44" s="44" t="s">
        <v>74</v>
      </c>
      <c r="B44" s="59">
        <v>1052</v>
      </c>
      <c r="C44" s="60" t="s">
        <v>373</v>
      </c>
      <c r="D44" s="61">
        <v>0</v>
      </c>
      <c r="E44" s="61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1">
        <v>0</v>
      </c>
      <c r="AD44" s="61">
        <v>0</v>
      </c>
      <c r="AE44" s="61">
        <v>0</v>
      </c>
      <c r="AF44" s="61">
        <v>0</v>
      </c>
      <c r="AG44" s="61">
        <v>0</v>
      </c>
      <c r="AH44" s="61">
        <v>0</v>
      </c>
      <c r="AI44" s="61">
        <v>0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0</v>
      </c>
      <c r="AT44" s="61">
        <v>0</v>
      </c>
      <c r="AU44" s="61">
        <v>0</v>
      </c>
      <c r="AV44" s="61">
        <v>0</v>
      </c>
      <c r="AW44" s="61">
        <v>0</v>
      </c>
      <c r="AX44" s="61">
        <v>0</v>
      </c>
      <c r="AY44" s="61">
        <v>0</v>
      </c>
      <c r="AZ44" s="61">
        <v>0</v>
      </c>
      <c r="BA44" s="61">
        <v>0</v>
      </c>
      <c r="BB44" s="61">
        <v>0</v>
      </c>
      <c r="BC44" s="61">
        <v>0</v>
      </c>
      <c r="BD44" s="61">
        <v>0</v>
      </c>
      <c r="BE44" s="61">
        <v>0</v>
      </c>
      <c r="BF44" s="61">
        <v>0</v>
      </c>
      <c r="BG44" s="61">
        <v>0</v>
      </c>
      <c r="BH44" s="61">
        <v>0</v>
      </c>
      <c r="BI44" s="61">
        <v>0</v>
      </c>
      <c r="BJ44" s="61">
        <v>0</v>
      </c>
      <c r="BK44" s="61">
        <v>0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0</v>
      </c>
      <c r="BT44" s="61">
        <v>0</v>
      </c>
      <c r="BU44" s="61">
        <v>0</v>
      </c>
      <c r="BV44" s="61">
        <v>0</v>
      </c>
      <c r="BW44" s="61">
        <v>0</v>
      </c>
      <c r="BX44" s="61">
        <v>0</v>
      </c>
      <c r="BY44" s="61">
        <v>0</v>
      </c>
      <c r="BZ44" s="61">
        <v>0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0</v>
      </c>
      <c r="CJ44" s="61">
        <v>0</v>
      </c>
      <c r="CK44" s="61">
        <v>0</v>
      </c>
      <c r="CL44" s="61">
        <v>0</v>
      </c>
      <c r="CM44" s="61">
        <v>0</v>
      </c>
      <c r="CN44" s="61">
        <v>0</v>
      </c>
      <c r="CO44" s="61">
        <v>0</v>
      </c>
      <c r="CP44" s="61">
        <v>0</v>
      </c>
      <c r="CQ44" s="61">
        <v>0</v>
      </c>
      <c r="CR44" s="61">
        <v>0</v>
      </c>
      <c r="CS44" s="61">
        <v>0</v>
      </c>
      <c r="CT44" s="61">
        <v>0</v>
      </c>
      <c r="CU44" s="61">
        <v>0</v>
      </c>
    </row>
    <row r="45" spans="1:99" ht="12.75" customHeight="1">
      <c r="A45" s="44" t="s">
        <v>76</v>
      </c>
      <c r="B45" s="59">
        <v>1053</v>
      </c>
      <c r="C45" s="60" t="s">
        <v>373</v>
      </c>
      <c r="D45" s="61">
        <v>0</v>
      </c>
      <c r="E45" s="61">
        <v>0</v>
      </c>
      <c r="F45" s="61">
        <v>0</v>
      </c>
      <c r="G45" s="61">
        <v>0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0</v>
      </c>
      <c r="AA45" s="61">
        <v>0</v>
      </c>
      <c r="AB45" s="61">
        <v>0</v>
      </c>
      <c r="AC45" s="61">
        <v>0</v>
      </c>
      <c r="AD45" s="61">
        <v>0</v>
      </c>
      <c r="AE45" s="61">
        <v>0</v>
      </c>
      <c r="AF45" s="61">
        <v>0</v>
      </c>
      <c r="AG45" s="61">
        <v>0</v>
      </c>
      <c r="AH45" s="61">
        <v>0</v>
      </c>
      <c r="AI45" s="61">
        <v>0</v>
      </c>
      <c r="AJ45" s="61">
        <v>0</v>
      </c>
      <c r="AK45" s="61">
        <v>0</v>
      </c>
      <c r="AL45" s="61">
        <v>0</v>
      </c>
      <c r="AM45" s="61">
        <v>0</v>
      </c>
      <c r="AN45" s="61">
        <v>0</v>
      </c>
      <c r="AO45" s="61">
        <v>0</v>
      </c>
      <c r="AP45" s="61">
        <v>0</v>
      </c>
      <c r="AQ45" s="61">
        <v>0</v>
      </c>
      <c r="AR45" s="61">
        <v>0</v>
      </c>
      <c r="AS45" s="61">
        <v>0</v>
      </c>
      <c r="AT45" s="61">
        <v>0</v>
      </c>
      <c r="AU45" s="61">
        <v>0</v>
      </c>
      <c r="AV45" s="61">
        <v>0</v>
      </c>
      <c r="AW45" s="61">
        <v>0</v>
      </c>
      <c r="AX45" s="61">
        <v>0</v>
      </c>
      <c r="AY45" s="61">
        <v>0</v>
      </c>
      <c r="AZ45" s="61">
        <v>0</v>
      </c>
      <c r="BA45" s="61">
        <v>0</v>
      </c>
      <c r="BB45" s="61">
        <v>0</v>
      </c>
      <c r="BC45" s="61">
        <v>0</v>
      </c>
      <c r="BD45" s="61">
        <v>0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0</v>
      </c>
      <c r="BT45" s="61">
        <v>0</v>
      </c>
      <c r="BU45" s="61">
        <v>0</v>
      </c>
      <c r="BV45" s="61">
        <v>0</v>
      </c>
      <c r="BW45" s="61">
        <v>0</v>
      </c>
      <c r="BX45" s="61">
        <v>0</v>
      </c>
      <c r="BY45" s="61">
        <v>0</v>
      </c>
      <c r="BZ45" s="61">
        <v>0</v>
      </c>
      <c r="CA45" s="61">
        <v>0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0</v>
      </c>
      <c r="CJ45" s="61">
        <v>0</v>
      </c>
      <c r="CK45" s="61">
        <v>0</v>
      </c>
      <c r="CL45" s="61">
        <v>0</v>
      </c>
      <c r="CM45" s="61">
        <v>0</v>
      </c>
      <c r="CN45" s="61">
        <v>0</v>
      </c>
      <c r="CO45" s="61">
        <v>0</v>
      </c>
      <c r="CP45" s="61">
        <v>0</v>
      </c>
      <c r="CQ45" s="61">
        <v>0</v>
      </c>
      <c r="CR45" s="61">
        <v>0</v>
      </c>
      <c r="CS45" s="61">
        <v>0</v>
      </c>
      <c r="CT45" s="61">
        <v>0</v>
      </c>
      <c r="CU45" s="61">
        <v>0</v>
      </c>
    </row>
    <row r="46" spans="1:99" ht="12.75" customHeight="1">
      <c r="A46" s="44" t="s">
        <v>78</v>
      </c>
      <c r="B46" s="59">
        <v>1054</v>
      </c>
      <c r="C46" s="60" t="s">
        <v>373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  <c r="CM46" s="61">
        <v>0</v>
      </c>
      <c r="CN46" s="61">
        <v>0</v>
      </c>
      <c r="CO46" s="61">
        <v>0</v>
      </c>
      <c r="CP46" s="61">
        <v>0</v>
      </c>
      <c r="CQ46" s="61">
        <v>0</v>
      </c>
      <c r="CR46" s="61">
        <v>0</v>
      </c>
      <c r="CS46" s="61">
        <v>0</v>
      </c>
      <c r="CT46" s="61">
        <v>0</v>
      </c>
      <c r="CU46" s="61">
        <v>0</v>
      </c>
    </row>
    <row r="47" spans="1:99" ht="12.75" customHeight="1">
      <c r="A47" s="44" t="s">
        <v>80</v>
      </c>
      <c r="B47" s="59">
        <v>1055</v>
      </c>
      <c r="C47" s="60" t="s">
        <v>373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61">
        <v>0</v>
      </c>
      <c r="BE47" s="61">
        <v>0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0</v>
      </c>
      <c r="BT47" s="61">
        <v>0</v>
      </c>
      <c r="BU47" s="61">
        <v>0</v>
      </c>
      <c r="BV47" s="61">
        <v>0</v>
      </c>
      <c r="BW47" s="61">
        <v>0</v>
      </c>
      <c r="BX47" s="61">
        <v>0</v>
      </c>
      <c r="BY47" s="61">
        <v>0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0</v>
      </c>
      <c r="CM47" s="61">
        <v>0</v>
      </c>
      <c r="CN47" s="61">
        <v>0</v>
      </c>
      <c r="CO47" s="61">
        <v>0</v>
      </c>
      <c r="CP47" s="61">
        <v>0</v>
      </c>
      <c r="CQ47" s="61">
        <v>0</v>
      </c>
      <c r="CR47" s="61">
        <v>0</v>
      </c>
      <c r="CS47" s="61">
        <v>0</v>
      </c>
      <c r="CT47" s="61">
        <v>0</v>
      </c>
      <c r="CU47" s="61">
        <v>0</v>
      </c>
    </row>
    <row r="48" spans="1:99" ht="12.75" customHeight="1">
      <c r="A48" s="44" t="s">
        <v>82</v>
      </c>
      <c r="B48" s="59">
        <v>1056</v>
      </c>
      <c r="C48" s="60" t="s">
        <v>373</v>
      </c>
      <c r="D48" s="61">
        <v>0</v>
      </c>
      <c r="E48" s="61">
        <v>0</v>
      </c>
      <c r="F48" s="61">
        <v>0</v>
      </c>
      <c r="G48" s="61">
        <v>0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61">
        <v>0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0</v>
      </c>
      <c r="AN48" s="61">
        <v>0</v>
      </c>
      <c r="AO48" s="61">
        <v>0</v>
      </c>
      <c r="AP48" s="61">
        <v>0</v>
      </c>
      <c r="AQ48" s="61">
        <v>0</v>
      </c>
      <c r="AR48" s="61">
        <v>0</v>
      </c>
      <c r="AS48" s="61">
        <v>0</v>
      </c>
      <c r="AT48" s="61">
        <v>0</v>
      </c>
      <c r="AU48" s="61">
        <v>0</v>
      </c>
      <c r="AV48" s="61">
        <v>0</v>
      </c>
      <c r="AW48" s="61">
        <v>0</v>
      </c>
      <c r="AX48" s="61">
        <v>0</v>
      </c>
      <c r="AY48" s="61">
        <v>0</v>
      </c>
      <c r="AZ48" s="61">
        <v>0</v>
      </c>
      <c r="BA48" s="61">
        <v>0</v>
      </c>
      <c r="BB48" s="61">
        <v>0</v>
      </c>
      <c r="BC48" s="61">
        <v>0</v>
      </c>
      <c r="BD48" s="61">
        <v>0</v>
      </c>
      <c r="BE48" s="61">
        <v>0</v>
      </c>
      <c r="BF48" s="61">
        <v>0</v>
      </c>
      <c r="BG48" s="61">
        <v>0</v>
      </c>
      <c r="BH48" s="61">
        <v>0</v>
      </c>
      <c r="BI48" s="61">
        <v>0</v>
      </c>
      <c r="BJ48" s="61">
        <v>0</v>
      </c>
      <c r="BK48" s="61">
        <v>0</v>
      </c>
      <c r="BL48" s="61">
        <v>0</v>
      </c>
      <c r="BM48" s="61">
        <v>0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0</v>
      </c>
      <c r="BT48" s="61">
        <v>0</v>
      </c>
      <c r="BU48" s="61">
        <v>0</v>
      </c>
      <c r="BV48" s="61">
        <v>0</v>
      </c>
      <c r="BW48" s="61">
        <v>0</v>
      </c>
      <c r="BX48" s="61">
        <v>0</v>
      </c>
      <c r="BY48" s="61">
        <v>0</v>
      </c>
      <c r="BZ48" s="61">
        <v>0</v>
      </c>
      <c r="CA48" s="61">
        <v>0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0</v>
      </c>
      <c r="CM48" s="61">
        <v>0</v>
      </c>
      <c r="CN48" s="61">
        <v>0</v>
      </c>
      <c r="CO48" s="61">
        <v>0</v>
      </c>
      <c r="CP48" s="61">
        <v>0</v>
      </c>
      <c r="CQ48" s="61">
        <v>0</v>
      </c>
      <c r="CR48" s="61">
        <v>0</v>
      </c>
      <c r="CS48" s="61">
        <v>0</v>
      </c>
      <c r="CT48" s="61">
        <v>0</v>
      </c>
      <c r="CU48" s="61">
        <v>0</v>
      </c>
    </row>
    <row r="49" spans="1:99" ht="12.75" customHeight="1">
      <c r="A49" s="44" t="s">
        <v>84</v>
      </c>
      <c r="B49" s="59">
        <v>1057</v>
      </c>
      <c r="C49" s="60" t="s">
        <v>373</v>
      </c>
      <c r="D49" s="61">
        <v>0</v>
      </c>
      <c r="E49" s="61">
        <v>0</v>
      </c>
      <c r="F49" s="61">
        <v>0</v>
      </c>
      <c r="G49" s="61">
        <v>0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0</v>
      </c>
      <c r="AA49" s="61">
        <v>0</v>
      </c>
      <c r="AB49" s="61">
        <v>0</v>
      </c>
      <c r="AC49" s="61">
        <v>0</v>
      </c>
      <c r="AD49" s="61">
        <v>0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0</v>
      </c>
      <c r="AT49" s="61">
        <v>0</v>
      </c>
      <c r="AU49" s="61">
        <v>0</v>
      </c>
      <c r="AV49" s="61">
        <v>0</v>
      </c>
      <c r="AW49" s="61">
        <v>0</v>
      </c>
      <c r="AX49" s="61">
        <v>0</v>
      </c>
      <c r="AY49" s="61">
        <v>0</v>
      </c>
      <c r="AZ49" s="61">
        <v>0</v>
      </c>
      <c r="BA49" s="61">
        <v>0</v>
      </c>
      <c r="BB49" s="61">
        <v>0</v>
      </c>
      <c r="BC49" s="61">
        <v>0</v>
      </c>
      <c r="BD49" s="61">
        <v>0</v>
      </c>
      <c r="BE49" s="61">
        <v>0</v>
      </c>
      <c r="BF49" s="61">
        <v>0</v>
      </c>
      <c r="BG49" s="61">
        <v>0</v>
      </c>
      <c r="BH49" s="61">
        <v>0</v>
      </c>
      <c r="BI49" s="61">
        <v>0</v>
      </c>
      <c r="BJ49" s="61">
        <v>0</v>
      </c>
      <c r="BK49" s="61">
        <v>0</v>
      </c>
      <c r="BL49" s="61">
        <v>0</v>
      </c>
      <c r="BM49" s="61">
        <v>0</v>
      </c>
      <c r="BN49" s="61">
        <v>0</v>
      </c>
      <c r="BO49" s="61">
        <v>0</v>
      </c>
      <c r="BP49" s="61">
        <v>0</v>
      </c>
      <c r="BQ49" s="61">
        <v>0</v>
      </c>
      <c r="BR49" s="61">
        <v>0</v>
      </c>
      <c r="BS49" s="61">
        <v>0</v>
      </c>
      <c r="BT49" s="61">
        <v>0</v>
      </c>
      <c r="BU49" s="61">
        <v>0</v>
      </c>
      <c r="BV49" s="61">
        <v>0</v>
      </c>
      <c r="BW49" s="61">
        <v>0</v>
      </c>
      <c r="BX49" s="61">
        <v>0</v>
      </c>
      <c r="BY49" s="61">
        <v>0</v>
      </c>
      <c r="BZ49" s="61">
        <v>0</v>
      </c>
      <c r="CA49" s="61">
        <v>0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0</v>
      </c>
      <c r="CJ49" s="61">
        <v>0</v>
      </c>
      <c r="CK49" s="61">
        <v>0</v>
      </c>
      <c r="CL49" s="61">
        <v>0</v>
      </c>
      <c r="CM49" s="61">
        <v>0</v>
      </c>
      <c r="CN49" s="61">
        <v>0</v>
      </c>
      <c r="CO49" s="61">
        <v>0</v>
      </c>
      <c r="CP49" s="61">
        <v>0</v>
      </c>
      <c r="CQ49" s="61">
        <v>0</v>
      </c>
      <c r="CR49" s="61">
        <v>0</v>
      </c>
      <c r="CS49" s="61">
        <v>0</v>
      </c>
      <c r="CT49" s="61">
        <v>0</v>
      </c>
      <c r="CU49" s="61">
        <v>0</v>
      </c>
    </row>
    <row r="50" spans="1:99" ht="12.75" customHeight="1">
      <c r="A50" s="44" t="s">
        <v>86</v>
      </c>
      <c r="B50" s="59">
        <v>1058</v>
      </c>
      <c r="C50" s="60" t="s">
        <v>373</v>
      </c>
      <c r="D50" s="61">
        <v>0</v>
      </c>
      <c r="E50" s="61">
        <v>0</v>
      </c>
      <c r="F50" s="61">
        <v>0</v>
      </c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0</v>
      </c>
      <c r="AT50" s="61">
        <v>0</v>
      </c>
      <c r="AU50" s="61">
        <v>0</v>
      </c>
      <c r="AV50" s="61">
        <v>0</v>
      </c>
      <c r="AW50" s="61">
        <v>0</v>
      </c>
      <c r="AX50" s="61">
        <v>0</v>
      </c>
      <c r="AY50" s="61">
        <v>0</v>
      </c>
      <c r="AZ50" s="61">
        <v>0</v>
      </c>
      <c r="BA50" s="61">
        <v>0</v>
      </c>
      <c r="BB50" s="61">
        <v>0</v>
      </c>
      <c r="BC50" s="61">
        <v>0</v>
      </c>
      <c r="BD50" s="61">
        <v>0</v>
      </c>
      <c r="BE50" s="61">
        <v>0</v>
      </c>
      <c r="BF50" s="61">
        <v>0</v>
      </c>
      <c r="BG50" s="61">
        <v>0</v>
      </c>
      <c r="BH50" s="61">
        <v>0</v>
      </c>
      <c r="BI50" s="61">
        <v>0</v>
      </c>
      <c r="BJ50" s="61">
        <v>0</v>
      </c>
      <c r="BK50" s="61">
        <v>0</v>
      </c>
      <c r="BL50" s="61">
        <v>0</v>
      </c>
      <c r="BM50" s="61">
        <v>0</v>
      </c>
      <c r="BN50" s="61">
        <v>0</v>
      </c>
      <c r="BO50" s="61">
        <v>0</v>
      </c>
      <c r="BP50" s="61">
        <v>0</v>
      </c>
      <c r="BQ50" s="61">
        <v>0</v>
      </c>
      <c r="BR50" s="61">
        <v>0</v>
      </c>
      <c r="BS50" s="61">
        <v>0</v>
      </c>
      <c r="BT50" s="61">
        <v>0</v>
      </c>
      <c r="BU50" s="61">
        <v>0</v>
      </c>
      <c r="BV50" s="61">
        <v>0</v>
      </c>
      <c r="BW50" s="61">
        <v>0</v>
      </c>
      <c r="BX50" s="61">
        <v>0</v>
      </c>
      <c r="BY50" s="61">
        <v>0</v>
      </c>
      <c r="BZ50" s="61">
        <v>0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0</v>
      </c>
      <c r="CJ50" s="61">
        <v>0</v>
      </c>
      <c r="CK50" s="61">
        <v>0</v>
      </c>
      <c r="CL50" s="61">
        <v>0</v>
      </c>
      <c r="CM50" s="61">
        <v>0</v>
      </c>
      <c r="CN50" s="61">
        <v>0</v>
      </c>
      <c r="CO50" s="61">
        <v>0</v>
      </c>
      <c r="CP50" s="61">
        <v>0</v>
      </c>
      <c r="CQ50" s="61">
        <v>0</v>
      </c>
      <c r="CR50" s="61">
        <v>0</v>
      </c>
      <c r="CS50" s="61">
        <v>0</v>
      </c>
      <c r="CT50" s="61">
        <v>0</v>
      </c>
      <c r="CU50" s="61">
        <v>0</v>
      </c>
    </row>
    <row r="51" spans="1:99" ht="12.75" customHeight="1">
      <c r="A51" s="44" t="s">
        <v>88</v>
      </c>
      <c r="B51" s="59">
        <v>1059</v>
      </c>
      <c r="C51" s="60" t="s">
        <v>373</v>
      </c>
      <c r="D51" s="61">
        <v>0</v>
      </c>
      <c r="E51" s="61">
        <v>0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0</v>
      </c>
      <c r="AT51" s="61">
        <v>0</v>
      </c>
      <c r="AU51" s="61">
        <v>0</v>
      </c>
      <c r="AV51" s="61">
        <v>0</v>
      </c>
      <c r="AW51" s="61">
        <v>0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61">
        <v>0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0</v>
      </c>
      <c r="BT51" s="61">
        <v>0</v>
      </c>
      <c r="BU51" s="61">
        <v>0</v>
      </c>
      <c r="BV51" s="61">
        <v>0</v>
      </c>
      <c r="BW51" s="61">
        <v>0</v>
      </c>
      <c r="BX51" s="61">
        <v>0</v>
      </c>
      <c r="BY51" s="61">
        <v>0</v>
      </c>
      <c r="BZ51" s="61">
        <v>0</v>
      </c>
      <c r="CA51" s="61">
        <v>0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0</v>
      </c>
      <c r="CM51" s="61">
        <v>0</v>
      </c>
      <c r="CN51" s="61">
        <v>0</v>
      </c>
      <c r="CO51" s="61">
        <v>0</v>
      </c>
      <c r="CP51" s="61">
        <v>0</v>
      </c>
      <c r="CQ51" s="61">
        <v>0</v>
      </c>
      <c r="CR51" s="61">
        <v>0</v>
      </c>
      <c r="CS51" s="61">
        <v>0</v>
      </c>
      <c r="CT51" s="61">
        <v>0</v>
      </c>
      <c r="CU51" s="61">
        <v>0</v>
      </c>
    </row>
    <row r="52" spans="1:99" ht="12.75" customHeight="1">
      <c r="A52" s="44" t="s">
        <v>90</v>
      </c>
      <c r="B52" s="59">
        <v>1060</v>
      </c>
      <c r="C52" s="60" t="s">
        <v>373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  <c r="CM52" s="61">
        <v>0</v>
      </c>
      <c r="CN52" s="61">
        <v>0</v>
      </c>
      <c r="CO52" s="61">
        <v>0</v>
      </c>
      <c r="CP52" s="61">
        <v>0</v>
      </c>
      <c r="CQ52" s="61">
        <v>0</v>
      </c>
      <c r="CR52" s="61">
        <v>0</v>
      </c>
      <c r="CS52" s="61">
        <v>0</v>
      </c>
      <c r="CT52" s="61">
        <v>0</v>
      </c>
      <c r="CU52" s="61">
        <v>0</v>
      </c>
    </row>
    <row r="53" spans="1:99" ht="12.75" customHeight="1">
      <c r="A53" s="44" t="s">
        <v>92</v>
      </c>
      <c r="B53" s="59">
        <v>1061</v>
      </c>
      <c r="C53" s="60" t="s">
        <v>373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  <c r="CM53" s="61">
        <v>0</v>
      </c>
      <c r="CN53" s="61">
        <v>0</v>
      </c>
      <c r="CO53" s="61">
        <v>0</v>
      </c>
      <c r="CP53" s="61">
        <v>0</v>
      </c>
      <c r="CQ53" s="61">
        <v>0</v>
      </c>
      <c r="CR53" s="61">
        <v>0</v>
      </c>
      <c r="CS53" s="61">
        <v>0</v>
      </c>
      <c r="CT53" s="61">
        <v>0</v>
      </c>
      <c r="CU53" s="61">
        <v>0</v>
      </c>
    </row>
    <row r="54" spans="1:99" ht="12.75" customHeight="1">
      <c r="A54" s="44" t="s">
        <v>94</v>
      </c>
      <c r="B54" s="59">
        <v>2001</v>
      </c>
      <c r="C54" s="60" t="s">
        <v>373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-485401.19000000006</v>
      </c>
      <c r="AU54" s="61">
        <v>-485401.19000000006</v>
      </c>
      <c r="AV54" s="61">
        <v>0</v>
      </c>
      <c r="AW54" s="61">
        <v>0</v>
      </c>
      <c r="AX54" s="61">
        <v>0</v>
      </c>
      <c r="AY54" s="61">
        <v>485401.19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  <c r="CM54" s="61">
        <v>0</v>
      </c>
      <c r="CN54" s="61">
        <v>0</v>
      </c>
      <c r="CO54" s="61">
        <v>0</v>
      </c>
      <c r="CP54" s="61">
        <v>0</v>
      </c>
      <c r="CQ54" s="61">
        <v>0</v>
      </c>
      <c r="CR54" s="61">
        <v>0</v>
      </c>
      <c r="CS54" s="61">
        <v>0</v>
      </c>
      <c r="CT54" s="61">
        <v>0</v>
      </c>
      <c r="CU54" s="61">
        <v>0</v>
      </c>
    </row>
    <row r="55" spans="1:99" ht="12.75" customHeight="1">
      <c r="A55" s="44" t="s">
        <v>96</v>
      </c>
      <c r="B55" s="59">
        <v>2002</v>
      </c>
      <c r="C55" s="60" t="s">
        <v>374</v>
      </c>
      <c r="D55" s="61">
        <v>917196355.98000014</v>
      </c>
      <c r="E55" s="61">
        <v>946925088.26000011</v>
      </c>
      <c r="F55" s="61">
        <v>950598197.38000011</v>
      </c>
      <c r="G55" s="61">
        <v>-3673109.12</v>
      </c>
      <c r="H55" s="61">
        <v>-29961401.069999933</v>
      </c>
      <c r="I55" s="61">
        <v>-29961401.069999933</v>
      </c>
      <c r="J55" s="61">
        <v>-1207186578.04</v>
      </c>
      <c r="K55" s="61">
        <v>1177225176.97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232668.78999999998</v>
      </c>
      <c r="W55" s="61">
        <v>168240.43</v>
      </c>
      <c r="X55" s="61">
        <v>0</v>
      </c>
      <c r="Y55" s="61">
        <v>64857.25</v>
      </c>
      <c r="Z55" s="61">
        <v>-428.89000000000004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-943162812.14999986</v>
      </c>
      <c r="AO55" s="61">
        <v>-207235803.72999999</v>
      </c>
      <c r="AP55" s="61">
        <v>-207235803.72999999</v>
      </c>
      <c r="AQ55" s="61">
        <v>0</v>
      </c>
      <c r="AR55" s="61">
        <v>-27511791.539999962</v>
      </c>
      <c r="AS55" s="61">
        <v>-27511791.539999962</v>
      </c>
      <c r="AT55" s="61">
        <v>-611206154.49000001</v>
      </c>
      <c r="AU55" s="61">
        <v>-489850366.93000007</v>
      </c>
      <c r="AV55" s="61">
        <v>-121355787.56</v>
      </c>
      <c r="AW55" s="61">
        <v>0</v>
      </c>
      <c r="AX55" s="61">
        <v>0</v>
      </c>
      <c r="AY55" s="61">
        <v>583694362.95000005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-6576437.9199999571</v>
      </c>
      <c r="BK55" s="61">
        <v>-6576437.9199999571</v>
      </c>
      <c r="BL55" s="61">
        <v>-176885362.98999995</v>
      </c>
      <c r="BM55" s="61">
        <v>170308925.06999999</v>
      </c>
      <c r="BN55" s="61">
        <v>0</v>
      </c>
      <c r="BO55" s="61">
        <v>0</v>
      </c>
      <c r="BP55" s="61">
        <v>0</v>
      </c>
      <c r="BQ55" s="61">
        <v>-35550.830000001006</v>
      </c>
      <c r="BR55" s="61">
        <v>-35550.830000001006</v>
      </c>
      <c r="BS55" s="61">
        <v>0</v>
      </c>
      <c r="BT55" s="61">
        <v>0</v>
      </c>
      <c r="BU55" s="61">
        <v>-701803228.13</v>
      </c>
      <c r="BV55" s="61">
        <v>-581829401.65999997</v>
      </c>
      <c r="BW55" s="61">
        <v>-82487299.500000015</v>
      </c>
      <c r="BX55" s="61">
        <v>-14291515.180000002</v>
      </c>
      <c r="BY55" s="61">
        <v>0</v>
      </c>
      <c r="BZ55" s="61">
        <v>-990996.6</v>
      </c>
      <c r="CA55" s="61">
        <v>-22204015.190000001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  <c r="CM55" s="61">
        <v>0</v>
      </c>
      <c r="CN55" s="61">
        <v>0</v>
      </c>
      <c r="CO55" s="61">
        <v>0</v>
      </c>
      <c r="CP55" s="61">
        <v>0</v>
      </c>
      <c r="CQ55" s="61">
        <v>0</v>
      </c>
      <c r="CR55" s="61">
        <v>0</v>
      </c>
      <c r="CS55" s="61">
        <v>0</v>
      </c>
      <c r="CT55" s="61">
        <v>0</v>
      </c>
      <c r="CU55" s="61">
        <v>-25966456.169999719</v>
      </c>
    </row>
    <row r="56" spans="1:99" ht="12.75" customHeight="1">
      <c r="A56" s="44" t="s">
        <v>98</v>
      </c>
      <c r="B56" s="59">
        <v>2005</v>
      </c>
      <c r="C56" s="60" t="s">
        <v>374</v>
      </c>
      <c r="D56" s="61">
        <v>7432635.2200000007</v>
      </c>
      <c r="E56" s="61">
        <v>60877.58</v>
      </c>
      <c r="F56" s="61">
        <v>70524.94</v>
      </c>
      <c r="G56" s="61">
        <v>-9647.36</v>
      </c>
      <c r="H56" s="61">
        <v>22739.089999999989</v>
      </c>
      <c r="I56" s="61">
        <v>19026.909999999989</v>
      </c>
      <c r="J56" s="61">
        <v>-123427.49</v>
      </c>
      <c r="K56" s="61">
        <v>142454.39999999999</v>
      </c>
      <c r="L56" s="61">
        <v>3712.1799999999994</v>
      </c>
      <c r="M56" s="61">
        <v>10189.379999999999</v>
      </c>
      <c r="N56" s="61">
        <v>-6477.2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7349018.5500000007</v>
      </c>
      <c r="W56" s="61">
        <v>5883725.2300000004</v>
      </c>
      <c r="X56" s="61">
        <v>0</v>
      </c>
      <c r="Y56" s="61">
        <v>0</v>
      </c>
      <c r="Z56" s="61">
        <v>1465293.32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-720512.15000000061</v>
      </c>
      <c r="AO56" s="61">
        <v>-917318.37</v>
      </c>
      <c r="AP56" s="61">
        <v>-917318.37</v>
      </c>
      <c r="AQ56" s="61">
        <v>0</v>
      </c>
      <c r="AR56" s="61">
        <v>363585.16999999993</v>
      </c>
      <c r="AS56" s="61">
        <v>363585.16999999993</v>
      </c>
      <c r="AT56" s="61">
        <v>-3375177.44</v>
      </c>
      <c r="AU56" s="61">
        <v>-3375177.44</v>
      </c>
      <c r="AV56" s="61">
        <v>0</v>
      </c>
      <c r="AW56" s="61">
        <v>0</v>
      </c>
      <c r="AX56" s="61">
        <v>0</v>
      </c>
      <c r="AY56" s="61">
        <v>3738762.61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38730.689999999478</v>
      </c>
      <c r="BK56" s="61">
        <v>38730.689999999478</v>
      </c>
      <c r="BL56" s="61">
        <v>-6213532.3499999996</v>
      </c>
      <c r="BM56" s="61">
        <v>6252263.0399999991</v>
      </c>
      <c r="BN56" s="61">
        <v>0</v>
      </c>
      <c r="BO56" s="61">
        <v>0</v>
      </c>
      <c r="BP56" s="61">
        <v>0</v>
      </c>
      <c r="BQ56" s="61">
        <v>-245.4</v>
      </c>
      <c r="BR56" s="61">
        <v>-245.4</v>
      </c>
      <c r="BS56" s="61">
        <v>0</v>
      </c>
      <c r="BT56" s="61">
        <v>0</v>
      </c>
      <c r="BU56" s="61">
        <v>-55230.52</v>
      </c>
      <c r="BV56" s="61">
        <v>-6231.45</v>
      </c>
      <c r="BW56" s="61">
        <v>-37204.129999999997</v>
      </c>
      <c r="BX56" s="61">
        <v>-4507.26</v>
      </c>
      <c r="BY56" s="61">
        <v>0</v>
      </c>
      <c r="BZ56" s="61">
        <v>-2909.11</v>
      </c>
      <c r="CA56" s="61">
        <v>-3939.23</v>
      </c>
      <c r="CB56" s="61">
        <v>0</v>
      </c>
      <c r="CC56" s="61">
        <v>-439.34</v>
      </c>
      <c r="CD56" s="61">
        <v>-150033.72</v>
      </c>
      <c r="CE56" s="61">
        <v>0</v>
      </c>
      <c r="CF56" s="61">
        <v>0</v>
      </c>
      <c r="CG56" s="61">
        <v>0</v>
      </c>
      <c r="CH56" s="61">
        <v>0</v>
      </c>
      <c r="CI56" s="61">
        <v>-150033.72</v>
      </c>
      <c r="CJ56" s="61">
        <v>0</v>
      </c>
      <c r="CK56" s="61">
        <v>0</v>
      </c>
      <c r="CL56" s="61">
        <v>0</v>
      </c>
      <c r="CM56" s="61">
        <v>0</v>
      </c>
      <c r="CN56" s="61">
        <v>0</v>
      </c>
      <c r="CO56" s="61">
        <v>0</v>
      </c>
      <c r="CP56" s="61">
        <v>0</v>
      </c>
      <c r="CQ56" s="61">
        <v>0</v>
      </c>
      <c r="CR56" s="61">
        <v>0</v>
      </c>
      <c r="CS56" s="61">
        <v>0</v>
      </c>
      <c r="CT56" s="61">
        <v>0</v>
      </c>
      <c r="CU56" s="61">
        <v>6712123.0700000003</v>
      </c>
    </row>
    <row r="57" spans="1:99" ht="12.75" customHeight="1">
      <c r="A57" s="44" t="s">
        <v>100</v>
      </c>
      <c r="B57" s="59">
        <v>2006</v>
      </c>
      <c r="C57" s="60" t="s">
        <v>375</v>
      </c>
      <c r="D57" s="61">
        <v>83197779.24000001</v>
      </c>
      <c r="E57" s="61">
        <v>157899381.64000002</v>
      </c>
      <c r="F57" s="61">
        <v>170150411.30000001</v>
      </c>
      <c r="G57" s="61">
        <v>-12251029.66</v>
      </c>
      <c r="H57" s="61">
        <v>-25862042.749999993</v>
      </c>
      <c r="I57" s="61">
        <v>-21145588.039999992</v>
      </c>
      <c r="J57" s="61">
        <v>-188791659.84</v>
      </c>
      <c r="K57" s="61">
        <v>167646071.80000001</v>
      </c>
      <c r="L57" s="61">
        <v>-4716454.71</v>
      </c>
      <c r="M57" s="61">
        <v>4377278.8</v>
      </c>
      <c r="N57" s="61">
        <v>-9093733.5099999998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-51280201.079999998</v>
      </c>
      <c r="W57" s="61">
        <v>115.9</v>
      </c>
      <c r="X57" s="61">
        <v>0</v>
      </c>
      <c r="Y57" s="61">
        <v>-576268.32999999996</v>
      </c>
      <c r="Z57" s="61">
        <v>-50704048.649999999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-4.9000000000000004</v>
      </c>
      <c r="AG57" s="61">
        <v>2440646.33</v>
      </c>
      <c r="AH57" s="61">
        <v>2440646.33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-213361126.27999988</v>
      </c>
      <c r="AO57" s="61">
        <v>-21375460.439999998</v>
      </c>
      <c r="AP57" s="61">
        <v>-30997036.199999999</v>
      </c>
      <c r="AQ57" s="61">
        <v>9621575.7599999998</v>
      </c>
      <c r="AR57" s="61">
        <v>4264446.7800000012</v>
      </c>
      <c r="AS57" s="61">
        <v>-3977072.8299999982</v>
      </c>
      <c r="AT57" s="61">
        <v>-119529437.22</v>
      </c>
      <c r="AU57" s="61">
        <v>-92384005.859999999</v>
      </c>
      <c r="AV57" s="61">
        <v>-27145431.359999999</v>
      </c>
      <c r="AW57" s="61">
        <v>0</v>
      </c>
      <c r="AX57" s="61">
        <v>0</v>
      </c>
      <c r="AY57" s="61">
        <v>115552364.39</v>
      </c>
      <c r="AZ57" s="61">
        <v>8241519.6099999994</v>
      </c>
      <c r="BA57" s="61">
        <v>27758954.920000002</v>
      </c>
      <c r="BB57" s="61">
        <v>18288895.530000001</v>
      </c>
      <c r="BC57" s="61">
        <v>9470059.3900000006</v>
      </c>
      <c r="BD57" s="61">
        <v>0</v>
      </c>
      <c r="BE57" s="61">
        <v>0</v>
      </c>
      <c r="BF57" s="61">
        <v>-19517435.310000002</v>
      </c>
      <c r="BG57" s="61">
        <v>0</v>
      </c>
      <c r="BH57" s="61">
        <v>0</v>
      </c>
      <c r="BI57" s="61">
        <v>0</v>
      </c>
      <c r="BJ57" s="61">
        <v>-48739896.889999874</v>
      </c>
      <c r="BK57" s="61">
        <v>-48582752.129999876</v>
      </c>
      <c r="BL57" s="61">
        <v>-898308117.30999994</v>
      </c>
      <c r="BM57" s="61">
        <v>849725365.18000007</v>
      </c>
      <c r="BN57" s="61">
        <v>-157144.76</v>
      </c>
      <c r="BO57" s="61">
        <v>708497.88</v>
      </c>
      <c r="BP57" s="61">
        <v>-865642.64</v>
      </c>
      <c r="BQ57" s="61">
        <v>-355450.27000000328</v>
      </c>
      <c r="BR57" s="61">
        <v>-355450.27000000328</v>
      </c>
      <c r="BS57" s="61">
        <v>0</v>
      </c>
      <c r="BT57" s="61">
        <v>0</v>
      </c>
      <c r="BU57" s="61">
        <v>-147154765.46000001</v>
      </c>
      <c r="BV57" s="61">
        <v>-55834677.230000004</v>
      </c>
      <c r="BW57" s="61">
        <v>-56549413.07</v>
      </c>
      <c r="BX57" s="61">
        <v>-33207539.100000001</v>
      </c>
      <c r="BY57" s="61">
        <v>0</v>
      </c>
      <c r="BZ57" s="61">
        <v>-955993.36</v>
      </c>
      <c r="CA57" s="61">
        <v>0</v>
      </c>
      <c r="CB57" s="61">
        <v>337239.74000000005</v>
      </c>
      <c r="CC57" s="61">
        <v>-944382.44000000006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  <c r="CM57" s="61">
        <v>0</v>
      </c>
      <c r="CN57" s="61">
        <v>0</v>
      </c>
      <c r="CO57" s="61">
        <v>0</v>
      </c>
      <c r="CP57" s="61">
        <v>0</v>
      </c>
      <c r="CQ57" s="61">
        <v>0</v>
      </c>
      <c r="CR57" s="61">
        <v>0</v>
      </c>
      <c r="CS57" s="61">
        <v>0</v>
      </c>
      <c r="CT57" s="61">
        <v>0</v>
      </c>
      <c r="CU57" s="61">
        <v>-130163347.03999987</v>
      </c>
    </row>
    <row r="58" spans="1:99" ht="12.75" customHeight="1">
      <c r="A58" s="44" t="s">
        <v>102</v>
      </c>
      <c r="B58" s="59">
        <v>2007</v>
      </c>
      <c r="C58" s="60" t="s">
        <v>374</v>
      </c>
      <c r="D58" s="61">
        <v>97829889.080000013</v>
      </c>
      <c r="E58" s="61">
        <v>76680398.070000008</v>
      </c>
      <c r="F58" s="61">
        <v>81245293.920000002</v>
      </c>
      <c r="G58" s="61">
        <v>-4564895.8499999996</v>
      </c>
      <c r="H58" s="61">
        <v>-3377315.4299999997</v>
      </c>
      <c r="I58" s="61">
        <v>-3377315.4299999997</v>
      </c>
      <c r="J58" s="61">
        <v>-40774179.210000001</v>
      </c>
      <c r="K58" s="61">
        <v>37396863.780000001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24252856.379999999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24252856.379999999</v>
      </c>
      <c r="AF58" s="61">
        <v>0</v>
      </c>
      <c r="AG58" s="61">
        <v>273950.06</v>
      </c>
      <c r="AH58" s="61">
        <v>273950.06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-73444811.140000001</v>
      </c>
      <c r="AO58" s="61">
        <v>-4322997.22</v>
      </c>
      <c r="AP58" s="61">
        <v>-4322997.22</v>
      </c>
      <c r="AQ58" s="61">
        <v>0</v>
      </c>
      <c r="AR58" s="61">
        <v>-25824.750000000371</v>
      </c>
      <c r="AS58" s="61">
        <v>-16220.400000000373</v>
      </c>
      <c r="AT58" s="61">
        <v>-6481893.9700000007</v>
      </c>
      <c r="AU58" s="61">
        <v>-3778599.58</v>
      </c>
      <c r="AV58" s="61">
        <v>-2703294.39</v>
      </c>
      <c r="AW58" s="61">
        <v>0</v>
      </c>
      <c r="AX58" s="61">
        <v>0</v>
      </c>
      <c r="AY58" s="61">
        <v>6465673.5700000003</v>
      </c>
      <c r="AZ58" s="61">
        <v>-9604.35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-9604.35</v>
      </c>
      <c r="BG58" s="61">
        <v>0</v>
      </c>
      <c r="BH58" s="61">
        <v>0</v>
      </c>
      <c r="BI58" s="61">
        <v>0</v>
      </c>
      <c r="BJ58" s="61">
        <v>-8337569.2399999946</v>
      </c>
      <c r="BK58" s="61">
        <v>-8337569.2399999946</v>
      </c>
      <c r="BL58" s="61">
        <v>-128845423.20999999</v>
      </c>
      <c r="BM58" s="61">
        <v>120507853.97</v>
      </c>
      <c r="BN58" s="61">
        <v>0</v>
      </c>
      <c r="BO58" s="61">
        <v>0</v>
      </c>
      <c r="BP58" s="61">
        <v>0</v>
      </c>
      <c r="BQ58" s="61">
        <v>-1022439.3800000008</v>
      </c>
      <c r="BR58" s="61">
        <v>-1022439.3800000008</v>
      </c>
      <c r="BS58" s="61">
        <v>0</v>
      </c>
      <c r="BT58" s="61">
        <v>0</v>
      </c>
      <c r="BU58" s="61">
        <v>-59735980.550000012</v>
      </c>
      <c r="BV58" s="61">
        <v>-28325799.950000007</v>
      </c>
      <c r="BW58" s="61">
        <v>-17376988.140000001</v>
      </c>
      <c r="BX58" s="61">
        <v>-10364131.870000003</v>
      </c>
      <c r="BY58" s="61">
        <v>0</v>
      </c>
      <c r="BZ58" s="61">
        <v>-1245848.92</v>
      </c>
      <c r="CA58" s="61">
        <v>-11554820.490000002</v>
      </c>
      <c r="CB58" s="61">
        <v>0</v>
      </c>
      <c r="CC58" s="61">
        <v>9131608.8199999966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  <c r="CM58" s="61">
        <v>0</v>
      </c>
      <c r="CN58" s="61">
        <v>0</v>
      </c>
      <c r="CO58" s="61">
        <v>0</v>
      </c>
      <c r="CP58" s="61">
        <v>0</v>
      </c>
      <c r="CQ58" s="61">
        <v>0</v>
      </c>
      <c r="CR58" s="61">
        <v>0</v>
      </c>
      <c r="CS58" s="61">
        <v>0</v>
      </c>
      <c r="CT58" s="61">
        <v>0</v>
      </c>
      <c r="CU58" s="61">
        <v>24385077.940000013</v>
      </c>
    </row>
    <row r="59" spans="1:99" ht="12.75" customHeight="1">
      <c r="A59" s="44" t="s">
        <v>104</v>
      </c>
      <c r="B59" s="59">
        <v>2008</v>
      </c>
      <c r="C59" s="60" t="s">
        <v>374</v>
      </c>
      <c r="D59" s="61">
        <v>121930916.5</v>
      </c>
      <c r="E59" s="61">
        <v>127850457.5</v>
      </c>
      <c r="F59" s="61">
        <v>127850457.5</v>
      </c>
      <c r="G59" s="61">
        <v>0</v>
      </c>
      <c r="H59" s="61">
        <v>-51478657.680000007</v>
      </c>
      <c r="I59" s="61">
        <v>-51478657.680000007</v>
      </c>
      <c r="J59" s="61">
        <v>-227368728.81</v>
      </c>
      <c r="K59" s="61">
        <v>175890071.13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45559116.68</v>
      </c>
      <c r="W59" s="61">
        <v>33067023.77</v>
      </c>
      <c r="X59" s="61">
        <v>0</v>
      </c>
      <c r="Y59" s="61">
        <v>12492092.91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-128775996.54648998</v>
      </c>
      <c r="AO59" s="61">
        <v>-13829375</v>
      </c>
      <c r="AP59" s="61">
        <v>-13829375</v>
      </c>
      <c r="AQ59" s="61">
        <v>0</v>
      </c>
      <c r="AR59" s="61">
        <v>-21486510.729999997</v>
      </c>
      <c r="AS59" s="61">
        <v>-21486510.729999997</v>
      </c>
      <c r="AT59" s="61">
        <v>-72108757</v>
      </c>
      <c r="AU59" s="61">
        <v>-7120625</v>
      </c>
      <c r="AV59" s="61">
        <v>-64988132</v>
      </c>
      <c r="AW59" s="61">
        <v>0</v>
      </c>
      <c r="AX59" s="61">
        <v>0</v>
      </c>
      <c r="AY59" s="61">
        <v>50622246.270000003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-641790.30000000016</v>
      </c>
      <c r="BK59" s="61">
        <v>-641790.30000000016</v>
      </c>
      <c r="BL59" s="61">
        <v>-1269222.1200000001</v>
      </c>
      <c r="BM59" s="61">
        <v>627431.81999999995</v>
      </c>
      <c r="BN59" s="61">
        <v>0</v>
      </c>
      <c r="BO59" s="61">
        <v>0</v>
      </c>
      <c r="BP59" s="61">
        <v>0</v>
      </c>
      <c r="BQ59" s="61">
        <v>-1078758.23</v>
      </c>
      <c r="BR59" s="61">
        <v>-1078758.23</v>
      </c>
      <c r="BS59" s="61">
        <v>0</v>
      </c>
      <c r="BT59" s="61">
        <v>0</v>
      </c>
      <c r="BU59" s="61">
        <v>-46180445.606490001</v>
      </c>
      <c r="BV59" s="61">
        <v>-3043800.94</v>
      </c>
      <c r="BW59" s="61">
        <v>-17585149.356582001</v>
      </c>
      <c r="BX59" s="61">
        <v>-4028018.4051660001</v>
      </c>
      <c r="BY59" s="61">
        <v>0</v>
      </c>
      <c r="BZ59" s="61">
        <v>0</v>
      </c>
      <c r="CA59" s="61">
        <v>-21349755.484742001</v>
      </c>
      <c r="CB59" s="61">
        <v>0</v>
      </c>
      <c r="CC59" s="61">
        <v>-173721.42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-45559116.68</v>
      </c>
      <c r="CL59" s="61">
        <v>-33067023.77</v>
      </c>
      <c r="CM59" s="61">
        <v>0</v>
      </c>
      <c r="CN59" s="61">
        <v>-12492092.91</v>
      </c>
      <c r="CO59" s="61">
        <v>0</v>
      </c>
      <c r="CP59" s="61">
        <v>0</v>
      </c>
      <c r="CQ59" s="61">
        <v>0</v>
      </c>
      <c r="CR59" s="61">
        <v>0</v>
      </c>
      <c r="CS59" s="61">
        <v>0</v>
      </c>
      <c r="CT59" s="61">
        <v>0</v>
      </c>
      <c r="CU59" s="61">
        <v>-6845080.0464899838</v>
      </c>
    </row>
    <row r="60" spans="1:99" ht="12.75" customHeight="1">
      <c r="A60" s="44" t="s">
        <v>106</v>
      </c>
      <c r="B60" s="59">
        <v>3001</v>
      </c>
      <c r="C60" s="60" t="s">
        <v>375</v>
      </c>
      <c r="D60" s="61">
        <v>8221996719.3699999</v>
      </c>
      <c r="E60" s="61">
        <v>6007042676.9700003</v>
      </c>
      <c r="F60" s="61">
        <v>6393509333.4400005</v>
      </c>
      <c r="G60" s="61">
        <v>-386466656.47000003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2197479405.75</v>
      </c>
      <c r="W60" s="61">
        <v>337555582.84999996</v>
      </c>
      <c r="X60" s="61">
        <v>0</v>
      </c>
      <c r="Y60" s="61">
        <v>453977777.66000009</v>
      </c>
      <c r="Z60" s="61">
        <v>1405946045.24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17474636.649999999</v>
      </c>
      <c r="AH60" s="61">
        <v>17474636.649999999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-6232610372.4200001</v>
      </c>
      <c r="AO60" s="61">
        <v>-1409998520.8899999</v>
      </c>
      <c r="AP60" s="61">
        <v>-1484169859.3</v>
      </c>
      <c r="AQ60" s="61">
        <v>74171338.409999996</v>
      </c>
      <c r="AR60" s="61">
        <v>-291619917</v>
      </c>
      <c r="AS60" s="61">
        <v>-531667228</v>
      </c>
      <c r="AT60" s="61">
        <v>-531667228</v>
      </c>
      <c r="AU60" s="61">
        <v>-442247752.25999999</v>
      </c>
      <c r="AV60" s="61">
        <v>-89419475.739999995</v>
      </c>
      <c r="AW60" s="61">
        <v>0</v>
      </c>
      <c r="AX60" s="61">
        <v>0</v>
      </c>
      <c r="AY60" s="61">
        <v>0</v>
      </c>
      <c r="AZ60" s="61">
        <v>240047311</v>
      </c>
      <c r="BA60" s="61">
        <v>240047311</v>
      </c>
      <c r="BB60" s="61">
        <v>193440193.38</v>
      </c>
      <c r="BC60" s="61">
        <v>46607117.619999997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-1660690974</v>
      </c>
      <c r="BK60" s="61">
        <v>-1660690974</v>
      </c>
      <c r="BL60" s="61">
        <v>-46250866854</v>
      </c>
      <c r="BM60" s="61">
        <v>44590175880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-2821543415.8600001</v>
      </c>
      <c r="BV60" s="61">
        <v>-1357151747.5900002</v>
      </c>
      <c r="BW60" s="61">
        <v>-1017186331.3100001</v>
      </c>
      <c r="BX60" s="61">
        <v>-297426824.32999992</v>
      </c>
      <c r="BY60" s="61">
        <v>0</v>
      </c>
      <c r="BZ60" s="61">
        <v>0</v>
      </c>
      <c r="CA60" s="61">
        <v>-20311041.960000001</v>
      </c>
      <c r="CB60" s="61">
        <v>759.85</v>
      </c>
      <c r="CC60" s="61">
        <v>-129468230.52000001</v>
      </c>
      <c r="CD60" s="61">
        <v>-48757544.670000002</v>
      </c>
      <c r="CE60" s="61">
        <v>-1446982.09</v>
      </c>
      <c r="CF60" s="61">
        <v>-131109.26</v>
      </c>
      <c r="CG60" s="61">
        <v>0</v>
      </c>
      <c r="CH60" s="61">
        <v>-47008223.32</v>
      </c>
      <c r="CI60" s="61">
        <v>-171230</v>
      </c>
      <c r="CJ60" s="61">
        <v>0</v>
      </c>
      <c r="CK60" s="61">
        <v>0</v>
      </c>
      <c r="CL60" s="61">
        <v>0</v>
      </c>
      <c r="CM60" s="61">
        <v>0</v>
      </c>
      <c r="CN60" s="61">
        <v>0</v>
      </c>
      <c r="CO60" s="61">
        <v>0</v>
      </c>
      <c r="CP60" s="61">
        <v>0</v>
      </c>
      <c r="CQ60" s="61">
        <v>0</v>
      </c>
      <c r="CR60" s="61">
        <v>0</v>
      </c>
      <c r="CS60" s="61">
        <v>0</v>
      </c>
      <c r="CT60" s="61">
        <v>0</v>
      </c>
      <c r="CU60" s="61">
        <v>1989386346.9499998</v>
      </c>
    </row>
    <row r="61" spans="1:99" ht="12.75" customHeight="1">
      <c r="A61" s="44" t="s">
        <v>108</v>
      </c>
      <c r="B61" s="59">
        <v>3002</v>
      </c>
      <c r="C61" s="60" t="s">
        <v>375</v>
      </c>
      <c r="D61" s="61">
        <v>893151316.70000005</v>
      </c>
      <c r="E61" s="61">
        <v>817819256.16999996</v>
      </c>
      <c r="F61" s="61">
        <v>851598958.89999998</v>
      </c>
      <c r="G61" s="61">
        <v>-33779702.729999997</v>
      </c>
      <c r="H61" s="61">
        <v>-72332304.650000021</v>
      </c>
      <c r="I61" s="61">
        <v>-66762762.570000023</v>
      </c>
      <c r="J61" s="61">
        <v>-295547572.97000003</v>
      </c>
      <c r="K61" s="61">
        <v>228784810.40000001</v>
      </c>
      <c r="L61" s="61">
        <v>-5569542.0800000001</v>
      </c>
      <c r="M61" s="61">
        <v>2503172.38</v>
      </c>
      <c r="N61" s="61">
        <v>-8072714.46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146738309.46000001</v>
      </c>
      <c r="W61" s="61">
        <v>32942346.43</v>
      </c>
      <c r="X61" s="61">
        <v>1107915.77</v>
      </c>
      <c r="Y61" s="61">
        <v>3797376.84</v>
      </c>
      <c r="Z61" s="61">
        <v>108890670.42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926055.72</v>
      </c>
      <c r="AH61" s="61">
        <v>926055.72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-855592797.31946886</v>
      </c>
      <c r="AO61" s="61">
        <v>-157855014.63999999</v>
      </c>
      <c r="AP61" s="61">
        <v>-168616026.19</v>
      </c>
      <c r="AQ61" s="61">
        <v>10761011.550000001</v>
      </c>
      <c r="AR61" s="61">
        <v>14227701.570000038</v>
      </c>
      <c r="AS61" s="61">
        <v>23319419.530000031</v>
      </c>
      <c r="AT61" s="61">
        <v>-133306898.13999999</v>
      </c>
      <c r="AU61" s="61">
        <v>-111801268.56999999</v>
      </c>
      <c r="AV61" s="61">
        <v>-21505629.57</v>
      </c>
      <c r="AW61" s="61">
        <v>0</v>
      </c>
      <c r="AX61" s="61">
        <v>0</v>
      </c>
      <c r="AY61" s="61">
        <v>156626317.67000002</v>
      </c>
      <c r="AZ61" s="61">
        <v>-9091717.9599999934</v>
      </c>
      <c r="BA61" s="61">
        <v>38957478.020000003</v>
      </c>
      <c r="BB61" s="61">
        <v>32466100.810000002</v>
      </c>
      <c r="BC61" s="61">
        <v>6491377.21</v>
      </c>
      <c r="BD61" s="61">
        <v>0</v>
      </c>
      <c r="BE61" s="61">
        <v>0</v>
      </c>
      <c r="BF61" s="61">
        <v>-48049195.979999997</v>
      </c>
      <c r="BG61" s="61">
        <v>-20241669.049999997</v>
      </c>
      <c r="BH61" s="61">
        <v>-20241669.049999997</v>
      </c>
      <c r="BI61" s="61">
        <v>0</v>
      </c>
      <c r="BJ61" s="61">
        <v>-369636125.5999999</v>
      </c>
      <c r="BK61" s="61">
        <v>-369636125.5999999</v>
      </c>
      <c r="BL61" s="61">
        <v>-4501939752.6199999</v>
      </c>
      <c r="BM61" s="61">
        <v>4132303627.02</v>
      </c>
      <c r="BN61" s="61">
        <v>0</v>
      </c>
      <c r="BO61" s="61">
        <v>0</v>
      </c>
      <c r="BP61" s="61">
        <v>0</v>
      </c>
      <c r="BQ61" s="61">
        <v>-5318806.4600000009</v>
      </c>
      <c r="BR61" s="61">
        <v>-5318806.4600000009</v>
      </c>
      <c r="BS61" s="61">
        <v>0</v>
      </c>
      <c r="BT61" s="61">
        <v>0</v>
      </c>
      <c r="BU61" s="61">
        <v>-315598820.29946905</v>
      </c>
      <c r="BV61" s="61">
        <v>-254746626.12946901</v>
      </c>
      <c r="BW61" s="61">
        <v>-55838702.020000003</v>
      </c>
      <c r="BX61" s="61">
        <v>-16139209.26</v>
      </c>
      <c r="BY61" s="61">
        <v>0</v>
      </c>
      <c r="BZ61" s="61">
        <v>-22742341.57</v>
      </c>
      <c r="CA61" s="61">
        <v>-1557733.04</v>
      </c>
      <c r="CB61" s="61">
        <v>35480105.409999996</v>
      </c>
      <c r="CC61" s="61">
        <v>-54313.69</v>
      </c>
      <c r="CD61" s="61">
        <v>-1170062.8399999999</v>
      </c>
      <c r="CE61" s="61">
        <v>-411170.48</v>
      </c>
      <c r="CF61" s="61">
        <v>0</v>
      </c>
      <c r="CG61" s="61">
        <v>0</v>
      </c>
      <c r="CH61" s="61">
        <v>-61290.850000000006</v>
      </c>
      <c r="CI61" s="61">
        <v>-697601.51</v>
      </c>
      <c r="CJ61" s="61">
        <v>0</v>
      </c>
      <c r="CK61" s="61">
        <v>0</v>
      </c>
      <c r="CL61" s="61">
        <v>0</v>
      </c>
      <c r="CM61" s="61">
        <v>0</v>
      </c>
      <c r="CN61" s="61">
        <v>0</v>
      </c>
      <c r="CO61" s="61">
        <v>0</v>
      </c>
      <c r="CP61" s="61">
        <v>0</v>
      </c>
      <c r="CQ61" s="61">
        <v>0</v>
      </c>
      <c r="CR61" s="61">
        <v>0</v>
      </c>
      <c r="CS61" s="61">
        <v>0</v>
      </c>
      <c r="CT61" s="61">
        <v>0</v>
      </c>
      <c r="CU61" s="61">
        <v>37558519.380531192</v>
      </c>
    </row>
    <row r="62" spans="1:99" ht="12.75" customHeight="1">
      <c r="A62" s="44" t="s">
        <v>110</v>
      </c>
      <c r="B62" s="59">
        <v>3003</v>
      </c>
      <c r="C62" s="60" t="s">
        <v>375</v>
      </c>
      <c r="D62" s="61">
        <v>5934071788.3400002</v>
      </c>
      <c r="E62" s="61">
        <v>5763498408.8800001</v>
      </c>
      <c r="F62" s="61">
        <v>5986194965.0799999</v>
      </c>
      <c r="G62" s="61">
        <v>-222696556.20000002</v>
      </c>
      <c r="H62" s="61">
        <v>-428567326.31000024</v>
      </c>
      <c r="I62" s="61">
        <v>-424826965.00000024</v>
      </c>
      <c r="J62" s="61">
        <v>-2415337854.8000002</v>
      </c>
      <c r="K62" s="61">
        <v>1990510889.8</v>
      </c>
      <c r="L62" s="61">
        <v>-3740361.3100000005</v>
      </c>
      <c r="M62" s="61">
        <v>10381894.25</v>
      </c>
      <c r="N62" s="61">
        <v>-14122255.560000001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597171507.41999996</v>
      </c>
      <c r="W62" s="61">
        <v>31177051.170000002</v>
      </c>
      <c r="X62" s="61">
        <v>63636.52</v>
      </c>
      <c r="Y62" s="61">
        <v>216822898.17999998</v>
      </c>
      <c r="Z62" s="61">
        <v>349107921.55000001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1969198.35</v>
      </c>
      <c r="AH62" s="61">
        <v>1969198.35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-5357941853.2099972</v>
      </c>
      <c r="AO62" s="61">
        <v>-1033380905.6999999</v>
      </c>
      <c r="AP62" s="61">
        <v>-1103501101.54</v>
      </c>
      <c r="AQ62" s="61">
        <v>70120195.840000004</v>
      </c>
      <c r="AR62" s="61">
        <v>81983493.660000026</v>
      </c>
      <c r="AS62" s="61">
        <v>75054396.019999981</v>
      </c>
      <c r="AT62" s="61">
        <v>-1112407348.52</v>
      </c>
      <c r="AU62" s="61">
        <v>-888824162.72000003</v>
      </c>
      <c r="AV62" s="61">
        <v>-223583185.80000001</v>
      </c>
      <c r="AW62" s="61">
        <v>0</v>
      </c>
      <c r="AX62" s="61">
        <v>0</v>
      </c>
      <c r="AY62" s="61">
        <v>1187461744.54</v>
      </c>
      <c r="AZ62" s="61">
        <v>6929097.6400000453</v>
      </c>
      <c r="BA62" s="61">
        <v>282054085.24000001</v>
      </c>
      <c r="BB62" s="61">
        <v>241129054.52000001</v>
      </c>
      <c r="BC62" s="61">
        <v>40925030.719999999</v>
      </c>
      <c r="BD62" s="61">
        <v>0</v>
      </c>
      <c r="BE62" s="61">
        <v>0</v>
      </c>
      <c r="BF62" s="61">
        <v>-275124987.59999996</v>
      </c>
      <c r="BG62" s="61">
        <v>-125049431.15000001</v>
      </c>
      <c r="BH62" s="61">
        <v>-125049431.15000001</v>
      </c>
      <c r="BI62" s="61">
        <v>0</v>
      </c>
      <c r="BJ62" s="61">
        <v>-2538998932.4699974</v>
      </c>
      <c r="BK62" s="61">
        <v>-2538998932.4699974</v>
      </c>
      <c r="BL62" s="61">
        <v>-21111491250.439999</v>
      </c>
      <c r="BM62" s="61">
        <v>18572492317.970001</v>
      </c>
      <c r="BN62" s="61">
        <v>0</v>
      </c>
      <c r="BO62" s="61">
        <v>0</v>
      </c>
      <c r="BP62" s="61">
        <v>0</v>
      </c>
      <c r="BQ62" s="61">
        <v>-23400845.429999977</v>
      </c>
      <c r="BR62" s="61">
        <v>-23400845.429999977</v>
      </c>
      <c r="BS62" s="61">
        <v>0</v>
      </c>
      <c r="BT62" s="61">
        <v>0</v>
      </c>
      <c r="BU62" s="61">
        <v>-1717863749.1299996</v>
      </c>
      <c r="BV62" s="61">
        <v>-1417515921.1999998</v>
      </c>
      <c r="BW62" s="61">
        <v>-320515925.47000003</v>
      </c>
      <c r="BX62" s="61">
        <v>-71130300.180000007</v>
      </c>
      <c r="BY62" s="61">
        <v>0</v>
      </c>
      <c r="BZ62" s="61">
        <v>-23006543.309999999</v>
      </c>
      <c r="CA62" s="61">
        <v>-10166675.02</v>
      </c>
      <c r="CB62" s="61">
        <v>128142822.36000001</v>
      </c>
      <c r="CC62" s="61">
        <v>-3671206.31</v>
      </c>
      <c r="CD62" s="61">
        <v>-1231482.99</v>
      </c>
      <c r="CE62" s="61">
        <v>-354324.85</v>
      </c>
      <c r="CF62" s="61">
        <v>0</v>
      </c>
      <c r="CG62" s="61">
        <v>-43958.45</v>
      </c>
      <c r="CH62" s="61">
        <v>-470391.38</v>
      </c>
      <c r="CI62" s="61">
        <v>-362808.31</v>
      </c>
      <c r="CJ62" s="61">
        <v>0</v>
      </c>
      <c r="CK62" s="61">
        <v>0</v>
      </c>
      <c r="CL62" s="61">
        <v>0</v>
      </c>
      <c r="CM62" s="61">
        <v>0</v>
      </c>
      <c r="CN62" s="61">
        <v>0</v>
      </c>
      <c r="CO62" s="61">
        <v>0</v>
      </c>
      <c r="CP62" s="61">
        <v>0</v>
      </c>
      <c r="CQ62" s="61">
        <v>0</v>
      </c>
      <c r="CR62" s="61">
        <v>0</v>
      </c>
      <c r="CS62" s="61">
        <v>0</v>
      </c>
      <c r="CT62" s="61">
        <v>0</v>
      </c>
      <c r="CU62" s="61">
        <v>576129935.13000298</v>
      </c>
    </row>
    <row r="63" spans="1:99" ht="12.75" customHeight="1">
      <c r="A63" s="44" t="s">
        <v>112</v>
      </c>
      <c r="B63" s="59">
        <v>3004</v>
      </c>
      <c r="C63" s="60" t="s">
        <v>375</v>
      </c>
      <c r="D63" s="61">
        <v>7319400041.5900002</v>
      </c>
      <c r="E63" s="61">
        <v>5421786806</v>
      </c>
      <c r="F63" s="61">
        <v>5676115237</v>
      </c>
      <c r="G63" s="61">
        <v>-254328431</v>
      </c>
      <c r="H63" s="61">
        <v>-84687357</v>
      </c>
      <c r="I63" s="61">
        <v>-109925499</v>
      </c>
      <c r="J63" s="61">
        <v>-3243697419</v>
      </c>
      <c r="K63" s="61">
        <v>3133771920</v>
      </c>
      <c r="L63" s="61">
        <v>25238142</v>
      </c>
      <c r="M63" s="61">
        <v>244375035</v>
      </c>
      <c r="N63" s="61">
        <v>-219136893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1776654829.5900002</v>
      </c>
      <c r="W63" s="61">
        <v>301101945.59000003</v>
      </c>
      <c r="X63" s="61">
        <v>5149266</v>
      </c>
      <c r="Y63" s="61">
        <v>397134013</v>
      </c>
      <c r="Z63" s="61">
        <v>1073269605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205645763</v>
      </c>
      <c r="AH63" s="61">
        <v>205645763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-6492124634.2901812</v>
      </c>
      <c r="AO63" s="61">
        <v>-1462944086</v>
      </c>
      <c r="AP63" s="61">
        <v>-1525933870</v>
      </c>
      <c r="AQ63" s="61">
        <v>62989784</v>
      </c>
      <c r="AR63" s="61">
        <v>-56891974.099999964</v>
      </c>
      <c r="AS63" s="61">
        <v>-46008404.779999971</v>
      </c>
      <c r="AT63" s="61">
        <v>-1022559667.54</v>
      </c>
      <c r="AU63" s="61">
        <v>-826730510.53999996</v>
      </c>
      <c r="AV63" s="61">
        <v>-195829157</v>
      </c>
      <c r="AW63" s="61">
        <v>0</v>
      </c>
      <c r="AX63" s="61">
        <v>0</v>
      </c>
      <c r="AY63" s="61">
        <v>976551262.75999999</v>
      </c>
      <c r="AZ63" s="61">
        <v>-10883569.319999993</v>
      </c>
      <c r="BA63" s="61">
        <v>241596943.68000001</v>
      </c>
      <c r="BB63" s="61">
        <v>223977408.68000001</v>
      </c>
      <c r="BC63" s="61">
        <v>17619535</v>
      </c>
      <c r="BD63" s="61">
        <v>0</v>
      </c>
      <c r="BE63" s="61">
        <v>0</v>
      </c>
      <c r="BF63" s="61">
        <v>-252480513</v>
      </c>
      <c r="BG63" s="61">
        <v>-179186</v>
      </c>
      <c r="BH63" s="61">
        <v>8730</v>
      </c>
      <c r="BI63" s="61">
        <v>-187916</v>
      </c>
      <c r="BJ63" s="61">
        <v>-3290727989.8101807</v>
      </c>
      <c r="BK63" s="61">
        <v>-3296095434.8101807</v>
      </c>
      <c r="BL63" s="61">
        <v>-44938495499.810181</v>
      </c>
      <c r="BM63" s="61">
        <v>41642400065</v>
      </c>
      <c r="BN63" s="61">
        <v>5367445</v>
      </c>
      <c r="BO63" s="61">
        <v>124812621</v>
      </c>
      <c r="BP63" s="61">
        <v>-119445176</v>
      </c>
      <c r="BQ63" s="61">
        <v>-25590613.379999999</v>
      </c>
      <c r="BR63" s="61">
        <v>-25590613.379999999</v>
      </c>
      <c r="BS63" s="61">
        <v>0</v>
      </c>
      <c r="BT63" s="61">
        <v>0</v>
      </c>
      <c r="BU63" s="61">
        <v>-1655790785</v>
      </c>
      <c r="BV63" s="61">
        <v>-1038403452</v>
      </c>
      <c r="BW63" s="61">
        <v>-461382721</v>
      </c>
      <c r="BX63" s="61">
        <v>-128651785</v>
      </c>
      <c r="BY63" s="61">
        <v>0</v>
      </c>
      <c r="BZ63" s="61">
        <v>-48608137</v>
      </c>
      <c r="CA63" s="61">
        <v>-55244305</v>
      </c>
      <c r="CB63" s="61">
        <v>84581286</v>
      </c>
      <c r="CC63" s="61">
        <v>-8081671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  <c r="CM63" s="61">
        <v>0</v>
      </c>
      <c r="CN63" s="61">
        <v>0</v>
      </c>
      <c r="CO63" s="61">
        <v>0</v>
      </c>
      <c r="CP63" s="61">
        <v>0</v>
      </c>
      <c r="CQ63" s="61">
        <v>0</v>
      </c>
      <c r="CR63" s="61">
        <v>0</v>
      </c>
      <c r="CS63" s="61">
        <v>0</v>
      </c>
      <c r="CT63" s="61">
        <v>0</v>
      </c>
      <c r="CU63" s="61">
        <v>827275407.29981899</v>
      </c>
    </row>
    <row r="64" spans="1:99" ht="12.75" customHeight="1">
      <c r="A64" s="44" t="s">
        <v>114</v>
      </c>
      <c r="B64" s="59">
        <v>3005</v>
      </c>
      <c r="C64" s="60" t="s">
        <v>375</v>
      </c>
      <c r="D64" s="61">
        <v>394920879.79000008</v>
      </c>
      <c r="E64" s="61">
        <v>589479740.93000007</v>
      </c>
      <c r="F64" s="61">
        <v>607762891.22000003</v>
      </c>
      <c r="G64" s="61">
        <v>-18283150.289999999</v>
      </c>
      <c r="H64" s="61">
        <v>-194558861.13999996</v>
      </c>
      <c r="I64" s="61">
        <v>-197492592.66999996</v>
      </c>
      <c r="J64" s="61">
        <v>-874135144.75</v>
      </c>
      <c r="K64" s="61">
        <v>676642552.08000004</v>
      </c>
      <c r="L64" s="61">
        <v>2933731.5299999993</v>
      </c>
      <c r="M64" s="61">
        <v>11535301.75</v>
      </c>
      <c r="N64" s="61">
        <v>-8601570.2200000007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-178303752.00999999</v>
      </c>
      <c r="AO64" s="61">
        <v>-71869216.090000004</v>
      </c>
      <c r="AP64" s="61">
        <v>-74147447.579999998</v>
      </c>
      <c r="AQ64" s="61">
        <v>2278231.4900000002</v>
      </c>
      <c r="AR64" s="61">
        <v>-4200797.3399999971</v>
      </c>
      <c r="AS64" s="61">
        <v>-4912307.799999997</v>
      </c>
      <c r="AT64" s="61">
        <v>-28333354.629999995</v>
      </c>
      <c r="AU64" s="61">
        <v>-24202168.449999999</v>
      </c>
      <c r="AV64" s="61">
        <v>-15335561.539999999</v>
      </c>
      <c r="AW64" s="61">
        <v>0</v>
      </c>
      <c r="AX64" s="61">
        <v>11204375.359999999</v>
      </c>
      <c r="AY64" s="61">
        <v>23421046.829999998</v>
      </c>
      <c r="AZ64" s="61">
        <v>711510.4600000002</v>
      </c>
      <c r="BA64" s="61">
        <v>1031249.6400000001</v>
      </c>
      <c r="BB64" s="61">
        <v>861531.75</v>
      </c>
      <c r="BC64" s="61">
        <v>563788.31000000006</v>
      </c>
      <c r="BD64" s="61">
        <v>0</v>
      </c>
      <c r="BE64" s="61">
        <v>-394070.42</v>
      </c>
      <c r="BF64" s="61">
        <v>-319739.18</v>
      </c>
      <c r="BG64" s="61">
        <v>0</v>
      </c>
      <c r="BH64" s="61">
        <v>0</v>
      </c>
      <c r="BI64" s="61">
        <v>0</v>
      </c>
      <c r="BJ64" s="61">
        <v>-3307275.6900000065</v>
      </c>
      <c r="BK64" s="61">
        <v>-3333900.2900000066</v>
      </c>
      <c r="BL64" s="61">
        <v>-70391040.680000007</v>
      </c>
      <c r="BM64" s="61">
        <v>67057140.390000001</v>
      </c>
      <c r="BN64" s="61">
        <v>26624.600000000093</v>
      </c>
      <c r="BO64" s="61">
        <v>2034989.55</v>
      </c>
      <c r="BP64" s="61">
        <v>-2008364.95</v>
      </c>
      <c r="BQ64" s="61">
        <v>-7914112.9700000025</v>
      </c>
      <c r="BR64" s="61">
        <v>-7914112.9700000025</v>
      </c>
      <c r="BS64" s="61">
        <v>0</v>
      </c>
      <c r="BT64" s="61">
        <v>0</v>
      </c>
      <c r="BU64" s="61">
        <v>-91012349.919999987</v>
      </c>
      <c r="BV64" s="61">
        <v>-15273538.850000001</v>
      </c>
      <c r="BW64" s="61">
        <v>-54165648.409999996</v>
      </c>
      <c r="BX64" s="61">
        <v>-12145162.66</v>
      </c>
      <c r="BY64" s="61">
        <v>0</v>
      </c>
      <c r="BZ64" s="61">
        <v>-7034909.54</v>
      </c>
      <c r="CA64" s="61">
        <v>-15545669.6</v>
      </c>
      <c r="CB64" s="61">
        <v>13200279.16</v>
      </c>
      <c r="CC64" s="61">
        <v>-47700.02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  <c r="CM64" s="61">
        <v>0</v>
      </c>
      <c r="CN64" s="61">
        <v>0</v>
      </c>
      <c r="CO64" s="61">
        <v>0</v>
      </c>
      <c r="CP64" s="61">
        <v>0</v>
      </c>
      <c r="CQ64" s="61">
        <v>0</v>
      </c>
      <c r="CR64" s="61">
        <v>0</v>
      </c>
      <c r="CS64" s="61">
        <v>0</v>
      </c>
      <c r="CT64" s="61">
        <v>0</v>
      </c>
      <c r="CU64" s="61">
        <v>216617127.78000009</v>
      </c>
    </row>
    <row r="65" spans="1:99" ht="12.75" customHeight="1">
      <c r="A65" s="44" t="s">
        <v>115</v>
      </c>
      <c r="B65" s="59">
        <v>3006</v>
      </c>
      <c r="C65" s="60" t="s">
        <v>375</v>
      </c>
      <c r="D65" s="61">
        <v>7618424220.8500004</v>
      </c>
      <c r="E65" s="61">
        <v>6851092470.4400005</v>
      </c>
      <c r="F65" s="61">
        <v>7051153446.9700003</v>
      </c>
      <c r="G65" s="61">
        <v>-200060976.53</v>
      </c>
      <c r="H65" s="61">
        <v>-653770710.39999998</v>
      </c>
      <c r="I65" s="61">
        <v>-653959436.98000002</v>
      </c>
      <c r="J65" s="61">
        <v>-4103775693.98</v>
      </c>
      <c r="K65" s="61">
        <v>3449816257</v>
      </c>
      <c r="L65" s="61">
        <v>188726.57999999821</v>
      </c>
      <c r="M65" s="61">
        <v>19290651.75</v>
      </c>
      <c r="N65" s="61">
        <v>-19101925.170000002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1382029471.98</v>
      </c>
      <c r="W65" s="61">
        <v>153272665.19999999</v>
      </c>
      <c r="X65" s="61">
        <v>0</v>
      </c>
      <c r="Y65" s="61">
        <v>-67884327.800000012</v>
      </c>
      <c r="Z65" s="61">
        <v>1296641134.5799999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39072988.829999998</v>
      </c>
      <c r="AH65" s="61">
        <v>39072988.829999998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-6573049893.6199951</v>
      </c>
      <c r="AO65" s="61">
        <v>-1216071025.27</v>
      </c>
      <c r="AP65" s="61">
        <v>-1315231163.5999999</v>
      </c>
      <c r="AQ65" s="61">
        <v>99160138.329999998</v>
      </c>
      <c r="AR65" s="61">
        <v>-22403376.610000104</v>
      </c>
      <c r="AS65" s="61">
        <v>-43107689.400000095</v>
      </c>
      <c r="AT65" s="61">
        <v>-742540508.32000005</v>
      </c>
      <c r="AU65" s="61">
        <v>-639796832.55000007</v>
      </c>
      <c r="AV65" s="61">
        <v>-86628923.269999996</v>
      </c>
      <c r="AW65" s="61">
        <v>-16114752.5</v>
      </c>
      <c r="AX65" s="61">
        <v>0</v>
      </c>
      <c r="AY65" s="61">
        <v>699432818.91999996</v>
      </c>
      <c r="AZ65" s="61">
        <v>20704312.789999992</v>
      </c>
      <c r="BA65" s="61">
        <v>262579999.47999999</v>
      </c>
      <c r="BB65" s="61">
        <v>227829575.16</v>
      </c>
      <c r="BC65" s="61">
        <v>34750424.32</v>
      </c>
      <c r="BD65" s="61">
        <v>0</v>
      </c>
      <c r="BE65" s="61">
        <v>0</v>
      </c>
      <c r="BF65" s="61">
        <v>-241875686.69</v>
      </c>
      <c r="BG65" s="61">
        <v>0</v>
      </c>
      <c r="BH65" s="61">
        <v>0</v>
      </c>
      <c r="BI65" s="61">
        <v>0</v>
      </c>
      <c r="BJ65" s="61">
        <v>-3190389987.7199955</v>
      </c>
      <c r="BK65" s="61">
        <v>-3190194273.7999954</v>
      </c>
      <c r="BL65" s="61">
        <v>-42327986355.759995</v>
      </c>
      <c r="BM65" s="61">
        <v>39137792081.959999</v>
      </c>
      <c r="BN65" s="61">
        <v>-195713.91999999993</v>
      </c>
      <c r="BO65" s="61">
        <v>10921622.640000001</v>
      </c>
      <c r="BP65" s="61">
        <v>-11117336.560000001</v>
      </c>
      <c r="BQ65" s="61">
        <v>-27002968.610000018</v>
      </c>
      <c r="BR65" s="61">
        <v>-27002968.610000018</v>
      </c>
      <c r="BS65" s="61">
        <v>0</v>
      </c>
      <c r="BT65" s="61">
        <v>0</v>
      </c>
      <c r="BU65" s="61">
        <v>-2114477819.1599998</v>
      </c>
      <c r="BV65" s="61">
        <v>-1406246914.0999999</v>
      </c>
      <c r="BW65" s="61">
        <v>-560931286.37</v>
      </c>
      <c r="BX65" s="61">
        <v>-86506020.370000005</v>
      </c>
      <c r="BY65" s="61">
        <v>0</v>
      </c>
      <c r="BZ65" s="61">
        <v>-27528995.390000001</v>
      </c>
      <c r="CA65" s="61">
        <v>-98799995.219999999</v>
      </c>
      <c r="CB65" s="61">
        <v>73513376.219999999</v>
      </c>
      <c r="CC65" s="61">
        <v>-7977983.9299999997</v>
      </c>
      <c r="CD65" s="61">
        <v>-2704716.25</v>
      </c>
      <c r="CE65" s="61">
        <v>0</v>
      </c>
      <c r="CF65" s="61">
        <v>0</v>
      </c>
      <c r="CG65" s="61">
        <v>0</v>
      </c>
      <c r="CH65" s="61">
        <v>-2704716.25</v>
      </c>
      <c r="CI65" s="61">
        <v>0</v>
      </c>
      <c r="CJ65" s="61">
        <v>0</v>
      </c>
      <c r="CK65" s="61">
        <v>0</v>
      </c>
      <c r="CL65" s="61">
        <v>0</v>
      </c>
      <c r="CM65" s="61">
        <v>0</v>
      </c>
      <c r="CN65" s="61">
        <v>0</v>
      </c>
      <c r="CO65" s="61">
        <v>0</v>
      </c>
      <c r="CP65" s="61">
        <v>0</v>
      </c>
      <c r="CQ65" s="61">
        <v>0</v>
      </c>
      <c r="CR65" s="61">
        <v>0</v>
      </c>
      <c r="CS65" s="61">
        <v>0</v>
      </c>
      <c r="CT65" s="61">
        <v>0</v>
      </c>
      <c r="CU65" s="61">
        <v>1045374327.2300053</v>
      </c>
    </row>
    <row r="66" spans="1:99" ht="12.75" customHeight="1">
      <c r="A66" s="44" t="s">
        <v>116</v>
      </c>
      <c r="B66" s="59">
        <v>3007</v>
      </c>
      <c r="C66" s="60" t="s">
        <v>375</v>
      </c>
      <c r="D66" s="61">
        <v>111772126.32000004</v>
      </c>
      <c r="E66" s="61">
        <v>160621107.67000002</v>
      </c>
      <c r="F66" s="61">
        <v>170453638.02000001</v>
      </c>
      <c r="G66" s="61">
        <v>-9832530.3499999996</v>
      </c>
      <c r="H66" s="61">
        <v>-108378145.37999998</v>
      </c>
      <c r="I66" s="61">
        <v>-108823971.48999998</v>
      </c>
      <c r="J66" s="61">
        <v>-150595982.00999999</v>
      </c>
      <c r="K66" s="61">
        <v>41772010.520000003</v>
      </c>
      <c r="L66" s="61">
        <v>445826.10999999754</v>
      </c>
      <c r="M66" s="61">
        <v>17147019.829999998</v>
      </c>
      <c r="N66" s="61">
        <v>-16701193.720000001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59462664.270000003</v>
      </c>
      <c r="W66" s="61">
        <v>17933485.940000001</v>
      </c>
      <c r="X66" s="61">
        <v>0</v>
      </c>
      <c r="Y66" s="61">
        <v>1294531.8600000001</v>
      </c>
      <c r="Z66" s="61">
        <v>19702793.289999999</v>
      </c>
      <c r="AA66" s="61">
        <v>20660976.399999999</v>
      </c>
      <c r="AB66" s="61">
        <v>0</v>
      </c>
      <c r="AC66" s="61">
        <v>0</v>
      </c>
      <c r="AD66" s="61">
        <v>0</v>
      </c>
      <c r="AE66" s="61">
        <v>-129123.22</v>
      </c>
      <c r="AF66" s="61">
        <v>0</v>
      </c>
      <c r="AG66" s="61">
        <v>66499.759999999995</v>
      </c>
      <c r="AH66" s="61">
        <v>66499.759999999995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-66332680.86999996</v>
      </c>
      <c r="AO66" s="61">
        <v>-24388510.379999999</v>
      </c>
      <c r="AP66" s="61">
        <v>-24388510.379999999</v>
      </c>
      <c r="AQ66" s="61">
        <v>0</v>
      </c>
      <c r="AR66" s="61">
        <v>3346708.7100000046</v>
      </c>
      <c r="AS66" s="61">
        <v>1689677.2800000012</v>
      </c>
      <c r="AT66" s="61">
        <v>-73319240.170000002</v>
      </c>
      <c r="AU66" s="61">
        <v>-54929193.100000001</v>
      </c>
      <c r="AV66" s="61">
        <v>-18390047.07</v>
      </c>
      <c r="AW66" s="61">
        <v>0</v>
      </c>
      <c r="AX66" s="61">
        <v>0</v>
      </c>
      <c r="AY66" s="61">
        <v>75008917.450000003</v>
      </c>
      <c r="AZ66" s="61">
        <v>1657031.4300000034</v>
      </c>
      <c r="BA66" s="61">
        <v>20231127.170000002</v>
      </c>
      <c r="BB66" s="61">
        <v>17268519.120000001</v>
      </c>
      <c r="BC66" s="61">
        <v>2962608.05</v>
      </c>
      <c r="BD66" s="61">
        <v>0</v>
      </c>
      <c r="BE66" s="61">
        <v>0</v>
      </c>
      <c r="BF66" s="61">
        <v>-18574095.739999998</v>
      </c>
      <c r="BG66" s="61">
        <v>0</v>
      </c>
      <c r="BH66" s="61">
        <v>0</v>
      </c>
      <c r="BI66" s="61">
        <v>0</v>
      </c>
      <c r="BJ66" s="61">
        <v>-19670074.039999962</v>
      </c>
      <c r="BK66" s="61">
        <v>-19670074.039999962</v>
      </c>
      <c r="BL66" s="61">
        <v>-641803038.85000002</v>
      </c>
      <c r="BM66" s="61">
        <v>622132964.81000006</v>
      </c>
      <c r="BN66" s="61">
        <v>0</v>
      </c>
      <c r="BO66" s="61">
        <v>0</v>
      </c>
      <c r="BP66" s="61">
        <v>0</v>
      </c>
      <c r="BQ66" s="61">
        <v>-2627956.31</v>
      </c>
      <c r="BR66" s="61">
        <v>-2105165.44</v>
      </c>
      <c r="BS66" s="61">
        <v>0</v>
      </c>
      <c r="BT66" s="61">
        <v>-522790.87</v>
      </c>
      <c r="BU66" s="61">
        <v>-21879599.879999999</v>
      </c>
      <c r="BV66" s="61">
        <v>-11163826.860000001</v>
      </c>
      <c r="BW66" s="61">
        <v>-7781779.3099999996</v>
      </c>
      <c r="BX66" s="61">
        <v>-1919458.18</v>
      </c>
      <c r="BY66" s="61">
        <v>0</v>
      </c>
      <c r="BZ66" s="61">
        <v>0</v>
      </c>
      <c r="CA66" s="61">
        <v>0</v>
      </c>
      <c r="CB66" s="61">
        <v>2655413.85</v>
      </c>
      <c r="CC66" s="61">
        <v>-3669949.38</v>
      </c>
      <c r="CD66" s="61">
        <v>-1113248.97</v>
      </c>
      <c r="CE66" s="61">
        <v>-117438.02</v>
      </c>
      <c r="CF66" s="61">
        <v>157798.85</v>
      </c>
      <c r="CG66" s="61">
        <v>0</v>
      </c>
      <c r="CH66" s="61">
        <v>-1153609.79</v>
      </c>
      <c r="CI66" s="61">
        <v>-0.01</v>
      </c>
      <c r="CJ66" s="61">
        <v>0</v>
      </c>
      <c r="CK66" s="61">
        <v>0</v>
      </c>
      <c r="CL66" s="61">
        <v>0</v>
      </c>
      <c r="CM66" s="61">
        <v>0</v>
      </c>
      <c r="CN66" s="61">
        <v>0</v>
      </c>
      <c r="CO66" s="61">
        <v>0</v>
      </c>
      <c r="CP66" s="61">
        <v>0</v>
      </c>
      <c r="CQ66" s="61">
        <v>0</v>
      </c>
      <c r="CR66" s="61">
        <v>0</v>
      </c>
      <c r="CS66" s="61">
        <v>0</v>
      </c>
      <c r="CT66" s="61">
        <v>0</v>
      </c>
      <c r="CU66" s="61">
        <v>45439445.450000077</v>
      </c>
    </row>
    <row r="67" spans="1:99" ht="12.75" customHeight="1">
      <c r="A67" s="44" t="s">
        <v>117</v>
      </c>
      <c r="B67" s="59">
        <v>3008</v>
      </c>
      <c r="C67" s="60" t="s">
        <v>375</v>
      </c>
      <c r="D67" s="61">
        <v>837527392.36999977</v>
      </c>
      <c r="E67" s="61">
        <v>944558025.39999986</v>
      </c>
      <c r="F67" s="61">
        <v>1012236575.5099999</v>
      </c>
      <c r="G67" s="61">
        <v>-67678550.109999999</v>
      </c>
      <c r="H67" s="61">
        <v>-106917586.05000012</v>
      </c>
      <c r="I67" s="61">
        <v>-106935906.76000011</v>
      </c>
      <c r="J67" s="61">
        <v>-721843724.44000006</v>
      </c>
      <c r="K67" s="61">
        <v>614907817.67999995</v>
      </c>
      <c r="L67" s="61">
        <v>18320.710000000079</v>
      </c>
      <c r="M67" s="61">
        <v>407681.45000000007</v>
      </c>
      <c r="N67" s="61">
        <v>-389360.74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-113046.98</v>
      </c>
      <c r="W67" s="61">
        <v>-4950.51</v>
      </c>
      <c r="X67" s="61">
        <v>0</v>
      </c>
      <c r="Y67" s="61">
        <v>-108096.47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-703544967.58999991</v>
      </c>
      <c r="AO67" s="61">
        <v>-169260550.11999997</v>
      </c>
      <c r="AP67" s="61">
        <v>-183069934.69999999</v>
      </c>
      <c r="AQ67" s="61">
        <v>13809384.58</v>
      </c>
      <c r="AR67" s="61">
        <v>51630448.069999963</v>
      </c>
      <c r="AS67" s="61">
        <v>52225670.729999959</v>
      </c>
      <c r="AT67" s="61">
        <v>-412813637.37</v>
      </c>
      <c r="AU67" s="61">
        <v>-352587081.71999997</v>
      </c>
      <c r="AV67" s="61">
        <v>-60226555.650000006</v>
      </c>
      <c r="AW67" s="61">
        <v>0</v>
      </c>
      <c r="AX67" s="61">
        <v>0</v>
      </c>
      <c r="AY67" s="61">
        <v>465039308.09999996</v>
      </c>
      <c r="AZ67" s="61">
        <v>-595222.65999999642</v>
      </c>
      <c r="BA67" s="61">
        <v>94719724.530000001</v>
      </c>
      <c r="BB67" s="61">
        <v>87959938.090000004</v>
      </c>
      <c r="BC67" s="61">
        <v>6759786.4400000013</v>
      </c>
      <c r="BD67" s="61">
        <v>0</v>
      </c>
      <c r="BE67" s="61">
        <v>0</v>
      </c>
      <c r="BF67" s="61">
        <v>-95314947.189999998</v>
      </c>
      <c r="BG67" s="61">
        <v>0</v>
      </c>
      <c r="BH67" s="61">
        <v>0</v>
      </c>
      <c r="BI67" s="61">
        <v>0</v>
      </c>
      <c r="BJ67" s="61">
        <v>-144497144.69</v>
      </c>
      <c r="BK67" s="61">
        <v>-144535908.75</v>
      </c>
      <c r="BL67" s="61">
        <v>-1195817275.5899999</v>
      </c>
      <c r="BM67" s="61">
        <v>1051281366.8399999</v>
      </c>
      <c r="BN67" s="61">
        <v>38764.059999999939</v>
      </c>
      <c r="BO67" s="61">
        <v>474458.94999999995</v>
      </c>
      <c r="BP67" s="61">
        <v>-435694.89</v>
      </c>
      <c r="BQ67" s="61">
        <v>-4821467.8999999985</v>
      </c>
      <c r="BR67" s="61">
        <v>-4821467.8999999985</v>
      </c>
      <c r="BS67" s="61">
        <v>0</v>
      </c>
      <c r="BT67" s="61">
        <v>0</v>
      </c>
      <c r="BU67" s="61">
        <v>-436607161.9799999</v>
      </c>
      <c r="BV67" s="61">
        <v>-320667591.16999984</v>
      </c>
      <c r="BW67" s="61">
        <v>-71007473.440000027</v>
      </c>
      <c r="BX67" s="61">
        <v>-9661917.2900000066</v>
      </c>
      <c r="BY67" s="61">
        <v>0</v>
      </c>
      <c r="BZ67" s="61">
        <v>-2286827.7799999998</v>
      </c>
      <c r="CA67" s="61">
        <v>-32983361.480000004</v>
      </c>
      <c r="CB67" s="61">
        <v>9.18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10909.029999999999</v>
      </c>
      <c r="CL67" s="61">
        <v>477.72</v>
      </c>
      <c r="CM67" s="61">
        <v>0</v>
      </c>
      <c r="CN67" s="61">
        <v>10431.31</v>
      </c>
      <c r="CO67" s="61">
        <v>0</v>
      </c>
      <c r="CP67" s="61">
        <v>0</v>
      </c>
      <c r="CQ67" s="61">
        <v>0</v>
      </c>
      <c r="CR67" s="61">
        <v>0</v>
      </c>
      <c r="CS67" s="61">
        <v>0</v>
      </c>
      <c r="CT67" s="61">
        <v>0</v>
      </c>
      <c r="CU67" s="61">
        <v>133982424.77999985</v>
      </c>
    </row>
    <row r="68" spans="1:99" ht="12.75" customHeight="1">
      <c r="A68" s="44" t="s">
        <v>118</v>
      </c>
      <c r="B68" s="59">
        <v>3009</v>
      </c>
      <c r="C68" s="60" t="s">
        <v>375</v>
      </c>
      <c r="D68" s="61">
        <v>5096687425.0423059</v>
      </c>
      <c r="E68" s="61">
        <v>4463016248.77705</v>
      </c>
      <c r="F68" s="61">
        <v>4758753772.7759447</v>
      </c>
      <c r="G68" s="61">
        <v>-295737523.99889517</v>
      </c>
      <c r="H68" s="61">
        <v>-71850466.29000029</v>
      </c>
      <c r="I68" s="61">
        <v>-195721907.47000027</v>
      </c>
      <c r="J68" s="61">
        <v>-2559781064.5700002</v>
      </c>
      <c r="K68" s="61">
        <v>2364059157.0999999</v>
      </c>
      <c r="L68" s="61">
        <v>123871441.17999998</v>
      </c>
      <c r="M68" s="61">
        <v>335980003.08999997</v>
      </c>
      <c r="N68" s="61">
        <v>-212108561.91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705521642.55525625</v>
      </c>
      <c r="W68" s="61">
        <v>391221964.47026706</v>
      </c>
      <c r="X68" s="61">
        <v>5688350.8658192931</v>
      </c>
      <c r="Y68" s="61">
        <v>108145494.12188607</v>
      </c>
      <c r="Z68" s="61">
        <v>200465833.09728387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-3604857851.5994415</v>
      </c>
      <c r="AO68" s="61">
        <v>-657162698.60017931</v>
      </c>
      <c r="AP68" s="61">
        <v>-690602916.37</v>
      </c>
      <c r="AQ68" s="61">
        <v>33440217.769820668</v>
      </c>
      <c r="AR68" s="61">
        <v>-36356553.238359094</v>
      </c>
      <c r="AS68" s="61">
        <v>-103284697.41214108</v>
      </c>
      <c r="AT68" s="61">
        <v>-495609568.70930004</v>
      </c>
      <c r="AU68" s="61">
        <v>-419655290.35930002</v>
      </c>
      <c r="AV68" s="61">
        <v>-75954278.349999994</v>
      </c>
      <c r="AW68" s="61">
        <v>0</v>
      </c>
      <c r="AX68" s="61">
        <v>0</v>
      </c>
      <c r="AY68" s="61">
        <v>392324871.29715896</v>
      </c>
      <c r="AZ68" s="61">
        <v>66928144.173781991</v>
      </c>
      <c r="BA68" s="61">
        <v>211516745.61036199</v>
      </c>
      <c r="BB68" s="61">
        <v>174788517.980362</v>
      </c>
      <c r="BC68" s="61">
        <v>36728227.630000003</v>
      </c>
      <c r="BD68" s="61">
        <v>0</v>
      </c>
      <c r="BE68" s="61">
        <v>0</v>
      </c>
      <c r="BF68" s="61">
        <v>-144588601.43658</v>
      </c>
      <c r="BG68" s="61">
        <v>0</v>
      </c>
      <c r="BH68" s="61">
        <v>0</v>
      </c>
      <c r="BI68" s="61">
        <v>0</v>
      </c>
      <c r="BJ68" s="61">
        <v>-1111582792.9800005</v>
      </c>
      <c r="BK68" s="61">
        <v>-1111582792.9800005</v>
      </c>
      <c r="BL68" s="61">
        <v>-8418429515.6200008</v>
      </c>
      <c r="BM68" s="61">
        <v>7306846722.6400003</v>
      </c>
      <c r="BN68" s="61">
        <v>0</v>
      </c>
      <c r="BO68" s="61">
        <v>0</v>
      </c>
      <c r="BP68" s="61">
        <v>0</v>
      </c>
      <c r="BQ68" s="61">
        <v>-18402781.599999998</v>
      </c>
      <c r="BR68" s="61">
        <v>-16667334.179999998</v>
      </c>
      <c r="BS68" s="61">
        <v>0</v>
      </c>
      <c r="BT68" s="61">
        <v>-1735447.4200000002</v>
      </c>
      <c r="BU68" s="61">
        <v>-1781353025.1809025</v>
      </c>
      <c r="BV68" s="61">
        <v>-1384705354.2217462</v>
      </c>
      <c r="BW68" s="61">
        <v>-350203782.51578152</v>
      </c>
      <c r="BX68" s="61">
        <v>-40833058.10870038</v>
      </c>
      <c r="BY68" s="61">
        <v>0</v>
      </c>
      <c r="BZ68" s="61">
        <v>-22616188.346763019</v>
      </c>
      <c r="CA68" s="61">
        <v>-11630302.505368102</v>
      </c>
      <c r="CB68" s="61">
        <v>53874389.676151678</v>
      </c>
      <c r="CC68" s="61">
        <v>-25238729.158695016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  <c r="CM68" s="61">
        <v>0</v>
      </c>
      <c r="CN68" s="61">
        <v>0</v>
      </c>
      <c r="CO68" s="61">
        <v>0</v>
      </c>
      <c r="CP68" s="61">
        <v>0</v>
      </c>
      <c r="CQ68" s="61">
        <v>0</v>
      </c>
      <c r="CR68" s="61">
        <v>0</v>
      </c>
      <c r="CS68" s="61">
        <v>0</v>
      </c>
      <c r="CT68" s="61">
        <v>0</v>
      </c>
      <c r="CU68" s="61">
        <v>1491829573.4428644</v>
      </c>
    </row>
    <row r="69" spans="1:99" ht="12.75" customHeight="1">
      <c r="A69" s="44" t="s">
        <v>119</v>
      </c>
      <c r="B69" s="59">
        <v>3011</v>
      </c>
      <c r="C69" s="60" t="s">
        <v>375</v>
      </c>
      <c r="D69" s="61">
        <v>1169316957.7900002</v>
      </c>
      <c r="E69" s="61">
        <v>1320248486.6500001</v>
      </c>
      <c r="F69" s="61">
        <v>1383569145.5</v>
      </c>
      <c r="G69" s="61">
        <v>-63320658.850000001</v>
      </c>
      <c r="H69" s="61">
        <v>-171182647.84</v>
      </c>
      <c r="I69" s="61">
        <v>-187869681</v>
      </c>
      <c r="J69" s="61">
        <v>-932779814.87</v>
      </c>
      <c r="K69" s="61">
        <v>744910133.87</v>
      </c>
      <c r="L69" s="61">
        <v>16687033.159999996</v>
      </c>
      <c r="M69" s="61">
        <v>82665939.359999999</v>
      </c>
      <c r="N69" s="61">
        <v>-65978906.200000003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8940422.7799999956</v>
      </c>
      <c r="W69" s="61">
        <v>1724739.35</v>
      </c>
      <c r="X69" s="61">
        <v>0</v>
      </c>
      <c r="Y69" s="61">
        <v>4635897.41</v>
      </c>
      <c r="Z69" s="61">
        <v>2579786.0199999958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11310696.200000001</v>
      </c>
      <c r="AH69" s="61">
        <v>11310696.200000001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-1036185742.7899998</v>
      </c>
      <c r="AO69" s="61">
        <v>-171664395.22</v>
      </c>
      <c r="AP69" s="61">
        <v>-178360731.96000001</v>
      </c>
      <c r="AQ69" s="61">
        <v>6696336.7400000002</v>
      </c>
      <c r="AR69" s="61">
        <v>7655007.0000000075</v>
      </c>
      <c r="AS69" s="61">
        <v>1769163.3800000101</v>
      </c>
      <c r="AT69" s="61">
        <v>-121281865.16999999</v>
      </c>
      <c r="AU69" s="61">
        <v>-112075204.02999999</v>
      </c>
      <c r="AV69" s="61">
        <v>-9206661.1400000006</v>
      </c>
      <c r="AW69" s="61">
        <v>0</v>
      </c>
      <c r="AX69" s="61">
        <v>0</v>
      </c>
      <c r="AY69" s="61">
        <v>123051028.55</v>
      </c>
      <c r="AZ69" s="61">
        <v>5885843.6199999973</v>
      </c>
      <c r="BA69" s="61">
        <v>36532306.769999996</v>
      </c>
      <c r="BB69" s="61">
        <v>32228362.459999997</v>
      </c>
      <c r="BC69" s="61">
        <v>4303944.3099999996</v>
      </c>
      <c r="BD69" s="61">
        <v>0</v>
      </c>
      <c r="BE69" s="61">
        <v>0</v>
      </c>
      <c r="BF69" s="61">
        <v>-30646463.149999999</v>
      </c>
      <c r="BG69" s="61">
        <v>-1271090.79</v>
      </c>
      <c r="BH69" s="61">
        <v>-1271090.79</v>
      </c>
      <c r="BI69" s="61">
        <v>0</v>
      </c>
      <c r="BJ69" s="61">
        <v>-159094320.42999983</v>
      </c>
      <c r="BK69" s="61">
        <v>-159094320.42999983</v>
      </c>
      <c r="BL69" s="61">
        <v>-1235803635.6499999</v>
      </c>
      <c r="BM69" s="61">
        <v>1076709315.22</v>
      </c>
      <c r="BN69" s="61">
        <v>0</v>
      </c>
      <c r="BO69" s="61">
        <v>0</v>
      </c>
      <c r="BP69" s="61">
        <v>0</v>
      </c>
      <c r="BQ69" s="61">
        <v>-5825453.2400000039</v>
      </c>
      <c r="BR69" s="61">
        <v>-5825453.2400000039</v>
      </c>
      <c r="BS69" s="61">
        <v>0</v>
      </c>
      <c r="BT69" s="61">
        <v>0</v>
      </c>
      <c r="BU69" s="61">
        <v>-705567656.07000005</v>
      </c>
      <c r="BV69" s="61">
        <v>-592916022.85000002</v>
      </c>
      <c r="BW69" s="61">
        <v>-62186214.439999998</v>
      </c>
      <c r="BX69" s="61">
        <v>-38466974.890000001</v>
      </c>
      <c r="BY69" s="61">
        <v>0</v>
      </c>
      <c r="BZ69" s="61">
        <v>-4496666.51</v>
      </c>
      <c r="CA69" s="61">
        <v>-1427228.97</v>
      </c>
      <c r="CB69" s="61">
        <v>10313388.309999999</v>
      </c>
      <c r="CC69" s="61">
        <v>-16387936.720000001</v>
      </c>
      <c r="CD69" s="61">
        <v>-417834.03999999992</v>
      </c>
      <c r="CE69" s="61">
        <v>0</v>
      </c>
      <c r="CF69" s="61">
        <v>-417834.03999999992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  <c r="CM69" s="61">
        <v>0</v>
      </c>
      <c r="CN69" s="61">
        <v>0</v>
      </c>
      <c r="CO69" s="61">
        <v>0</v>
      </c>
      <c r="CP69" s="61">
        <v>0</v>
      </c>
      <c r="CQ69" s="61">
        <v>0</v>
      </c>
      <c r="CR69" s="61">
        <v>0</v>
      </c>
      <c r="CS69" s="61">
        <v>0</v>
      </c>
      <c r="CT69" s="61">
        <v>0</v>
      </c>
      <c r="CU69" s="61">
        <v>133131215.00000036</v>
      </c>
    </row>
    <row r="70" spans="1:99" ht="12.75" customHeight="1">
      <c r="A70" s="44" t="s">
        <v>120</v>
      </c>
      <c r="B70" s="59">
        <v>3012</v>
      </c>
      <c r="C70" s="60" t="s">
        <v>375</v>
      </c>
      <c r="D70" s="61">
        <v>5550776323.1799994</v>
      </c>
      <c r="E70" s="61">
        <v>4853113566.0199995</v>
      </c>
      <c r="F70" s="61">
        <v>5600128918.2299995</v>
      </c>
      <c r="G70" s="61">
        <v>-747015352.21000004</v>
      </c>
      <c r="H70" s="61">
        <v>-327045160.23000026</v>
      </c>
      <c r="I70" s="61">
        <v>-480701427.19000006</v>
      </c>
      <c r="J70" s="61">
        <v>-3157020886.6100001</v>
      </c>
      <c r="K70" s="61">
        <v>2676319459.4200001</v>
      </c>
      <c r="L70" s="61">
        <v>153656266.9599998</v>
      </c>
      <c r="M70" s="61">
        <v>1300688118.5999999</v>
      </c>
      <c r="N70" s="61">
        <v>-1147031851.6400001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1024707917.39</v>
      </c>
      <c r="W70" s="61">
        <v>256007621.25999999</v>
      </c>
      <c r="X70" s="61">
        <v>0</v>
      </c>
      <c r="Y70" s="61">
        <v>469718899.88999999</v>
      </c>
      <c r="Z70" s="61">
        <v>298981396.24000001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-3337189559.5386748</v>
      </c>
      <c r="AO70" s="61">
        <v>-957462332.37</v>
      </c>
      <c r="AP70" s="61">
        <v>-1068545453.59</v>
      </c>
      <c r="AQ70" s="61">
        <v>111083121.22</v>
      </c>
      <c r="AR70" s="61">
        <v>-71170658.139999986</v>
      </c>
      <c r="AS70" s="61">
        <v>-148591907.5</v>
      </c>
      <c r="AT70" s="61">
        <v>-1132720099.45</v>
      </c>
      <c r="AU70" s="61">
        <v>-909296868.77999997</v>
      </c>
      <c r="AV70" s="61">
        <v>-223423230.66999999</v>
      </c>
      <c r="AW70" s="61">
        <v>0</v>
      </c>
      <c r="AX70" s="61">
        <v>0</v>
      </c>
      <c r="AY70" s="61">
        <v>984128191.95000005</v>
      </c>
      <c r="AZ70" s="61">
        <v>77421249.360000014</v>
      </c>
      <c r="BA70" s="61">
        <v>562731698.61000001</v>
      </c>
      <c r="BB70" s="61">
        <v>465171696.47000003</v>
      </c>
      <c r="BC70" s="61">
        <v>97560002.140000001</v>
      </c>
      <c r="BD70" s="61">
        <v>0</v>
      </c>
      <c r="BE70" s="61">
        <v>0</v>
      </c>
      <c r="BF70" s="61">
        <v>-485310449.25</v>
      </c>
      <c r="BG70" s="61">
        <v>1626339.01</v>
      </c>
      <c r="BH70" s="61">
        <v>1626339.01</v>
      </c>
      <c r="BI70" s="61">
        <v>0</v>
      </c>
      <c r="BJ70" s="61">
        <v>-1426509835.5599995</v>
      </c>
      <c r="BK70" s="61">
        <v>-1426509835.5599995</v>
      </c>
      <c r="BL70" s="61">
        <v>-14907287794.949999</v>
      </c>
      <c r="BM70" s="61">
        <v>13480777959.389999</v>
      </c>
      <c r="BN70" s="61">
        <v>0</v>
      </c>
      <c r="BO70" s="61">
        <v>0</v>
      </c>
      <c r="BP70" s="61">
        <v>0</v>
      </c>
      <c r="BQ70" s="61">
        <v>-12520913.280000001</v>
      </c>
      <c r="BR70" s="61">
        <v>-12520913.280000001</v>
      </c>
      <c r="BS70" s="61">
        <v>0</v>
      </c>
      <c r="BT70" s="61">
        <v>0</v>
      </c>
      <c r="BU70" s="61">
        <v>-871152159.19867516</v>
      </c>
      <c r="BV70" s="61">
        <v>-1089143308.0799999</v>
      </c>
      <c r="BW70" s="61">
        <v>-104111293.85875593</v>
      </c>
      <c r="BX70" s="61">
        <v>-55415664.799919374</v>
      </c>
      <c r="BY70" s="61">
        <v>0</v>
      </c>
      <c r="BZ70" s="61">
        <v>0</v>
      </c>
      <c r="CA70" s="61">
        <v>0</v>
      </c>
      <c r="CB70" s="61">
        <v>383900969.48000002</v>
      </c>
      <c r="CC70" s="61">
        <v>-6382861.9400000004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  <c r="CM70" s="61">
        <v>0</v>
      </c>
      <c r="CN70" s="61">
        <v>0</v>
      </c>
      <c r="CO70" s="61">
        <v>0</v>
      </c>
      <c r="CP70" s="61">
        <v>0</v>
      </c>
      <c r="CQ70" s="61">
        <v>0</v>
      </c>
      <c r="CR70" s="61">
        <v>0</v>
      </c>
      <c r="CS70" s="61">
        <v>0</v>
      </c>
      <c r="CT70" s="61">
        <v>0</v>
      </c>
      <c r="CU70" s="61">
        <v>2213586763.6413245</v>
      </c>
    </row>
    <row r="71" spans="1:99" ht="12.75" customHeight="1">
      <c r="A71" s="44" t="s">
        <v>121</v>
      </c>
      <c r="B71" s="59">
        <v>3016</v>
      </c>
      <c r="C71" s="60" t="s">
        <v>375</v>
      </c>
      <c r="D71" s="61">
        <v>262767356.47999999</v>
      </c>
      <c r="E71" s="61">
        <v>291902868.06</v>
      </c>
      <c r="F71" s="61">
        <v>319011594.12</v>
      </c>
      <c r="G71" s="61">
        <v>-27108726.059999999</v>
      </c>
      <c r="H71" s="61">
        <v>-29135511.580000002</v>
      </c>
      <c r="I71" s="61">
        <v>-37338600.380000003</v>
      </c>
      <c r="J71" s="61">
        <v>-81423896.200000003</v>
      </c>
      <c r="K71" s="61">
        <v>44085295.82</v>
      </c>
      <c r="L71" s="61">
        <v>8203088.8000000007</v>
      </c>
      <c r="M71" s="61">
        <v>13013228.390000001</v>
      </c>
      <c r="N71" s="61">
        <v>-4810139.59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-183652437.6624662</v>
      </c>
      <c r="AO71" s="61">
        <v>-15836978.439999999</v>
      </c>
      <c r="AP71" s="61">
        <v>-16352531.58</v>
      </c>
      <c r="AQ71" s="61">
        <v>515553.14</v>
      </c>
      <c r="AR71" s="61">
        <v>-859912.34999999404</v>
      </c>
      <c r="AS71" s="61">
        <v>-2425099.1299999952</v>
      </c>
      <c r="AT71" s="61">
        <v>-59954207.129999995</v>
      </c>
      <c r="AU71" s="61">
        <v>-37818086.539999999</v>
      </c>
      <c r="AV71" s="61">
        <v>-22136120.59</v>
      </c>
      <c r="AW71" s="61">
        <v>0</v>
      </c>
      <c r="AX71" s="61">
        <v>0</v>
      </c>
      <c r="AY71" s="61">
        <v>57529108</v>
      </c>
      <c r="AZ71" s="61">
        <v>1565186.7800000012</v>
      </c>
      <c r="BA71" s="61">
        <v>17498897.780000001</v>
      </c>
      <c r="BB71" s="61">
        <v>12294312.4</v>
      </c>
      <c r="BC71" s="61">
        <v>5204585.38</v>
      </c>
      <c r="BD71" s="61">
        <v>0</v>
      </c>
      <c r="BE71" s="61">
        <v>0</v>
      </c>
      <c r="BF71" s="61">
        <v>-15933711</v>
      </c>
      <c r="BG71" s="61">
        <v>0</v>
      </c>
      <c r="BH71" s="61">
        <v>0</v>
      </c>
      <c r="BI71" s="61">
        <v>0</v>
      </c>
      <c r="BJ71" s="61">
        <v>-12249026.130000018</v>
      </c>
      <c r="BK71" s="61">
        <v>-14097861.420000017</v>
      </c>
      <c r="BL71" s="61">
        <v>-315656737.39999998</v>
      </c>
      <c r="BM71" s="61">
        <v>301558875.97999996</v>
      </c>
      <c r="BN71" s="61">
        <v>1848835.2899999991</v>
      </c>
      <c r="BO71" s="61">
        <v>14626493.939999999</v>
      </c>
      <c r="BP71" s="61">
        <v>-12777658.65</v>
      </c>
      <c r="BQ71" s="61">
        <v>-3210219.4800000004</v>
      </c>
      <c r="BR71" s="61">
        <v>-3210219.4800000004</v>
      </c>
      <c r="BS71" s="61">
        <v>0</v>
      </c>
      <c r="BT71" s="61">
        <v>0</v>
      </c>
      <c r="BU71" s="61">
        <v>-151496301.26246619</v>
      </c>
      <c r="BV71" s="61">
        <v>-104513393.29246622</v>
      </c>
      <c r="BW71" s="61">
        <v>-21862444.23</v>
      </c>
      <c r="BX71" s="61">
        <v>-1567740.89</v>
      </c>
      <c r="BY71" s="61">
        <v>0</v>
      </c>
      <c r="BZ71" s="61">
        <v>-21474802.510000002</v>
      </c>
      <c r="CA71" s="61">
        <v>-4478439.42</v>
      </c>
      <c r="CB71" s="61">
        <v>2738676.15</v>
      </c>
      <c r="CC71" s="61">
        <v>-338157.07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  <c r="CM71" s="61">
        <v>0</v>
      </c>
      <c r="CN71" s="61">
        <v>0</v>
      </c>
      <c r="CO71" s="61">
        <v>0</v>
      </c>
      <c r="CP71" s="61">
        <v>0</v>
      </c>
      <c r="CQ71" s="61">
        <v>0</v>
      </c>
      <c r="CR71" s="61">
        <v>0</v>
      </c>
      <c r="CS71" s="61">
        <v>0</v>
      </c>
      <c r="CT71" s="61">
        <v>0</v>
      </c>
      <c r="CU71" s="61">
        <v>79114918.817533791</v>
      </c>
    </row>
    <row r="72" spans="1:99" ht="12.75" customHeight="1">
      <c r="A72" s="44" t="s">
        <v>122</v>
      </c>
      <c r="B72" s="59">
        <v>3017</v>
      </c>
      <c r="C72" s="60" t="s">
        <v>375</v>
      </c>
      <c r="D72" s="61">
        <v>4499876776.4700003</v>
      </c>
      <c r="E72" s="61">
        <v>4358148190.0799999</v>
      </c>
      <c r="F72" s="61">
        <v>4711492706.7699995</v>
      </c>
      <c r="G72" s="61">
        <v>-353344516.69</v>
      </c>
      <c r="H72" s="61">
        <v>-273063367.54999983</v>
      </c>
      <c r="I72" s="61">
        <v>-309729450.69999981</v>
      </c>
      <c r="J72" s="61">
        <v>-3226505172.04</v>
      </c>
      <c r="K72" s="61">
        <v>2916775721.3400002</v>
      </c>
      <c r="L72" s="61">
        <v>36666083.150000006</v>
      </c>
      <c r="M72" s="61">
        <v>213470840.93000001</v>
      </c>
      <c r="N72" s="61">
        <v>-176804757.78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414791953.94</v>
      </c>
      <c r="W72" s="61">
        <v>0</v>
      </c>
      <c r="X72" s="61">
        <v>0</v>
      </c>
      <c r="Y72" s="61">
        <v>414791953.94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-3295938156.8499999</v>
      </c>
      <c r="AO72" s="61">
        <v>-1225451174.0999999</v>
      </c>
      <c r="AP72" s="61">
        <v>-1296672632.7199998</v>
      </c>
      <c r="AQ72" s="61">
        <v>71221458.620000005</v>
      </c>
      <c r="AR72" s="61">
        <v>-44909575.429999977</v>
      </c>
      <c r="AS72" s="61">
        <v>-91972257.179999948</v>
      </c>
      <c r="AT72" s="61">
        <v>-671761811.45999992</v>
      </c>
      <c r="AU72" s="61">
        <v>-732639345.80999994</v>
      </c>
      <c r="AV72" s="61">
        <v>60877534.350000001</v>
      </c>
      <c r="AW72" s="61">
        <v>0</v>
      </c>
      <c r="AX72" s="61">
        <v>0</v>
      </c>
      <c r="AY72" s="61">
        <v>579789554.27999997</v>
      </c>
      <c r="AZ72" s="61">
        <v>47062681.74999997</v>
      </c>
      <c r="BA72" s="61">
        <v>314762433.80999994</v>
      </c>
      <c r="BB72" s="61">
        <v>272232181.20999992</v>
      </c>
      <c r="BC72" s="61">
        <v>42530252.600000001</v>
      </c>
      <c r="BD72" s="61">
        <v>0</v>
      </c>
      <c r="BE72" s="61">
        <v>0</v>
      </c>
      <c r="BF72" s="61">
        <v>-267699752.05999997</v>
      </c>
      <c r="BG72" s="61">
        <v>122879.40000000001</v>
      </c>
      <c r="BH72" s="61">
        <v>193802.13</v>
      </c>
      <c r="BI72" s="61">
        <v>-70922.73</v>
      </c>
      <c r="BJ72" s="61">
        <v>-217009797.09999999</v>
      </c>
      <c r="BK72" s="61">
        <v>-220260515.25</v>
      </c>
      <c r="BL72" s="61">
        <v>-2231796522.8099999</v>
      </c>
      <c r="BM72" s="61">
        <v>2011536007.5599999</v>
      </c>
      <c r="BN72" s="61">
        <v>3250718.150000006</v>
      </c>
      <c r="BO72" s="61">
        <v>148561867.41</v>
      </c>
      <c r="BP72" s="61">
        <v>-145311149.25999999</v>
      </c>
      <c r="BQ72" s="61">
        <v>-25832871.68</v>
      </c>
      <c r="BR72" s="61">
        <v>-25832871.68</v>
      </c>
      <c r="BS72" s="61">
        <v>0</v>
      </c>
      <c r="BT72" s="61">
        <v>0</v>
      </c>
      <c r="BU72" s="61">
        <v>-1782810571.9100001</v>
      </c>
      <c r="BV72" s="61">
        <v>-1503821470.0300002</v>
      </c>
      <c r="BW72" s="61">
        <v>-267813815.75</v>
      </c>
      <c r="BX72" s="61">
        <v>-44699030.549999997</v>
      </c>
      <c r="BY72" s="61">
        <v>0</v>
      </c>
      <c r="BZ72" s="61">
        <v>-15965904.760000002</v>
      </c>
      <c r="CA72" s="61">
        <v>-69715384.700000003</v>
      </c>
      <c r="CB72" s="61">
        <v>48295782.219999999</v>
      </c>
      <c r="CC72" s="61">
        <v>70909251.660000011</v>
      </c>
      <c r="CD72" s="61">
        <v>-47046.03</v>
      </c>
      <c r="CE72" s="61">
        <v>-47046.03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  <c r="CM72" s="61">
        <v>0</v>
      </c>
      <c r="CN72" s="61">
        <v>0</v>
      </c>
      <c r="CO72" s="61">
        <v>0</v>
      </c>
      <c r="CP72" s="61">
        <v>0</v>
      </c>
      <c r="CQ72" s="61">
        <v>0</v>
      </c>
      <c r="CR72" s="61">
        <v>0</v>
      </c>
      <c r="CS72" s="61">
        <v>0</v>
      </c>
      <c r="CT72" s="61">
        <v>0</v>
      </c>
      <c r="CU72" s="61">
        <v>1203938619.6200004</v>
      </c>
    </row>
    <row r="73" spans="1:99" ht="12.75" customHeight="1">
      <c r="A73" s="44" t="s">
        <v>123</v>
      </c>
      <c r="B73" s="59">
        <v>3018</v>
      </c>
      <c r="C73" s="60" t="s">
        <v>375</v>
      </c>
      <c r="D73" s="61">
        <v>8593216090.5099983</v>
      </c>
      <c r="E73" s="61">
        <v>10568455559.719999</v>
      </c>
      <c r="F73" s="61">
        <v>10600672234.469999</v>
      </c>
      <c r="G73" s="61">
        <v>-32216674.75</v>
      </c>
      <c r="H73" s="61">
        <v>-2077745367.3500004</v>
      </c>
      <c r="I73" s="61">
        <v>-2077745367.3500004</v>
      </c>
      <c r="J73" s="61">
        <v>-9901070182.8500004</v>
      </c>
      <c r="K73" s="61">
        <v>7823324815.5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48853490.920000002</v>
      </c>
      <c r="W73" s="61">
        <v>46007729.579999998</v>
      </c>
      <c r="X73" s="61">
        <v>0</v>
      </c>
      <c r="Y73" s="61">
        <v>0</v>
      </c>
      <c r="Z73" s="61">
        <v>2845761.34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53652407.220000006</v>
      </c>
      <c r="AH73" s="61">
        <v>53652407.220000006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-6053752524.1800022</v>
      </c>
      <c r="AO73" s="61">
        <v>-959727473.63000023</v>
      </c>
      <c r="AP73" s="61">
        <v>-963217981.00000024</v>
      </c>
      <c r="AQ73" s="61">
        <v>3490507.37</v>
      </c>
      <c r="AR73" s="61">
        <v>-102166621.45000009</v>
      </c>
      <c r="AS73" s="61">
        <v>-98885194.400000095</v>
      </c>
      <c r="AT73" s="61">
        <v>-2618763892.3499999</v>
      </c>
      <c r="AU73" s="61">
        <v>-2210586119.6500001</v>
      </c>
      <c r="AV73" s="61">
        <v>-408177772.69999999</v>
      </c>
      <c r="AW73" s="61">
        <v>0</v>
      </c>
      <c r="AX73" s="61">
        <v>0</v>
      </c>
      <c r="AY73" s="61">
        <v>2519878697.9499998</v>
      </c>
      <c r="AZ73" s="61">
        <v>-3281427.049999997</v>
      </c>
      <c r="BA73" s="61">
        <v>36140847.240000002</v>
      </c>
      <c r="BB73" s="61">
        <v>31800215.330000002</v>
      </c>
      <c r="BC73" s="61">
        <v>4340631.91</v>
      </c>
      <c r="BD73" s="61">
        <v>0</v>
      </c>
      <c r="BE73" s="61">
        <v>0</v>
      </c>
      <c r="BF73" s="61">
        <v>-39422274.289999999</v>
      </c>
      <c r="BG73" s="61">
        <v>-51200595.450000003</v>
      </c>
      <c r="BH73" s="61">
        <v>-51262534.450000003</v>
      </c>
      <c r="BI73" s="61">
        <v>61939</v>
      </c>
      <c r="BJ73" s="61">
        <v>-1604814904.3600006</v>
      </c>
      <c r="BK73" s="61">
        <v>-1604814904.3600006</v>
      </c>
      <c r="BL73" s="61">
        <v>-8239479967.0600004</v>
      </c>
      <c r="BM73" s="61">
        <v>6634665062.6999998</v>
      </c>
      <c r="BN73" s="61">
        <v>0</v>
      </c>
      <c r="BO73" s="61">
        <v>0</v>
      </c>
      <c r="BP73" s="61">
        <v>0</v>
      </c>
      <c r="BQ73" s="61">
        <v>-91000872.499999955</v>
      </c>
      <c r="BR73" s="61">
        <v>-91000872.499999955</v>
      </c>
      <c r="BS73" s="61">
        <v>0</v>
      </c>
      <c r="BT73" s="61">
        <v>0</v>
      </c>
      <c r="BU73" s="61">
        <v>-3205487388.880002</v>
      </c>
      <c r="BV73" s="61">
        <v>-2553690208.0200014</v>
      </c>
      <c r="BW73" s="61">
        <v>-393149893.92999995</v>
      </c>
      <c r="BX73" s="61">
        <v>-37000482.590000004</v>
      </c>
      <c r="BY73" s="61">
        <v>0</v>
      </c>
      <c r="BZ73" s="61">
        <v>-136691770.74000001</v>
      </c>
      <c r="CA73" s="61">
        <v>-68986560.260000005</v>
      </c>
      <c r="CB73" s="61">
        <v>0</v>
      </c>
      <c r="CC73" s="61">
        <v>-15968473.34</v>
      </c>
      <c r="CD73" s="61">
        <v>-3732939.54</v>
      </c>
      <c r="CE73" s="61">
        <v>0</v>
      </c>
      <c r="CF73" s="61">
        <v>-3288076.43</v>
      </c>
      <c r="CG73" s="61">
        <v>0</v>
      </c>
      <c r="CH73" s="61">
        <v>-444863.11</v>
      </c>
      <c r="CI73" s="61">
        <v>0</v>
      </c>
      <c r="CJ73" s="61">
        <v>0</v>
      </c>
      <c r="CK73" s="61">
        <v>-35621728.369999997</v>
      </c>
      <c r="CL73" s="61">
        <v>-35621728.369999997</v>
      </c>
      <c r="CM73" s="61">
        <v>0</v>
      </c>
      <c r="CN73" s="61">
        <v>0</v>
      </c>
      <c r="CO73" s="61">
        <v>0</v>
      </c>
      <c r="CP73" s="61">
        <v>0</v>
      </c>
      <c r="CQ73" s="61">
        <v>0</v>
      </c>
      <c r="CR73" s="61">
        <v>0</v>
      </c>
      <c r="CS73" s="61">
        <v>0</v>
      </c>
      <c r="CT73" s="61">
        <v>0</v>
      </c>
      <c r="CU73" s="61">
        <v>2539463566.3299961</v>
      </c>
    </row>
    <row r="74" spans="1:99" ht="13.5" customHeight="1">
      <c r="A74" s="44" t="s">
        <v>124</v>
      </c>
      <c r="B74" s="59">
        <v>4002</v>
      </c>
      <c r="C74" s="60" t="s">
        <v>376</v>
      </c>
      <c r="D74" s="61">
        <v>49856049.36999999</v>
      </c>
      <c r="E74" s="61">
        <v>42460185.099999994</v>
      </c>
      <c r="F74" s="61">
        <v>54884950.369999997</v>
      </c>
      <c r="G74" s="61">
        <v>-12424765.27</v>
      </c>
      <c r="H74" s="61">
        <v>-9658833.140000008</v>
      </c>
      <c r="I74" s="61">
        <v>-13140270.210000008</v>
      </c>
      <c r="J74" s="61">
        <v>-97766897.450000003</v>
      </c>
      <c r="K74" s="61">
        <v>84626627.239999995</v>
      </c>
      <c r="L74" s="61">
        <v>3481437.0700000003</v>
      </c>
      <c r="M74" s="61">
        <v>20384808.100000001</v>
      </c>
      <c r="N74" s="61">
        <v>-16903371.030000001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16431914.57</v>
      </c>
      <c r="W74" s="61">
        <v>16431914.57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622782.84</v>
      </c>
      <c r="AH74" s="61">
        <v>621862.98</v>
      </c>
      <c r="AI74" s="61">
        <v>919.86</v>
      </c>
      <c r="AJ74" s="61">
        <v>0</v>
      </c>
      <c r="AK74" s="61">
        <v>0</v>
      </c>
      <c r="AL74" s="61">
        <v>0</v>
      </c>
      <c r="AM74" s="61">
        <v>0</v>
      </c>
      <c r="AN74" s="61">
        <v>-21999957.389999993</v>
      </c>
      <c r="AO74" s="61">
        <v>-8342566.879999999</v>
      </c>
      <c r="AP74" s="61">
        <v>-10577351.6</v>
      </c>
      <c r="AQ74" s="61">
        <v>2234784.7200000002</v>
      </c>
      <c r="AR74" s="61">
        <v>-7517443.8399999961</v>
      </c>
      <c r="AS74" s="61">
        <v>-8765251.8699999973</v>
      </c>
      <c r="AT74" s="61">
        <v>-75490787.299999997</v>
      </c>
      <c r="AU74" s="61">
        <v>-82780028.379999995</v>
      </c>
      <c r="AV74" s="61">
        <v>7289241.0800000001</v>
      </c>
      <c r="AW74" s="61">
        <v>0</v>
      </c>
      <c r="AX74" s="61">
        <v>0</v>
      </c>
      <c r="AY74" s="61">
        <v>66725535.43</v>
      </c>
      <c r="AZ74" s="61">
        <v>1247808.0300000012</v>
      </c>
      <c r="BA74" s="61">
        <v>24165186.620000001</v>
      </c>
      <c r="BB74" s="61">
        <v>28309089</v>
      </c>
      <c r="BC74" s="61">
        <v>-4143902.38</v>
      </c>
      <c r="BD74" s="61">
        <v>0</v>
      </c>
      <c r="BE74" s="61">
        <v>0</v>
      </c>
      <c r="BF74" s="61">
        <v>-22917378.59</v>
      </c>
      <c r="BG74" s="61">
        <v>0</v>
      </c>
      <c r="BH74" s="61">
        <v>0</v>
      </c>
      <c r="BI74" s="61">
        <v>0</v>
      </c>
      <c r="BJ74" s="61">
        <v>0</v>
      </c>
      <c r="BK74" s="61">
        <v>0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-535929.01</v>
      </c>
      <c r="BR74" s="61">
        <v>-535929.01</v>
      </c>
      <c r="BS74" s="61">
        <v>0</v>
      </c>
      <c r="BT74" s="61">
        <v>0</v>
      </c>
      <c r="BU74" s="61">
        <v>-5604017.6600000001</v>
      </c>
      <c r="BV74" s="61">
        <v>-3833129.93</v>
      </c>
      <c r="BW74" s="61">
        <v>-1476138.4</v>
      </c>
      <c r="BX74" s="61">
        <v>-386411.83</v>
      </c>
      <c r="BY74" s="61">
        <v>0</v>
      </c>
      <c r="BZ74" s="61">
        <v>0</v>
      </c>
      <c r="CA74" s="61">
        <v>-105691.15</v>
      </c>
      <c r="CB74" s="61">
        <v>785162.75</v>
      </c>
      <c r="CC74" s="61">
        <v>-587809.1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0</v>
      </c>
      <c r="CM74" s="61">
        <v>0</v>
      </c>
      <c r="CN74" s="61">
        <v>0</v>
      </c>
      <c r="CO74" s="61">
        <v>0</v>
      </c>
      <c r="CP74" s="61">
        <v>0</v>
      </c>
      <c r="CQ74" s="61">
        <v>0</v>
      </c>
      <c r="CR74" s="61">
        <v>0</v>
      </c>
      <c r="CS74" s="61">
        <v>0</v>
      </c>
      <c r="CT74" s="61">
        <v>0</v>
      </c>
      <c r="CU74" s="61">
        <v>27856091.979999997</v>
      </c>
    </row>
    <row r="75" spans="1:99" ht="13.5" customHeight="1">
      <c r="A75" s="46" t="s">
        <v>125</v>
      </c>
      <c r="B75" s="62">
        <v>4003</v>
      </c>
      <c r="C75" s="60" t="s">
        <v>376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  <c r="CM75" s="61">
        <v>0</v>
      </c>
      <c r="CN75" s="61">
        <v>0</v>
      </c>
      <c r="CO75" s="61">
        <v>0</v>
      </c>
      <c r="CP75" s="61">
        <v>0</v>
      </c>
      <c r="CQ75" s="61">
        <v>0</v>
      </c>
      <c r="CR75" s="61">
        <v>0</v>
      </c>
      <c r="CS75" s="61">
        <v>0</v>
      </c>
      <c r="CT75" s="61">
        <v>0</v>
      </c>
      <c r="CU75" s="61">
        <v>0</v>
      </c>
    </row>
    <row r="76" spans="1:99" ht="12.75" customHeight="1">
      <c r="A76" s="46" t="s">
        <v>126</v>
      </c>
      <c r="B76" s="62">
        <v>4004</v>
      </c>
      <c r="C76" s="60" t="s">
        <v>376</v>
      </c>
      <c r="D76" s="61">
        <v>0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0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0</v>
      </c>
      <c r="BT76" s="61">
        <v>0</v>
      </c>
      <c r="BU76" s="61">
        <v>0</v>
      </c>
      <c r="BV76" s="61">
        <v>0</v>
      </c>
      <c r="BW76" s="61">
        <v>0</v>
      </c>
      <c r="BX76" s="61">
        <v>0</v>
      </c>
      <c r="BY76" s="61">
        <v>0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0</v>
      </c>
      <c r="CM76" s="61">
        <v>0</v>
      </c>
      <c r="CN76" s="61">
        <v>0</v>
      </c>
      <c r="CO76" s="61">
        <v>0</v>
      </c>
      <c r="CP76" s="61">
        <v>0</v>
      </c>
      <c r="CQ76" s="61">
        <v>0</v>
      </c>
      <c r="CR76" s="61">
        <v>0</v>
      </c>
      <c r="CS76" s="61">
        <v>0</v>
      </c>
      <c r="CT76" s="61">
        <v>0</v>
      </c>
      <c r="CU76" s="61">
        <v>0</v>
      </c>
    </row>
    <row r="77" spans="1:99" ht="12.75" customHeight="1">
      <c r="A77" s="46" t="s">
        <v>127</v>
      </c>
      <c r="B77" s="62">
        <v>4005</v>
      </c>
      <c r="C77" s="60" t="s">
        <v>376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0</v>
      </c>
      <c r="AT77" s="61">
        <v>0</v>
      </c>
      <c r="AU77" s="61">
        <v>0</v>
      </c>
      <c r="AV77" s="61">
        <v>0</v>
      </c>
      <c r="AW77" s="61">
        <v>0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61">
        <v>0</v>
      </c>
      <c r="BE77" s="61">
        <v>0</v>
      </c>
      <c r="BF77" s="61">
        <v>0</v>
      </c>
      <c r="BG77" s="61">
        <v>0</v>
      </c>
      <c r="BH77" s="61">
        <v>0</v>
      </c>
      <c r="BI77" s="61">
        <v>0</v>
      </c>
      <c r="BJ77" s="61">
        <v>0</v>
      </c>
      <c r="BK77" s="61">
        <v>0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0</v>
      </c>
      <c r="BT77" s="61">
        <v>0</v>
      </c>
      <c r="BU77" s="61">
        <v>0</v>
      </c>
      <c r="BV77" s="61">
        <v>0</v>
      </c>
      <c r="BW77" s="61">
        <v>0</v>
      </c>
      <c r="BX77" s="61">
        <v>0</v>
      </c>
      <c r="BY77" s="61">
        <v>0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0</v>
      </c>
      <c r="CM77" s="61">
        <v>0</v>
      </c>
      <c r="CN77" s="61">
        <v>0</v>
      </c>
      <c r="CO77" s="61">
        <v>0</v>
      </c>
      <c r="CP77" s="61">
        <v>0</v>
      </c>
      <c r="CQ77" s="61">
        <v>0</v>
      </c>
      <c r="CR77" s="61">
        <v>0</v>
      </c>
      <c r="CS77" s="61">
        <v>0</v>
      </c>
      <c r="CT77" s="61">
        <v>0</v>
      </c>
      <c r="CU77" s="61">
        <v>0</v>
      </c>
    </row>
    <row r="78" spans="1:99" ht="12.75" customHeight="1">
      <c r="A78" s="47" t="s">
        <v>128</v>
      </c>
      <c r="B78" s="63">
        <v>9000</v>
      </c>
      <c r="C78" s="60" t="s">
        <v>377</v>
      </c>
      <c r="D78" s="64">
        <v>95375.52</v>
      </c>
      <c r="E78" s="64">
        <v>0</v>
      </c>
      <c r="F78" s="64">
        <v>0</v>
      </c>
      <c r="G78" s="64">
        <v>0</v>
      </c>
      <c r="H78" s="64">
        <v>0</v>
      </c>
      <c r="I78" s="64">
        <v>0</v>
      </c>
      <c r="J78" s="64">
        <v>0</v>
      </c>
      <c r="K78" s="64">
        <v>0</v>
      </c>
      <c r="L78" s="64">
        <v>0</v>
      </c>
      <c r="M78" s="64">
        <v>0</v>
      </c>
      <c r="N78" s="64">
        <v>0</v>
      </c>
      <c r="O78" s="64">
        <v>0</v>
      </c>
      <c r="P78" s="64">
        <v>0</v>
      </c>
      <c r="Q78" s="64">
        <v>0</v>
      </c>
      <c r="R78" s="64">
        <v>0</v>
      </c>
      <c r="S78" s="64">
        <v>0</v>
      </c>
      <c r="T78" s="64">
        <v>0</v>
      </c>
      <c r="U78" s="64">
        <v>0</v>
      </c>
      <c r="V78" s="64">
        <v>95375.52</v>
      </c>
      <c r="W78" s="64">
        <v>0</v>
      </c>
      <c r="X78" s="64">
        <v>0</v>
      </c>
      <c r="Y78" s="64">
        <v>95375.52</v>
      </c>
      <c r="Z78" s="64">
        <v>0</v>
      </c>
      <c r="AA78" s="64">
        <v>0</v>
      </c>
      <c r="AB78" s="64">
        <v>0</v>
      </c>
      <c r="AC78" s="64">
        <v>0</v>
      </c>
      <c r="AD78" s="64">
        <v>0</v>
      </c>
      <c r="AE78" s="64">
        <v>0</v>
      </c>
      <c r="AF78" s="64">
        <v>0</v>
      </c>
      <c r="AG78" s="64">
        <v>0</v>
      </c>
      <c r="AH78" s="64">
        <v>0</v>
      </c>
      <c r="AI78" s="64">
        <v>0</v>
      </c>
      <c r="AJ78" s="64">
        <v>0</v>
      </c>
      <c r="AK78" s="64">
        <v>0</v>
      </c>
      <c r="AL78" s="64">
        <v>0</v>
      </c>
      <c r="AM78" s="64">
        <v>0</v>
      </c>
      <c r="AN78" s="64">
        <v>-464620.55999999936</v>
      </c>
      <c r="AO78" s="64">
        <v>-116670.54</v>
      </c>
      <c r="AP78" s="64">
        <v>-116670.54</v>
      </c>
      <c r="AQ78" s="64">
        <v>0</v>
      </c>
      <c r="AR78" s="64">
        <v>27686.299999999988</v>
      </c>
      <c r="AS78" s="64">
        <v>27686.299999999988</v>
      </c>
      <c r="AT78" s="64">
        <v>-561135.4</v>
      </c>
      <c r="AU78" s="64">
        <v>-561135.4</v>
      </c>
      <c r="AV78" s="64">
        <v>0</v>
      </c>
      <c r="AW78" s="64">
        <v>0</v>
      </c>
      <c r="AX78" s="64">
        <v>0</v>
      </c>
      <c r="AY78" s="64">
        <v>588821.69999999995</v>
      </c>
      <c r="AZ78" s="64">
        <v>0</v>
      </c>
      <c r="BA78" s="64">
        <v>0</v>
      </c>
      <c r="BB78" s="64">
        <v>0</v>
      </c>
      <c r="BC78" s="64">
        <v>0</v>
      </c>
      <c r="BD78" s="64">
        <v>0</v>
      </c>
      <c r="BE78" s="64">
        <v>0</v>
      </c>
      <c r="BF78" s="64">
        <v>0</v>
      </c>
      <c r="BG78" s="64">
        <v>0</v>
      </c>
      <c r="BH78" s="64">
        <v>0</v>
      </c>
      <c r="BI78" s="64">
        <v>0</v>
      </c>
      <c r="BJ78" s="64">
        <v>-375636.31999999937</v>
      </c>
      <c r="BK78" s="64">
        <v>-375636.31999999937</v>
      </c>
      <c r="BL78" s="64">
        <v>-4364124.1399999997</v>
      </c>
      <c r="BM78" s="64">
        <v>3988487.8200000003</v>
      </c>
      <c r="BN78" s="64">
        <v>0</v>
      </c>
      <c r="BO78" s="64">
        <v>0</v>
      </c>
      <c r="BP78" s="64">
        <v>0</v>
      </c>
      <c r="BQ78" s="64">
        <v>0</v>
      </c>
      <c r="BR78" s="64">
        <v>0</v>
      </c>
      <c r="BS78" s="64">
        <v>0</v>
      </c>
      <c r="BT78" s="64">
        <v>0</v>
      </c>
      <c r="BU78" s="64">
        <v>0</v>
      </c>
      <c r="BV78" s="64">
        <v>0</v>
      </c>
      <c r="BW78" s="64">
        <v>0</v>
      </c>
      <c r="BX78" s="64">
        <v>0</v>
      </c>
      <c r="BY78" s="64">
        <v>0</v>
      </c>
      <c r="BZ78" s="64">
        <v>0</v>
      </c>
      <c r="CA78" s="64">
        <v>0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0</v>
      </c>
      <c r="CJ78" s="64">
        <v>0</v>
      </c>
      <c r="CK78" s="64">
        <v>0</v>
      </c>
      <c r="CL78" s="64">
        <v>0</v>
      </c>
      <c r="CM78" s="64">
        <v>0</v>
      </c>
      <c r="CN78" s="64">
        <v>0</v>
      </c>
      <c r="CO78" s="64">
        <v>0</v>
      </c>
      <c r="CP78" s="64">
        <v>0</v>
      </c>
      <c r="CQ78" s="64">
        <v>0</v>
      </c>
      <c r="CR78" s="64">
        <v>0</v>
      </c>
      <c r="CS78" s="64">
        <v>0</v>
      </c>
      <c r="CT78" s="64">
        <v>0</v>
      </c>
      <c r="CU78" s="64">
        <v>-369245.03999999934</v>
      </c>
    </row>
    <row r="79" spans="1:99" ht="12.75" customHeight="1">
      <c r="A79" s="47" t="s">
        <v>129</v>
      </c>
      <c r="B79" s="63">
        <v>9001</v>
      </c>
      <c r="C79" s="60" t="s">
        <v>378</v>
      </c>
      <c r="D79" s="64">
        <v>57731492990.822311</v>
      </c>
      <c r="E79" s="64">
        <v>53720199614.817055</v>
      </c>
      <c r="F79" s="64">
        <v>56452568303.045944</v>
      </c>
      <c r="G79" s="64">
        <v>-2732368688.2288952</v>
      </c>
      <c r="H79" s="64">
        <v>-4709891489.6100006</v>
      </c>
      <c r="I79" s="64">
        <v>-5063777503.8699999</v>
      </c>
      <c r="J79" s="64">
        <v>-33327758982.48</v>
      </c>
      <c r="K79" s="64">
        <v>28263981478.610001</v>
      </c>
      <c r="L79" s="64">
        <v>353886014.25999981</v>
      </c>
      <c r="M79" s="64">
        <v>2255846354.96</v>
      </c>
      <c r="N79" s="64">
        <v>-1901960340.7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8388352028.395257</v>
      </c>
      <c r="W79" s="64">
        <v>1608059286.6602671</v>
      </c>
      <c r="X79" s="64">
        <v>12009169.155819293</v>
      </c>
      <c r="Y79" s="64">
        <v>2014307100.4618862</v>
      </c>
      <c r="Z79" s="64">
        <v>4709191762.5572844</v>
      </c>
      <c r="AA79" s="64">
        <v>20660976.399999999</v>
      </c>
      <c r="AB79" s="64">
        <v>0</v>
      </c>
      <c r="AC79" s="64">
        <v>0</v>
      </c>
      <c r="AD79" s="64">
        <v>0</v>
      </c>
      <c r="AE79" s="64">
        <v>24123733.16</v>
      </c>
      <c r="AF79" s="64">
        <v>-4.9000000000000004</v>
      </c>
      <c r="AG79" s="64">
        <v>332832842.12</v>
      </c>
      <c r="AH79" s="64">
        <v>332832842.12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-45330542482.216713</v>
      </c>
      <c r="AO79" s="64">
        <v>-9780753836.2101803</v>
      </c>
      <c r="AP79" s="64">
        <v>-10350112691.029999</v>
      </c>
      <c r="AQ79" s="64">
        <v>569358854.81982064</v>
      </c>
      <c r="AR79" s="64">
        <v>-516132121.71835923</v>
      </c>
      <c r="AS79" s="64">
        <v>-969424468.99214113</v>
      </c>
      <c r="AT79" s="64">
        <v>-9969740747.0792999</v>
      </c>
      <c r="AU79" s="64">
        <v>-8359698659.8892984</v>
      </c>
      <c r="AV79" s="64">
        <v>-1605131710.05</v>
      </c>
      <c r="AW79" s="64">
        <v>-16114752.5</v>
      </c>
      <c r="AX79" s="64">
        <v>11204375.359999999</v>
      </c>
      <c r="AY79" s="64">
        <v>9000316278.0871582</v>
      </c>
      <c r="AZ79" s="64">
        <v>453292347.27378207</v>
      </c>
      <c r="BA79" s="64">
        <v>2388159803.5003614</v>
      </c>
      <c r="BB79" s="64">
        <v>2031736502.8903623</v>
      </c>
      <c r="BC79" s="64">
        <v>356817371.03000003</v>
      </c>
      <c r="BD79" s="64">
        <v>0</v>
      </c>
      <c r="BE79" s="64">
        <v>-394070.42</v>
      </c>
      <c r="BF79" s="64">
        <v>-1934867456.2265799</v>
      </c>
      <c r="BG79" s="64">
        <v>-196192754.02999997</v>
      </c>
      <c r="BH79" s="64">
        <v>-195995854.30000001</v>
      </c>
      <c r="BI79" s="64">
        <v>-196899.72999999998</v>
      </c>
      <c r="BJ79" s="64">
        <v>-15813436144.240175</v>
      </c>
      <c r="BK79" s="64">
        <v>-15823615672.660175</v>
      </c>
      <c r="BL79" s="64">
        <v>-197598766899.22018</v>
      </c>
      <c r="BM79" s="64">
        <v>181775151226.56</v>
      </c>
      <c r="BN79" s="64">
        <v>10179528.420000006</v>
      </c>
      <c r="BO79" s="64">
        <v>302140551.37</v>
      </c>
      <c r="BP79" s="64">
        <v>-291961022.94999999</v>
      </c>
      <c r="BQ79" s="64">
        <v>-255962326.94999996</v>
      </c>
      <c r="BR79" s="64">
        <v>-253704088.65999994</v>
      </c>
      <c r="BS79" s="64">
        <v>0</v>
      </c>
      <c r="BT79" s="64">
        <v>-2258238.29</v>
      </c>
      <c r="BU79" s="64">
        <v>-18627570453.998005</v>
      </c>
      <c r="BV79" s="64">
        <v>-13718999285.623684</v>
      </c>
      <c r="BW79" s="64">
        <v>-3922173366.2511196</v>
      </c>
      <c r="BX79" s="64">
        <v>-903459340.91378546</v>
      </c>
      <c r="BY79" s="64">
        <v>0</v>
      </c>
      <c r="BZ79" s="64">
        <v>-335648835.44676304</v>
      </c>
      <c r="CA79" s="64">
        <v>-445959227.57011008</v>
      </c>
      <c r="CB79" s="64">
        <v>837034497.6061517</v>
      </c>
      <c r="CC79" s="64">
        <v>-138364895.798695</v>
      </c>
      <c r="CD79" s="64">
        <v>-59324909.050000004</v>
      </c>
      <c r="CE79" s="64">
        <v>-2376961.4699999997</v>
      </c>
      <c r="CF79" s="64">
        <v>-3679220.88</v>
      </c>
      <c r="CG79" s="64">
        <v>-43958.45</v>
      </c>
      <c r="CH79" s="64">
        <v>-51843094.700000003</v>
      </c>
      <c r="CI79" s="64">
        <v>-1381673.55</v>
      </c>
      <c r="CJ79" s="64">
        <v>0</v>
      </c>
      <c r="CK79" s="64">
        <v>-81169936.019999996</v>
      </c>
      <c r="CL79" s="64">
        <v>-68688274.420000002</v>
      </c>
      <c r="CM79" s="64">
        <v>0</v>
      </c>
      <c r="CN79" s="64">
        <v>-12481661.6</v>
      </c>
      <c r="CO79" s="64">
        <v>0</v>
      </c>
      <c r="CP79" s="64">
        <v>0</v>
      </c>
      <c r="CQ79" s="64">
        <v>0</v>
      </c>
      <c r="CR79" s="64">
        <v>0</v>
      </c>
      <c r="CS79" s="64">
        <v>0</v>
      </c>
      <c r="CT79" s="64">
        <v>0</v>
      </c>
      <c r="CU79" s="64">
        <v>12400950508.605587</v>
      </c>
    </row>
    <row r="80" spans="1:99" ht="12.75" customHeight="1">
      <c r="A80" s="47" t="s">
        <v>131</v>
      </c>
      <c r="B80" s="63">
        <v>9002</v>
      </c>
      <c r="C80" s="60" t="s">
        <v>379</v>
      </c>
      <c r="D80" s="64">
        <v>49856049.36999999</v>
      </c>
      <c r="E80" s="64">
        <v>42460185.099999994</v>
      </c>
      <c r="F80" s="64">
        <v>54884950.369999997</v>
      </c>
      <c r="G80" s="64">
        <v>-12424765.27</v>
      </c>
      <c r="H80" s="64">
        <v>-9658833.140000008</v>
      </c>
      <c r="I80" s="64">
        <v>-13140270.210000008</v>
      </c>
      <c r="J80" s="64">
        <v>-97766897.450000003</v>
      </c>
      <c r="K80" s="64">
        <v>84626627.239999995</v>
      </c>
      <c r="L80" s="64">
        <v>3481437.0700000003</v>
      </c>
      <c r="M80" s="64">
        <v>20384808.100000001</v>
      </c>
      <c r="N80" s="64">
        <v>-16903371.030000001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16431914.57</v>
      </c>
      <c r="W80" s="64">
        <v>16431914.57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622782.84</v>
      </c>
      <c r="AH80" s="64">
        <v>621862.98</v>
      </c>
      <c r="AI80" s="64">
        <v>919.86</v>
      </c>
      <c r="AJ80" s="64">
        <v>0</v>
      </c>
      <c r="AK80" s="64">
        <v>0</v>
      </c>
      <c r="AL80" s="64">
        <v>0</v>
      </c>
      <c r="AM80" s="64">
        <v>0</v>
      </c>
      <c r="AN80" s="64">
        <v>-21999957.389999993</v>
      </c>
      <c r="AO80" s="64">
        <v>-8342566.879999999</v>
      </c>
      <c r="AP80" s="64">
        <v>-10577351.6</v>
      </c>
      <c r="AQ80" s="64">
        <v>2234784.7200000002</v>
      </c>
      <c r="AR80" s="64">
        <v>-7517443.8399999961</v>
      </c>
      <c r="AS80" s="64">
        <v>-8765251.8699999973</v>
      </c>
      <c r="AT80" s="64">
        <v>-75490787.299999997</v>
      </c>
      <c r="AU80" s="64">
        <v>-82780028.379999995</v>
      </c>
      <c r="AV80" s="64">
        <v>7289241.0800000001</v>
      </c>
      <c r="AW80" s="64">
        <v>0</v>
      </c>
      <c r="AX80" s="64">
        <v>0</v>
      </c>
      <c r="AY80" s="64">
        <v>66725535.43</v>
      </c>
      <c r="AZ80" s="64">
        <v>1247808.0300000012</v>
      </c>
      <c r="BA80" s="64">
        <v>24165186.620000001</v>
      </c>
      <c r="BB80" s="64">
        <v>28309089</v>
      </c>
      <c r="BC80" s="64">
        <v>-4143902.38</v>
      </c>
      <c r="BD80" s="64">
        <v>0</v>
      </c>
      <c r="BE80" s="64">
        <v>0</v>
      </c>
      <c r="BF80" s="64">
        <v>-22917378.59</v>
      </c>
      <c r="BG80" s="64">
        <v>0</v>
      </c>
      <c r="BH80" s="64">
        <v>0</v>
      </c>
      <c r="BI80" s="64">
        <v>0</v>
      </c>
      <c r="BJ80" s="64">
        <v>0</v>
      </c>
      <c r="BK80" s="64">
        <v>0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-535929.01</v>
      </c>
      <c r="BR80" s="64">
        <v>-535929.01</v>
      </c>
      <c r="BS80" s="64">
        <v>0</v>
      </c>
      <c r="BT80" s="64">
        <v>0</v>
      </c>
      <c r="BU80" s="64">
        <v>-5604017.6600000001</v>
      </c>
      <c r="BV80" s="64">
        <v>-3833129.93</v>
      </c>
      <c r="BW80" s="64">
        <v>-1476138.4</v>
      </c>
      <c r="BX80" s="64">
        <v>-386411.83</v>
      </c>
      <c r="BY80" s="64">
        <v>0</v>
      </c>
      <c r="BZ80" s="64">
        <v>0</v>
      </c>
      <c r="CA80" s="64">
        <v>-105691.15</v>
      </c>
      <c r="CB80" s="64">
        <v>785162.75</v>
      </c>
      <c r="CC80" s="64">
        <v>-587809.1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0</v>
      </c>
      <c r="CM80" s="64">
        <v>0</v>
      </c>
      <c r="CN80" s="64">
        <v>0</v>
      </c>
      <c r="CO80" s="64">
        <v>0</v>
      </c>
      <c r="CP80" s="64">
        <v>0</v>
      </c>
      <c r="CQ80" s="64">
        <v>0</v>
      </c>
      <c r="CR80" s="64">
        <v>0</v>
      </c>
      <c r="CS80" s="64">
        <v>0</v>
      </c>
      <c r="CT80" s="64">
        <v>0</v>
      </c>
      <c r="CU80" s="64">
        <v>27856091.979999997</v>
      </c>
    </row>
    <row r="81" spans="1:99" ht="12.75" customHeight="1">
      <c r="A81" s="47" t="s">
        <v>133</v>
      </c>
      <c r="B81" s="63">
        <v>9003</v>
      </c>
      <c r="C81" s="60" t="s">
        <v>380</v>
      </c>
      <c r="D81" s="64">
        <v>57731588366.342308</v>
      </c>
      <c r="E81" s="64">
        <v>53720199614.817055</v>
      </c>
      <c r="F81" s="64">
        <v>56452568303.045944</v>
      </c>
      <c r="G81" s="64">
        <v>-2732368688.2288952</v>
      </c>
      <c r="H81" s="64">
        <v>-4709891489.6100006</v>
      </c>
      <c r="I81" s="64">
        <v>-5063777503.8699999</v>
      </c>
      <c r="J81" s="64">
        <v>-33327758982.48</v>
      </c>
      <c r="K81" s="64">
        <v>28263981478.610001</v>
      </c>
      <c r="L81" s="64">
        <v>353886014.25999981</v>
      </c>
      <c r="M81" s="64">
        <v>2255846354.96</v>
      </c>
      <c r="N81" s="64">
        <v>-1901960340.7</v>
      </c>
      <c r="O81" s="64">
        <v>0</v>
      </c>
      <c r="P81" s="64">
        <v>0</v>
      </c>
      <c r="Q81" s="64">
        <v>0</v>
      </c>
      <c r="R81" s="64">
        <v>0</v>
      </c>
      <c r="S81" s="64">
        <v>0</v>
      </c>
      <c r="T81" s="64">
        <v>0</v>
      </c>
      <c r="U81" s="64">
        <v>0</v>
      </c>
      <c r="V81" s="64">
        <v>8388447403.9152575</v>
      </c>
      <c r="W81" s="64">
        <v>1608059286.6602671</v>
      </c>
      <c r="X81" s="64">
        <v>12009169.155819293</v>
      </c>
      <c r="Y81" s="64">
        <v>2014402475.9818861</v>
      </c>
      <c r="Z81" s="64">
        <v>4709191762.5572844</v>
      </c>
      <c r="AA81" s="64">
        <v>20660976.399999999</v>
      </c>
      <c r="AB81" s="64">
        <v>0</v>
      </c>
      <c r="AC81" s="64">
        <v>0</v>
      </c>
      <c r="AD81" s="64">
        <v>0</v>
      </c>
      <c r="AE81" s="64">
        <v>24123733.16</v>
      </c>
      <c r="AF81" s="64">
        <v>-4.9000000000000004</v>
      </c>
      <c r="AG81" s="64">
        <v>332832842.12</v>
      </c>
      <c r="AH81" s="64">
        <v>332832842.12</v>
      </c>
      <c r="AI81" s="64">
        <v>0</v>
      </c>
      <c r="AJ81" s="64">
        <v>0</v>
      </c>
      <c r="AK81" s="64">
        <v>0</v>
      </c>
      <c r="AL81" s="64">
        <v>0</v>
      </c>
      <c r="AM81" s="64">
        <v>0</v>
      </c>
      <c r="AN81" s="64">
        <v>-45331007102.776711</v>
      </c>
      <c r="AO81" s="64">
        <v>-9780870506.7501812</v>
      </c>
      <c r="AP81" s="64">
        <v>-10350229361.57</v>
      </c>
      <c r="AQ81" s="64">
        <v>569358854.81982064</v>
      </c>
      <c r="AR81" s="64">
        <v>-516104435.41835922</v>
      </c>
      <c r="AS81" s="64">
        <v>-969396782.69214118</v>
      </c>
      <c r="AT81" s="64">
        <v>-9970301882.4792995</v>
      </c>
      <c r="AU81" s="64">
        <v>-8360259795.2892981</v>
      </c>
      <c r="AV81" s="64">
        <v>-1605131710.05</v>
      </c>
      <c r="AW81" s="64">
        <v>-16114752.5</v>
      </c>
      <c r="AX81" s="64">
        <v>11204375.359999999</v>
      </c>
      <c r="AY81" s="64">
        <v>9000905099.787159</v>
      </c>
      <c r="AZ81" s="64">
        <v>453292347.27378207</v>
      </c>
      <c r="BA81" s="64">
        <v>2388159803.5003614</v>
      </c>
      <c r="BB81" s="64">
        <v>2031736502.8903623</v>
      </c>
      <c r="BC81" s="64">
        <v>356817371.03000003</v>
      </c>
      <c r="BD81" s="64">
        <v>0</v>
      </c>
      <c r="BE81" s="64">
        <v>-394070.42</v>
      </c>
      <c r="BF81" s="64">
        <v>-1934867456.2265799</v>
      </c>
      <c r="BG81" s="64">
        <v>-196192754.02999997</v>
      </c>
      <c r="BH81" s="64">
        <v>-195995854.30000001</v>
      </c>
      <c r="BI81" s="64">
        <v>-196899.72999999998</v>
      </c>
      <c r="BJ81" s="64">
        <v>-15813811780.560175</v>
      </c>
      <c r="BK81" s="64">
        <v>-15823991308.980175</v>
      </c>
      <c r="BL81" s="64">
        <v>-197603131023.3602</v>
      </c>
      <c r="BM81" s="64">
        <v>181779139714.38</v>
      </c>
      <c r="BN81" s="64">
        <v>10179528.420000006</v>
      </c>
      <c r="BO81" s="64">
        <v>302140551.37</v>
      </c>
      <c r="BP81" s="64">
        <v>-291961022.94999999</v>
      </c>
      <c r="BQ81" s="64">
        <v>-255962326.94999996</v>
      </c>
      <c r="BR81" s="64">
        <v>-253704088.65999994</v>
      </c>
      <c r="BS81" s="64">
        <v>0</v>
      </c>
      <c r="BT81" s="64">
        <v>-2258238.29</v>
      </c>
      <c r="BU81" s="64">
        <v>-18627570453.998005</v>
      </c>
      <c r="BV81" s="64">
        <v>-13718999285.623684</v>
      </c>
      <c r="BW81" s="64">
        <v>-3922173366.2511196</v>
      </c>
      <c r="BX81" s="64">
        <v>-903459340.91378546</v>
      </c>
      <c r="BY81" s="64">
        <v>0</v>
      </c>
      <c r="BZ81" s="64">
        <v>-335648835.44676304</v>
      </c>
      <c r="CA81" s="64">
        <v>-445959227.57011008</v>
      </c>
      <c r="CB81" s="64">
        <v>837034497.6061517</v>
      </c>
      <c r="CC81" s="64">
        <v>-138364895.798695</v>
      </c>
      <c r="CD81" s="64">
        <v>-59324909.050000004</v>
      </c>
      <c r="CE81" s="64">
        <v>-2376961.4699999997</v>
      </c>
      <c r="CF81" s="64">
        <v>-3679220.88</v>
      </c>
      <c r="CG81" s="64">
        <v>-43958.45</v>
      </c>
      <c r="CH81" s="64">
        <v>-51843094.700000003</v>
      </c>
      <c r="CI81" s="64">
        <v>-1381673.55</v>
      </c>
      <c r="CJ81" s="64">
        <v>0</v>
      </c>
      <c r="CK81" s="64">
        <v>-81169936.019999996</v>
      </c>
      <c r="CL81" s="64">
        <v>-68688274.420000002</v>
      </c>
      <c r="CM81" s="64">
        <v>0</v>
      </c>
      <c r="CN81" s="64">
        <v>-12481661.6</v>
      </c>
      <c r="CO81" s="64">
        <v>0</v>
      </c>
      <c r="CP81" s="64">
        <v>0</v>
      </c>
      <c r="CQ81" s="64">
        <v>0</v>
      </c>
      <c r="CR81" s="64">
        <v>0</v>
      </c>
      <c r="CS81" s="64">
        <v>0</v>
      </c>
      <c r="CT81" s="64">
        <v>0</v>
      </c>
      <c r="CU81" s="64">
        <v>12400581263.565586</v>
      </c>
    </row>
    <row r="82" spans="1:99" ht="12.75" customHeight="1">
      <c r="A82" s="48" t="s">
        <v>135</v>
      </c>
      <c r="B82" s="65"/>
      <c r="C82" s="60" t="s">
        <v>381</v>
      </c>
      <c r="D82" s="64">
        <v>57781444415.712311</v>
      </c>
      <c r="E82" s="64">
        <v>53762659799.917053</v>
      </c>
      <c r="F82" s="64">
        <v>56507453253.415947</v>
      </c>
      <c r="G82" s="64">
        <v>-2744793453.4988952</v>
      </c>
      <c r="H82" s="64">
        <v>-4719550322.750001</v>
      </c>
      <c r="I82" s="64">
        <v>-5076917774.0799999</v>
      </c>
      <c r="J82" s="64">
        <v>-33425525879.93</v>
      </c>
      <c r="K82" s="64">
        <v>28348608105.850002</v>
      </c>
      <c r="L82" s="64">
        <v>357367451.3299998</v>
      </c>
      <c r="M82" s="64">
        <v>2276231163.0599999</v>
      </c>
      <c r="N82" s="64">
        <v>-1918863711.73</v>
      </c>
      <c r="O82" s="64">
        <v>0</v>
      </c>
      <c r="P82" s="64">
        <v>0</v>
      </c>
      <c r="Q82" s="64">
        <v>0</v>
      </c>
      <c r="R82" s="64">
        <v>0</v>
      </c>
      <c r="S82" s="64">
        <v>0</v>
      </c>
      <c r="T82" s="64">
        <v>0</v>
      </c>
      <c r="U82" s="64">
        <v>0</v>
      </c>
      <c r="V82" s="64">
        <v>8404879318.4852571</v>
      </c>
      <c r="W82" s="64">
        <v>1624491201.230267</v>
      </c>
      <c r="X82" s="64">
        <v>12009169.155819293</v>
      </c>
      <c r="Y82" s="64">
        <v>2014402475.9818861</v>
      </c>
      <c r="Z82" s="64">
        <v>4709191762.5572844</v>
      </c>
      <c r="AA82" s="64">
        <v>20660976.399999999</v>
      </c>
      <c r="AB82" s="64">
        <v>0</v>
      </c>
      <c r="AC82" s="64">
        <v>0</v>
      </c>
      <c r="AD82" s="64">
        <v>0</v>
      </c>
      <c r="AE82" s="64">
        <v>24123733.16</v>
      </c>
      <c r="AF82" s="64">
        <v>-4.9000000000000004</v>
      </c>
      <c r="AG82" s="64">
        <v>333455624.95999998</v>
      </c>
      <c r="AH82" s="64">
        <v>333454705.10000002</v>
      </c>
      <c r="AI82" s="64">
        <v>919.86</v>
      </c>
      <c r="AJ82" s="64">
        <v>0</v>
      </c>
      <c r="AK82" s="64">
        <v>0</v>
      </c>
      <c r="AL82" s="64">
        <v>0</v>
      </c>
      <c r="AM82" s="64">
        <v>0</v>
      </c>
      <c r="AN82" s="64">
        <v>-45353007060.16671</v>
      </c>
      <c r="AO82" s="64">
        <v>-9789213073.6301804</v>
      </c>
      <c r="AP82" s="64">
        <v>-10360806713.17</v>
      </c>
      <c r="AQ82" s="64">
        <v>571593639.53982067</v>
      </c>
      <c r="AR82" s="64">
        <v>-523621879.25835919</v>
      </c>
      <c r="AS82" s="64">
        <v>-978162034.56214118</v>
      </c>
      <c r="AT82" s="64">
        <v>-10045792669.779299</v>
      </c>
      <c r="AU82" s="64">
        <v>-8443039823.6692982</v>
      </c>
      <c r="AV82" s="64">
        <v>-1597842468.97</v>
      </c>
      <c r="AW82" s="64">
        <v>-16114752.5</v>
      </c>
      <c r="AX82" s="64">
        <v>11204375.359999999</v>
      </c>
      <c r="AY82" s="64">
        <v>9067630635.2171593</v>
      </c>
      <c r="AZ82" s="64">
        <v>454540155.30378211</v>
      </c>
      <c r="BA82" s="64">
        <v>2412324990.1203613</v>
      </c>
      <c r="BB82" s="64">
        <v>2060045591.8903623</v>
      </c>
      <c r="BC82" s="64">
        <v>352673468.65000004</v>
      </c>
      <c r="BD82" s="64">
        <v>0</v>
      </c>
      <c r="BE82" s="64">
        <v>-394070.42</v>
      </c>
      <c r="BF82" s="64">
        <v>-1957784834.8165798</v>
      </c>
      <c r="BG82" s="64">
        <v>-196192754.02999997</v>
      </c>
      <c r="BH82" s="64">
        <v>-195995854.30000001</v>
      </c>
      <c r="BI82" s="64">
        <v>-196899.72999999998</v>
      </c>
      <c r="BJ82" s="64">
        <v>-15813811780.560175</v>
      </c>
      <c r="BK82" s="64">
        <v>-15823991308.980175</v>
      </c>
      <c r="BL82" s="64">
        <v>-197603131023.3602</v>
      </c>
      <c r="BM82" s="64">
        <v>181779139714.38</v>
      </c>
      <c r="BN82" s="64">
        <v>10179528.420000006</v>
      </c>
      <c r="BO82" s="64">
        <v>302140551.37</v>
      </c>
      <c r="BP82" s="64">
        <v>-291961022.94999999</v>
      </c>
      <c r="BQ82" s="64">
        <v>-256498255.95999995</v>
      </c>
      <c r="BR82" s="64">
        <v>-254240017.66999993</v>
      </c>
      <c r="BS82" s="64">
        <v>0</v>
      </c>
      <c r="BT82" s="64">
        <v>-2258238.29</v>
      </c>
      <c r="BU82" s="64">
        <v>-18633174471.658005</v>
      </c>
      <c r="BV82" s="64">
        <v>-13722832415.553684</v>
      </c>
      <c r="BW82" s="64">
        <v>-3923649504.6511197</v>
      </c>
      <c r="BX82" s="64">
        <v>-903845752.7437855</v>
      </c>
      <c r="BY82" s="64">
        <v>0</v>
      </c>
      <c r="BZ82" s="64">
        <v>-335648835.44676304</v>
      </c>
      <c r="CA82" s="64">
        <v>-446064918.72011006</v>
      </c>
      <c r="CB82" s="64">
        <v>837819660.3561517</v>
      </c>
      <c r="CC82" s="64">
        <v>-138952704.89869499</v>
      </c>
      <c r="CD82" s="64">
        <v>-59324909.050000004</v>
      </c>
      <c r="CE82" s="64">
        <v>-2376961.4699999997</v>
      </c>
      <c r="CF82" s="64">
        <v>-3679220.88</v>
      </c>
      <c r="CG82" s="64">
        <v>-43958.45</v>
      </c>
      <c r="CH82" s="64">
        <v>-51843094.700000003</v>
      </c>
      <c r="CI82" s="64">
        <v>-1381673.55</v>
      </c>
      <c r="CJ82" s="64">
        <v>0</v>
      </c>
      <c r="CK82" s="64">
        <v>-81169936.019999996</v>
      </c>
      <c r="CL82" s="64">
        <v>-68688274.420000002</v>
      </c>
      <c r="CM82" s="64">
        <v>0</v>
      </c>
      <c r="CN82" s="64">
        <v>-12481661.6</v>
      </c>
      <c r="CO82" s="64">
        <v>0</v>
      </c>
      <c r="CP82" s="64">
        <v>0</v>
      </c>
      <c r="CQ82" s="64">
        <v>0</v>
      </c>
      <c r="CR82" s="64">
        <v>0</v>
      </c>
      <c r="CS82" s="64">
        <v>0</v>
      </c>
      <c r="CT82" s="64">
        <v>0</v>
      </c>
      <c r="CU82" s="64">
        <v>12428437355.545586</v>
      </c>
    </row>
    <row r="83" spans="1:99" ht="12.75" customHeight="1"/>
  </sheetData>
  <pageMargins left="0.75" right="0.75" top="1" bottom="1" header="0.5" footer="0.5"/>
  <pageSetup orientation="portrait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08EDA-AD20-427C-968F-45E47DABCA23}">
  <dimension ref="A1:CV83"/>
  <sheetViews>
    <sheetView showGridLines="0" zoomScale="80" zoomScaleNormal="80" workbookViewId="0">
      <pane xSplit="3" ySplit="6" topLeftCell="D7" activePane="bottomRight" state="frozen"/>
      <selection activeCell="D7" sqref="D7"/>
      <selection pane="topRight" activeCell="D7" sqref="D7"/>
      <selection pane="bottomLeft" activeCell="D7" sqref="D7"/>
      <selection pane="bottomRight" activeCell="D7" sqref="D7"/>
    </sheetView>
  </sheetViews>
  <sheetFormatPr defaultColWidth="9.140625" defaultRowHeight="12.75"/>
  <cols>
    <col min="1" max="1" width="58.7109375" style="5" customWidth="1"/>
    <col min="2" max="99" width="15.7109375" style="5" customWidth="1"/>
    <col min="100" max="16384" width="9.140625" style="5"/>
  </cols>
  <sheetData>
    <row r="1" spans="1:100" s="78" customFormat="1" ht="15" customHeight="1">
      <c r="A1" s="49" t="s">
        <v>284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</row>
    <row r="2" spans="1:100" s="78" customFormat="1" ht="15" customHeight="1">
      <c r="A2" s="49" t="s">
        <v>277</v>
      </c>
      <c r="B2" s="76">
        <v>796</v>
      </c>
      <c r="C2" s="76">
        <v>797</v>
      </c>
      <c r="D2" s="76"/>
      <c r="E2" s="76"/>
      <c r="F2" s="76"/>
      <c r="G2" s="76"/>
      <c r="H2" s="76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</row>
    <row r="3" spans="1:100" s="78" customFormat="1" ht="15" customHeight="1">
      <c r="A3" s="49" t="s">
        <v>528</v>
      </c>
      <c r="B3" s="76" t="s">
        <v>285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</row>
    <row r="4" spans="1:100" ht="15" customHeight="1"/>
    <row r="5" spans="1:100" s="4" customFormat="1" ht="22.5" customHeight="1">
      <c r="D5" s="1">
        <v>62</v>
      </c>
      <c r="E5" s="53">
        <v>620</v>
      </c>
      <c r="F5" s="54">
        <v>62001</v>
      </c>
      <c r="G5" s="54">
        <v>62002</v>
      </c>
      <c r="H5" s="53">
        <v>621</v>
      </c>
      <c r="I5" s="54">
        <v>62101</v>
      </c>
      <c r="J5" s="55">
        <v>621011</v>
      </c>
      <c r="K5" s="55">
        <v>621012</v>
      </c>
      <c r="L5" s="54">
        <v>62102</v>
      </c>
      <c r="M5" s="55">
        <v>621021</v>
      </c>
      <c r="N5" s="55">
        <v>621022</v>
      </c>
      <c r="O5" s="53">
        <v>622</v>
      </c>
      <c r="P5" s="54">
        <v>62201</v>
      </c>
      <c r="Q5" s="55">
        <v>622011</v>
      </c>
      <c r="R5" s="55">
        <v>622012</v>
      </c>
      <c r="S5" s="54">
        <v>62202</v>
      </c>
      <c r="T5" s="55">
        <v>622021</v>
      </c>
      <c r="U5" s="55">
        <v>622022</v>
      </c>
      <c r="V5" s="53">
        <v>623</v>
      </c>
      <c r="W5" s="54">
        <v>62301</v>
      </c>
      <c r="X5" s="54">
        <v>62302</v>
      </c>
      <c r="Y5" s="54">
        <v>62303</v>
      </c>
      <c r="Z5" s="54">
        <v>62304</v>
      </c>
      <c r="AA5" s="54">
        <v>62305</v>
      </c>
      <c r="AB5" s="54">
        <v>62306</v>
      </c>
      <c r="AC5" s="54">
        <v>62307</v>
      </c>
      <c r="AD5" s="54">
        <v>62308</v>
      </c>
      <c r="AE5" s="54">
        <v>62399</v>
      </c>
      <c r="AF5" s="53">
        <v>624</v>
      </c>
      <c r="AG5" s="53">
        <v>625</v>
      </c>
      <c r="AH5" s="54">
        <v>62501</v>
      </c>
      <c r="AI5" s="54">
        <v>62502</v>
      </c>
      <c r="AJ5" s="53">
        <v>626</v>
      </c>
      <c r="AK5" s="54">
        <v>62601</v>
      </c>
      <c r="AL5" s="54">
        <v>62602</v>
      </c>
      <c r="AM5" s="54">
        <v>62605</v>
      </c>
      <c r="AN5" s="1">
        <v>63</v>
      </c>
      <c r="AO5" s="53">
        <v>630</v>
      </c>
      <c r="AP5" s="54">
        <v>63001</v>
      </c>
      <c r="AQ5" s="54">
        <v>63002</v>
      </c>
      <c r="AR5" s="53">
        <v>631</v>
      </c>
      <c r="AS5" s="54">
        <v>63101</v>
      </c>
      <c r="AT5" s="55">
        <v>631011</v>
      </c>
      <c r="AU5" s="56">
        <v>63101101</v>
      </c>
      <c r="AV5" s="56">
        <v>63101102</v>
      </c>
      <c r="AW5" s="56">
        <v>63101104</v>
      </c>
      <c r="AX5" s="56">
        <v>63101108</v>
      </c>
      <c r="AY5" s="55">
        <v>631012</v>
      </c>
      <c r="AZ5" s="54">
        <v>63102</v>
      </c>
      <c r="BA5" s="55">
        <v>631021</v>
      </c>
      <c r="BB5" s="56">
        <v>63102101</v>
      </c>
      <c r="BC5" s="56">
        <v>63102102</v>
      </c>
      <c r="BD5" s="56">
        <v>63102104</v>
      </c>
      <c r="BE5" s="56">
        <v>63102108</v>
      </c>
      <c r="BF5" s="55">
        <v>631022</v>
      </c>
      <c r="BG5" s="53">
        <v>632</v>
      </c>
      <c r="BH5" s="54">
        <v>63201</v>
      </c>
      <c r="BI5" s="54">
        <v>63202</v>
      </c>
      <c r="BJ5" s="53">
        <v>633</v>
      </c>
      <c r="BK5" s="54">
        <v>63301</v>
      </c>
      <c r="BL5" s="55">
        <v>633011</v>
      </c>
      <c r="BM5" s="55">
        <v>633012</v>
      </c>
      <c r="BN5" s="54">
        <v>63302</v>
      </c>
      <c r="BO5" s="55">
        <v>633021</v>
      </c>
      <c r="BP5" s="55">
        <v>633022</v>
      </c>
      <c r="BQ5" s="53">
        <v>635</v>
      </c>
      <c r="BR5" s="54">
        <v>63501</v>
      </c>
      <c r="BS5" s="54">
        <v>63502</v>
      </c>
      <c r="BT5" s="54">
        <v>63599</v>
      </c>
      <c r="BU5" s="53">
        <v>636</v>
      </c>
      <c r="BV5" s="54">
        <v>63601</v>
      </c>
      <c r="BW5" s="54">
        <v>63602</v>
      </c>
      <c r="BX5" s="54">
        <v>63603</v>
      </c>
      <c r="BY5" s="54">
        <v>63604</v>
      </c>
      <c r="BZ5" s="54">
        <v>63605</v>
      </c>
      <c r="CA5" s="54">
        <v>63606</v>
      </c>
      <c r="CB5" s="54">
        <v>63607</v>
      </c>
      <c r="CC5" s="54">
        <v>63699</v>
      </c>
      <c r="CD5" s="53">
        <v>637</v>
      </c>
      <c r="CE5" s="54">
        <v>63701</v>
      </c>
      <c r="CF5" s="54">
        <v>63702</v>
      </c>
      <c r="CG5" s="54">
        <v>63703</v>
      </c>
      <c r="CH5" s="54">
        <v>63704</v>
      </c>
      <c r="CI5" s="54">
        <v>63705</v>
      </c>
      <c r="CJ5" s="53">
        <v>638</v>
      </c>
      <c r="CK5" s="53">
        <v>639</v>
      </c>
      <c r="CL5" s="54">
        <v>63901</v>
      </c>
      <c r="CM5" s="54">
        <v>63902</v>
      </c>
      <c r="CN5" s="54">
        <v>63903</v>
      </c>
      <c r="CO5" s="54">
        <v>63904</v>
      </c>
      <c r="CP5" s="54">
        <v>63905</v>
      </c>
      <c r="CQ5" s="54">
        <v>63906</v>
      </c>
      <c r="CR5" s="54">
        <v>63907</v>
      </c>
      <c r="CS5" s="54">
        <v>63908</v>
      </c>
      <c r="CT5" s="54">
        <v>63999</v>
      </c>
      <c r="CU5" s="57" t="s">
        <v>251</v>
      </c>
      <c r="CV5" s="5"/>
    </row>
    <row r="6" spans="1:100" s="4" customFormat="1" ht="80.099999999999994" customHeight="1">
      <c r="A6" s="57" t="s">
        <v>287</v>
      </c>
      <c r="B6" s="57" t="s">
        <v>288</v>
      </c>
      <c r="C6" s="57" t="s">
        <v>289</v>
      </c>
      <c r="D6" s="1" t="s">
        <v>382</v>
      </c>
      <c r="E6" s="53" t="s">
        <v>383</v>
      </c>
      <c r="F6" s="54" t="s">
        <v>292</v>
      </c>
      <c r="G6" s="54" t="s">
        <v>293</v>
      </c>
      <c r="H6" s="53" t="s">
        <v>295</v>
      </c>
      <c r="I6" s="54" t="s">
        <v>384</v>
      </c>
      <c r="J6" s="55" t="s">
        <v>297</v>
      </c>
      <c r="K6" s="55" t="s">
        <v>298</v>
      </c>
      <c r="L6" s="54" t="s">
        <v>385</v>
      </c>
      <c r="M6" s="55" t="s">
        <v>300</v>
      </c>
      <c r="N6" s="55" t="s">
        <v>301</v>
      </c>
      <c r="O6" s="53" t="s">
        <v>386</v>
      </c>
      <c r="P6" s="54" t="s">
        <v>306</v>
      </c>
      <c r="Q6" s="55" t="s">
        <v>307</v>
      </c>
      <c r="R6" s="55" t="s">
        <v>308</v>
      </c>
      <c r="S6" s="54" t="s">
        <v>387</v>
      </c>
      <c r="T6" s="55" t="s">
        <v>310</v>
      </c>
      <c r="U6" s="55" t="s">
        <v>311</v>
      </c>
      <c r="V6" s="53" t="s">
        <v>388</v>
      </c>
      <c r="W6" s="54" t="s">
        <v>313</v>
      </c>
      <c r="X6" s="54" t="s">
        <v>314</v>
      </c>
      <c r="Y6" s="54" t="s">
        <v>315</v>
      </c>
      <c r="Z6" s="54" t="s">
        <v>316</v>
      </c>
      <c r="AA6" s="54" t="s">
        <v>317</v>
      </c>
      <c r="AB6" s="54" t="s">
        <v>318</v>
      </c>
      <c r="AC6" s="54" t="s">
        <v>319</v>
      </c>
      <c r="AD6" s="54" t="s">
        <v>320</v>
      </c>
      <c r="AE6" s="54" t="s">
        <v>321</v>
      </c>
      <c r="AF6" s="53" t="s">
        <v>389</v>
      </c>
      <c r="AG6" s="53" t="s">
        <v>322</v>
      </c>
      <c r="AH6" s="54" t="s">
        <v>323</v>
      </c>
      <c r="AI6" s="54" t="s">
        <v>390</v>
      </c>
      <c r="AJ6" s="53" t="s">
        <v>326</v>
      </c>
      <c r="AK6" s="54" t="s">
        <v>391</v>
      </c>
      <c r="AL6" s="54" t="s">
        <v>327</v>
      </c>
      <c r="AM6" s="54" t="s">
        <v>392</v>
      </c>
      <c r="AN6" s="1" t="s">
        <v>393</v>
      </c>
      <c r="AO6" s="53" t="s">
        <v>394</v>
      </c>
      <c r="AP6" s="54" t="s">
        <v>333</v>
      </c>
      <c r="AQ6" s="54" t="s">
        <v>395</v>
      </c>
      <c r="AR6" s="53" t="s">
        <v>396</v>
      </c>
      <c r="AS6" s="54" t="s">
        <v>336</v>
      </c>
      <c r="AT6" s="55" t="s">
        <v>397</v>
      </c>
      <c r="AU6" s="56" t="s">
        <v>338</v>
      </c>
      <c r="AV6" s="56" t="s">
        <v>339</v>
      </c>
      <c r="AW6" s="56" t="s">
        <v>340</v>
      </c>
      <c r="AX6" s="56" t="s">
        <v>398</v>
      </c>
      <c r="AY6" s="55" t="s">
        <v>399</v>
      </c>
      <c r="AZ6" s="54" t="s">
        <v>400</v>
      </c>
      <c r="BA6" s="55" t="s">
        <v>401</v>
      </c>
      <c r="BB6" s="56" t="s">
        <v>338</v>
      </c>
      <c r="BC6" s="56" t="s">
        <v>339</v>
      </c>
      <c r="BD6" s="56" t="s">
        <v>340</v>
      </c>
      <c r="BE6" s="56" t="s">
        <v>345</v>
      </c>
      <c r="BF6" s="55" t="s">
        <v>402</v>
      </c>
      <c r="BG6" s="53" t="s">
        <v>403</v>
      </c>
      <c r="BH6" s="54" t="s">
        <v>404</v>
      </c>
      <c r="BI6" s="54" t="s">
        <v>405</v>
      </c>
      <c r="BJ6" s="53" t="s">
        <v>406</v>
      </c>
      <c r="BK6" s="54" t="s">
        <v>364</v>
      </c>
      <c r="BL6" s="55" t="s">
        <v>365</v>
      </c>
      <c r="BM6" s="55" t="s">
        <v>407</v>
      </c>
      <c r="BN6" s="54" t="s">
        <v>408</v>
      </c>
      <c r="BO6" s="55" t="s">
        <v>409</v>
      </c>
      <c r="BP6" s="55" t="s">
        <v>369</v>
      </c>
      <c r="BQ6" s="53" t="s">
        <v>410</v>
      </c>
      <c r="BR6" s="54" t="s">
        <v>411</v>
      </c>
      <c r="BS6" s="54" t="s">
        <v>412</v>
      </c>
      <c r="BT6" s="54" t="s">
        <v>413</v>
      </c>
      <c r="BU6" s="53" t="s">
        <v>354</v>
      </c>
      <c r="BV6" s="54" t="s">
        <v>355</v>
      </c>
      <c r="BW6" s="54" t="s">
        <v>414</v>
      </c>
      <c r="BX6" s="54" t="s">
        <v>357</v>
      </c>
      <c r="BY6" s="54" t="s">
        <v>358</v>
      </c>
      <c r="BZ6" s="54" t="s">
        <v>359</v>
      </c>
      <c r="CA6" s="54" t="s">
        <v>415</v>
      </c>
      <c r="CB6" s="54" t="s">
        <v>361</v>
      </c>
      <c r="CC6" s="54" t="s">
        <v>362</v>
      </c>
      <c r="CD6" s="53" t="s">
        <v>416</v>
      </c>
      <c r="CE6" s="54" t="s">
        <v>417</v>
      </c>
      <c r="CF6" s="54" t="s">
        <v>418</v>
      </c>
      <c r="CG6" s="54" t="s">
        <v>419</v>
      </c>
      <c r="CH6" s="54" t="s">
        <v>420</v>
      </c>
      <c r="CI6" s="54" t="s">
        <v>421</v>
      </c>
      <c r="CJ6" s="53" t="s">
        <v>422</v>
      </c>
      <c r="CK6" s="53" t="s">
        <v>423</v>
      </c>
      <c r="CL6" s="54" t="s">
        <v>424</v>
      </c>
      <c r="CM6" s="54" t="s">
        <v>425</v>
      </c>
      <c r="CN6" s="54" t="s">
        <v>426</v>
      </c>
      <c r="CO6" s="54" t="s">
        <v>427</v>
      </c>
      <c r="CP6" s="54" t="s">
        <v>428</v>
      </c>
      <c r="CQ6" s="54" t="s">
        <v>429</v>
      </c>
      <c r="CR6" s="54" t="s">
        <v>430</v>
      </c>
      <c r="CS6" s="54" t="s">
        <v>431</v>
      </c>
      <c r="CT6" s="54" t="s">
        <v>432</v>
      </c>
      <c r="CU6" s="57" t="s">
        <v>250</v>
      </c>
      <c r="CV6" s="5"/>
    </row>
    <row r="7" spans="1:100" ht="12.75" customHeight="1">
      <c r="A7" s="44" t="s">
        <v>2</v>
      </c>
      <c r="B7" s="59">
        <v>1001</v>
      </c>
      <c r="C7" s="60" t="s">
        <v>373</v>
      </c>
      <c r="D7" s="61">
        <v>0</v>
      </c>
      <c r="E7" s="61">
        <v>0</v>
      </c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  <c r="M7" s="61">
        <v>0</v>
      </c>
      <c r="N7" s="61">
        <v>0</v>
      </c>
      <c r="O7" s="61">
        <v>0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0</v>
      </c>
      <c r="AA7" s="61">
        <v>0</v>
      </c>
      <c r="AB7" s="61">
        <v>0</v>
      </c>
      <c r="AC7" s="61">
        <v>0</v>
      </c>
      <c r="AD7" s="61">
        <v>0</v>
      </c>
      <c r="AE7" s="61">
        <v>0</v>
      </c>
      <c r="AF7" s="61">
        <v>0</v>
      </c>
      <c r="AG7" s="61">
        <v>0</v>
      </c>
      <c r="AH7" s="61">
        <v>0</v>
      </c>
      <c r="AI7" s="61">
        <v>0</v>
      </c>
      <c r="AJ7" s="61">
        <v>0</v>
      </c>
      <c r="AK7" s="61">
        <v>0</v>
      </c>
      <c r="AL7" s="61">
        <v>0</v>
      </c>
      <c r="AM7" s="61">
        <v>0</v>
      </c>
      <c r="AN7" s="61">
        <v>0</v>
      </c>
      <c r="AO7" s="61">
        <v>0</v>
      </c>
      <c r="AP7" s="61">
        <v>0</v>
      </c>
      <c r="AQ7" s="61">
        <v>0</v>
      </c>
      <c r="AR7" s="61">
        <v>0</v>
      </c>
      <c r="AS7" s="61">
        <v>0</v>
      </c>
      <c r="AT7" s="61">
        <v>0</v>
      </c>
      <c r="AU7" s="61">
        <v>0</v>
      </c>
      <c r="AV7" s="61">
        <v>0</v>
      </c>
      <c r="AW7" s="61">
        <v>0</v>
      </c>
      <c r="AX7" s="61">
        <v>0</v>
      </c>
      <c r="AY7" s="61">
        <v>0</v>
      </c>
      <c r="AZ7" s="61">
        <v>0</v>
      </c>
      <c r="BA7" s="61">
        <v>0</v>
      </c>
      <c r="BB7" s="61">
        <v>0</v>
      </c>
      <c r="BC7" s="61">
        <v>0</v>
      </c>
      <c r="BD7" s="61">
        <v>0</v>
      </c>
      <c r="BE7" s="61">
        <v>0</v>
      </c>
      <c r="BF7" s="61">
        <v>0</v>
      </c>
      <c r="BG7" s="61">
        <v>0</v>
      </c>
      <c r="BH7" s="61">
        <v>0</v>
      </c>
      <c r="BI7" s="61">
        <v>0</v>
      </c>
      <c r="BJ7" s="61">
        <v>0</v>
      </c>
      <c r="BK7" s="61">
        <v>0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0</v>
      </c>
      <c r="BT7" s="61">
        <v>0</v>
      </c>
      <c r="BU7" s="61">
        <v>0</v>
      </c>
      <c r="BV7" s="61">
        <v>0</v>
      </c>
      <c r="BW7" s="61">
        <v>0</v>
      </c>
      <c r="BX7" s="61">
        <v>0</v>
      </c>
      <c r="BY7" s="61">
        <v>0</v>
      </c>
      <c r="BZ7" s="61">
        <v>0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0</v>
      </c>
      <c r="CM7" s="61">
        <v>0</v>
      </c>
      <c r="CN7" s="61">
        <v>0</v>
      </c>
      <c r="CO7" s="61">
        <v>0</v>
      </c>
      <c r="CP7" s="61">
        <v>0</v>
      </c>
      <c r="CQ7" s="61">
        <v>0</v>
      </c>
      <c r="CR7" s="61">
        <v>0</v>
      </c>
      <c r="CS7" s="61">
        <v>0</v>
      </c>
      <c r="CT7" s="61">
        <v>0</v>
      </c>
      <c r="CU7" s="61">
        <v>0</v>
      </c>
    </row>
    <row r="8" spans="1:100" ht="12.75" customHeight="1">
      <c r="A8" s="44" t="s">
        <v>3</v>
      </c>
      <c r="B8" s="59">
        <v>1003</v>
      </c>
      <c r="C8" s="60" t="s">
        <v>373</v>
      </c>
      <c r="D8" s="61">
        <v>0</v>
      </c>
      <c r="E8" s="61">
        <v>0</v>
      </c>
      <c r="F8" s="61">
        <v>0</v>
      </c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>
        <v>0</v>
      </c>
      <c r="N8" s="61">
        <v>0</v>
      </c>
      <c r="O8" s="61">
        <v>0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0</v>
      </c>
      <c r="AA8" s="61">
        <v>0</v>
      </c>
      <c r="AB8" s="61">
        <v>0</v>
      </c>
      <c r="AC8" s="61">
        <v>0</v>
      </c>
      <c r="AD8" s="61">
        <v>0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0</v>
      </c>
      <c r="AO8" s="61">
        <v>0</v>
      </c>
      <c r="AP8" s="61">
        <v>0</v>
      </c>
      <c r="AQ8" s="61">
        <v>0</v>
      </c>
      <c r="AR8" s="61">
        <v>0</v>
      </c>
      <c r="AS8" s="61">
        <v>0</v>
      </c>
      <c r="AT8" s="61">
        <v>0</v>
      </c>
      <c r="AU8" s="61">
        <v>0</v>
      </c>
      <c r="AV8" s="61">
        <v>0</v>
      </c>
      <c r="AW8" s="61">
        <v>0</v>
      </c>
      <c r="AX8" s="61">
        <v>0</v>
      </c>
      <c r="AY8" s="61">
        <v>0</v>
      </c>
      <c r="AZ8" s="61">
        <v>0</v>
      </c>
      <c r="BA8" s="61">
        <v>0</v>
      </c>
      <c r="BB8" s="61">
        <v>0</v>
      </c>
      <c r="BC8" s="61">
        <v>0</v>
      </c>
      <c r="BD8" s="61">
        <v>0</v>
      </c>
      <c r="BE8" s="61">
        <v>0</v>
      </c>
      <c r="BF8" s="61">
        <v>0</v>
      </c>
      <c r="BG8" s="61">
        <v>0</v>
      </c>
      <c r="BH8" s="61">
        <v>0</v>
      </c>
      <c r="BI8" s="61">
        <v>0</v>
      </c>
      <c r="BJ8" s="61">
        <v>0</v>
      </c>
      <c r="BK8" s="61">
        <v>0</v>
      </c>
      <c r="BL8" s="61">
        <v>0</v>
      </c>
      <c r="BM8" s="61">
        <v>0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0</v>
      </c>
      <c r="BT8" s="61">
        <v>0</v>
      </c>
      <c r="BU8" s="61">
        <v>0</v>
      </c>
      <c r="BV8" s="61">
        <v>0</v>
      </c>
      <c r="BW8" s="61">
        <v>0</v>
      </c>
      <c r="BX8" s="61">
        <v>0</v>
      </c>
      <c r="BY8" s="61">
        <v>0</v>
      </c>
      <c r="BZ8" s="61">
        <v>0</v>
      </c>
      <c r="CA8" s="61">
        <v>0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0</v>
      </c>
      <c r="CM8" s="61">
        <v>0</v>
      </c>
      <c r="CN8" s="61">
        <v>0</v>
      </c>
      <c r="CO8" s="61">
        <v>0</v>
      </c>
      <c r="CP8" s="61">
        <v>0</v>
      </c>
      <c r="CQ8" s="61">
        <v>0</v>
      </c>
      <c r="CR8" s="61">
        <v>0</v>
      </c>
      <c r="CS8" s="61">
        <v>0</v>
      </c>
      <c r="CT8" s="61">
        <v>0</v>
      </c>
      <c r="CU8" s="61">
        <v>0</v>
      </c>
    </row>
    <row r="9" spans="1:100" ht="12.75" customHeight="1">
      <c r="A9" s="44" t="s">
        <v>4</v>
      </c>
      <c r="B9" s="59">
        <v>1004</v>
      </c>
      <c r="C9" s="60" t="s">
        <v>373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0</v>
      </c>
      <c r="AA9" s="61">
        <v>0</v>
      </c>
      <c r="AB9" s="61">
        <v>0</v>
      </c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0</v>
      </c>
      <c r="AT9" s="61">
        <v>0</v>
      </c>
      <c r="AU9" s="61">
        <v>0</v>
      </c>
      <c r="AV9" s="61">
        <v>0</v>
      </c>
      <c r="AW9" s="61">
        <v>0</v>
      </c>
      <c r="AX9" s="61">
        <v>0</v>
      </c>
      <c r="AY9" s="61">
        <v>0</v>
      </c>
      <c r="AZ9" s="61">
        <v>0</v>
      </c>
      <c r="BA9" s="61">
        <v>0</v>
      </c>
      <c r="BB9" s="61">
        <v>0</v>
      </c>
      <c r="BC9" s="61">
        <v>0</v>
      </c>
      <c r="BD9" s="61">
        <v>0</v>
      </c>
      <c r="BE9" s="61">
        <v>0</v>
      </c>
      <c r="BF9" s="61">
        <v>0</v>
      </c>
      <c r="BG9" s="61">
        <v>0</v>
      </c>
      <c r="BH9" s="61">
        <v>0</v>
      </c>
      <c r="BI9" s="61">
        <v>0</v>
      </c>
      <c r="BJ9" s="61">
        <v>0</v>
      </c>
      <c r="BK9" s="61">
        <v>0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0</v>
      </c>
      <c r="BT9" s="61">
        <v>0</v>
      </c>
      <c r="BU9" s="61">
        <v>0</v>
      </c>
      <c r="BV9" s="61">
        <v>0</v>
      </c>
      <c r="BW9" s="61">
        <v>0</v>
      </c>
      <c r="BX9" s="61">
        <v>0</v>
      </c>
      <c r="BY9" s="61">
        <v>0</v>
      </c>
      <c r="BZ9" s="61">
        <v>0</v>
      </c>
      <c r="CA9" s="61">
        <v>0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0</v>
      </c>
      <c r="CJ9" s="61">
        <v>0</v>
      </c>
      <c r="CK9" s="61">
        <v>0</v>
      </c>
      <c r="CL9" s="61">
        <v>0</v>
      </c>
      <c r="CM9" s="61">
        <v>0</v>
      </c>
      <c r="CN9" s="61">
        <v>0</v>
      </c>
      <c r="CO9" s="61">
        <v>0</v>
      </c>
      <c r="CP9" s="61">
        <v>0</v>
      </c>
      <c r="CQ9" s="61">
        <v>0</v>
      </c>
      <c r="CR9" s="61">
        <v>0</v>
      </c>
      <c r="CS9" s="61">
        <v>0</v>
      </c>
      <c r="CT9" s="61">
        <v>0</v>
      </c>
      <c r="CU9" s="61">
        <v>0</v>
      </c>
    </row>
    <row r="10" spans="1:100" ht="12.75" customHeight="1">
      <c r="A10" s="44" t="s">
        <v>6</v>
      </c>
      <c r="B10" s="59">
        <v>1005</v>
      </c>
      <c r="C10" s="60" t="s">
        <v>373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0</v>
      </c>
      <c r="AA10" s="61">
        <v>0</v>
      </c>
      <c r="AB10" s="61">
        <v>0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0</v>
      </c>
      <c r="AI10" s="61">
        <v>0</v>
      </c>
      <c r="AJ10" s="61">
        <v>0</v>
      </c>
      <c r="AK10" s="61">
        <v>0</v>
      </c>
      <c r="AL10" s="61">
        <v>0</v>
      </c>
      <c r="AM10" s="61">
        <v>0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0</v>
      </c>
      <c r="AT10" s="61">
        <v>0</v>
      </c>
      <c r="AU10" s="61">
        <v>0</v>
      </c>
      <c r="AV10" s="61">
        <v>0</v>
      </c>
      <c r="AW10" s="61">
        <v>0</v>
      </c>
      <c r="AX10" s="61">
        <v>0</v>
      </c>
      <c r="AY10" s="61">
        <v>0</v>
      </c>
      <c r="AZ10" s="61">
        <v>0</v>
      </c>
      <c r="BA10" s="61">
        <v>0</v>
      </c>
      <c r="BB10" s="61">
        <v>0</v>
      </c>
      <c r="BC10" s="61">
        <v>0</v>
      </c>
      <c r="BD10" s="61">
        <v>0</v>
      </c>
      <c r="BE10" s="61">
        <v>0</v>
      </c>
      <c r="BF10" s="61">
        <v>0</v>
      </c>
      <c r="BG10" s="61">
        <v>0</v>
      </c>
      <c r="BH10" s="61">
        <v>0</v>
      </c>
      <c r="BI10" s="61">
        <v>0</v>
      </c>
      <c r="BJ10" s="61">
        <v>0</v>
      </c>
      <c r="BK10" s="61">
        <v>0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0</v>
      </c>
      <c r="BT10" s="61">
        <v>0</v>
      </c>
      <c r="BU10" s="61">
        <v>0</v>
      </c>
      <c r="BV10" s="61">
        <v>0</v>
      </c>
      <c r="BW10" s="61">
        <v>0</v>
      </c>
      <c r="BX10" s="61">
        <v>0</v>
      </c>
      <c r="BY10" s="61">
        <v>0</v>
      </c>
      <c r="BZ10" s="61">
        <v>0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0</v>
      </c>
      <c r="CJ10" s="61">
        <v>0</v>
      </c>
      <c r="CK10" s="61">
        <v>0</v>
      </c>
      <c r="CL10" s="61">
        <v>0</v>
      </c>
      <c r="CM10" s="61">
        <v>0</v>
      </c>
      <c r="CN10" s="61">
        <v>0</v>
      </c>
      <c r="CO10" s="61">
        <v>0</v>
      </c>
      <c r="CP10" s="61">
        <v>0</v>
      </c>
      <c r="CQ10" s="61">
        <v>0</v>
      </c>
      <c r="CR10" s="61">
        <v>0</v>
      </c>
      <c r="CS10" s="61">
        <v>0</v>
      </c>
      <c r="CT10" s="61">
        <v>0</v>
      </c>
      <c r="CU10" s="61">
        <v>0</v>
      </c>
    </row>
    <row r="11" spans="1:100" ht="12.75" customHeight="1">
      <c r="A11" s="44" t="s">
        <v>8</v>
      </c>
      <c r="B11" s="59">
        <v>1006</v>
      </c>
      <c r="C11" s="60" t="s">
        <v>373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0</v>
      </c>
      <c r="AF11" s="61">
        <v>0</v>
      </c>
      <c r="AG11" s="61">
        <v>0</v>
      </c>
      <c r="AH11" s="61">
        <v>0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0</v>
      </c>
      <c r="AT11" s="61">
        <v>0</v>
      </c>
      <c r="AU11" s="61">
        <v>0</v>
      </c>
      <c r="AV11" s="61">
        <v>0</v>
      </c>
      <c r="AW11" s="61">
        <v>0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0</v>
      </c>
      <c r="BD11" s="61">
        <v>0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0</v>
      </c>
      <c r="BT11" s="61">
        <v>0</v>
      </c>
      <c r="BU11" s="61">
        <v>0</v>
      </c>
      <c r="BV11" s="61">
        <v>0</v>
      </c>
      <c r="BW11" s="61">
        <v>0</v>
      </c>
      <c r="BX11" s="61">
        <v>0</v>
      </c>
      <c r="BY11" s="61">
        <v>0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0</v>
      </c>
      <c r="CM11" s="61">
        <v>0</v>
      </c>
      <c r="CN11" s="61">
        <v>0</v>
      </c>
      <c r="CO11" s="61">
        <v>0</v>
      </c>
      <c r="CP11" s="61">
        <v>0</v>
      </c>
      <c r="CQ11" s="61">
        <v>0</v>
      </c>
      <c r="CR11" s="61">
        <v>0</v>
      </c>
      <c r="CS11" s="61">
        <v>0</v>
      </c>
      <c r="CT11" s="61">
        <v>0</v>
      </c>
      <c r="CU11" s="61">
        <v>0</v>
      </c>
    </row>
    <row r="12" spans="1:100" ht="12.75" customHeight="1">
      <c r="A12" s="44" t="s">
        <v>10</v>
      </c>
      <c r="B12" s="59">
        <v>1007</v>
      </c>
      <c r="C12" s="60" t="s">
        <v>373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  <c r="CM12" s="61">
        <v>0</v>
      </c>
      <c r="CN12" s="61">
        <v>0</v>
      </c>
      <c r="CO12" s="61">
        <v>0</v>
      </c>
      <c r="CP12" s="61">
        <v>0</v>
      </c>
      <c r="CQ12" s="61">
        <v>0</v>
      </c>
      <c r="CR12" s="61">
        <v>0</v>
      </c>
      <c r="CS12" s="61">
        <v>0</v>
      </c>
      <c r="CT12" s="61">
        <v>0</v>
      </c>
      <c r="CU12" s="61">
        <v>0</v>
      </c>
    </row>
    <row r="13" spans="1:100" ht="12.75" customHeight="1">
      <c r="A13" s="44" t="s">
        <v>12</v>
      </c>
      <c r="B13" s="59">
        <v>1008</v>
      </c>
      <c r="C13" s="60" t="s">
        <v>373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0</v>
      </c>
      <c r="AA13" s="61">
        <v>0</v>
      </c>
      <c r="AB13" s="61">
        <v>0</v>
      </c>
      <c r="AC13" s="61">
        <v>0</v>
      </c>
      <c r="AD13" s="61">
        <v>0</v>
      </c>
      <c r="AE13" s="61">
        <v>0</v>
      </c>
      <c r="AF13" s="61">
        <v>0</v>
      </c>
      <c r="AG13" s="61">
        <v>0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0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1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0</v>
      </c>
      <c r="BT13" s="61">
        <v>0</v>
      </c>
      <c r="BU13" s="61">
        <v>0</v>
      </c>
      <c r="BV13" s="61">
        <v>0</v>
      </c>
      <c r="BW13" s="61">
        <v>0</v>
      </c>
      <c r="BX13" s="61">
        <v>0</v>
      </c>
      <c r="BY13" s="61">
        <v>0</v>
      </c>
      <c r="BZ13" s="61">
        <v>0</v>
      </c>
      <c r="CA13" s="61">
        <v>0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0</v>
      </c>
      <c r="CJ13" s="61">
        <v>0</v>
      </c>
      <c r="CK13" s="61">
        <v>0</v>
      </c>
      <c r="CL13" s="61">
        <v>0</v>
      </c>
      <c r="CM13" s="61">
        <v>0</v>
      </c>
      <c r="CN13" s="61">
        <v>0</v>
      </c>
      <c r="CO13" s="61">
        <v>0</v>
      </c>
      <c r="CP13" s="61">
        <v>0</v>
      </c>
      <c r="CQ13" s="61">
        <v>0</v>
      </c>
      <c r="CR13" s="61">
        <v>0</v>
      </c>
      <c r="CS13" s="61">
        <v>0</v>
      </c>
      <c r="CT13" s="61">
        <v>0</v>
      </c>
      <c r="CU13" s="61">
        <v>0</v>
      </c>
    </row>
    <row r="14" spans="1:100" ht="12.75" customHeight="1">
      <c r="A14" s="44" t="s">
        <v>14</v>
      </c>
      <c r="B14" s="59">
        <v>1009</v>
      </c>
      <c r="C14" s="60" t="s">
        <v>373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0</v>
      </c>
      <c r="AA14" s="61">
        <v>0</v>
      </c>
      <c r="AB14" s="61">
        <v>0</v>
      </c>
      <c r="AC14" s="61">
        <v>0</v>
      </c>
      <c r="AD14" s="61">
        <v>0</v>
      </c>
      <c r="AE14" s="61">
        <v>0</v>
      </c>
      <c r="AF14" s="61">
        <v>0</v>
      </c>
      <c r="AG14" s="61">
        <v>0</v>
      </c>
      <c r="AH14" s="61">
        <v>0</v>
      </c>
      <c r="AI14" s="61">
        <v>0</v>
      </c>
      <c r="AJ14" s="61">
        <v>0</v>
      </c>
      <c r="AK14" s="61">
        <v>0</v>
      </c>
      <c r="AL14" s="61">
        <v>0</v>
      </c>
      <c r="AM14" s="61">
        <v>0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0</v>
      </c>
      <c r="AT14" s="61">
        <v>0</v>
      </c>
      <c r="AU14" s="61">
        <v>0</v>
      </c>
      <c r="AV14" s="61">
        <v>0</v>
      </c>
      <c r="AW14" s="61">
        <v>0</v>
      </c>
      <c r="AX14" s="61">
        <v>0</v>
      </c>
      <c r="AY14" s="61">
        <v>0</v>
      </c>
      <c r="AZ14" s="61">
        <v>0</v>
      </c>
      <c r="BA14" s="61">
        <v>0</v>
      </c>
      <c r="BB14" s="61">
        <v>0</v>
      </c>
      <c r="BC14" s="61">
        <v>0</v>
      </c>
      <c r="BD14" s="61">
        <v>0</v>
      </c>
      <c r="BE14" s="61">
        <v>0</v>
      </c>
      <c r="BF14" s="61">
        <v>0</v>
      </c>
      <c r="BG14" s="61">
        <v>0</v>
      </c>
      <c r="BH14" s="61">
        <v>0</v>
      </c>
      <c r="BI14" s="61">
        <v>0</v>
      </c>
      <c r="BJ14" s="61">
        <v>0</v>
      </c>
      <c r="BK14" s="61">
        <v>0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0</v>
      </c>
      <c r="BT14" s="61">
        <v>0</v>
      </c>
      <c r="BU14" s="61">
        <v>0</v>
      </c>
      <c r="BV14" s="61">
        <v>0</v>
      </c>
      <c r="BW14" s="61">
        <v>0</v>
      </c>
      <c r="BX14" s="61">
        <v>0</v>
      </c>
      <c r="BY14" s="61">
        <v>0</v>
      </c>
      <c r="BZ14" s="61">
        <v>0</v>
      </c>
      <c r="CA14" s="61">
        <v>0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0</v>
      </c>
      <c r="CJ14" s="61">
        <v>0</v>
      </c>
      <c r="CK14" s="61">
        <v>0</v>
      </c>
      <c r="CL14" s="61">
        <v>0</v>
      </c>
      <c r="CM14" s="61">
        <v>0</v>
      </c>
      <c r="CN14" s="61">
        <v>0</v>
      </c>
      <c r="CO14" s="61">
        <v>0</v>
      </c>
      <c r="CP14" s="61">
        <v>0</v>
      </c>
      <c r="CQ14" s="61">
        <v>0</v>
      </c>
      <c r="CR14" s="61">
        <v>0</v>
      </c>
      <c r="CS14" s="61">
        <v>0</v>
      </c>
      <c r="CT14" s="61">
        <v>0</v>
      </c>
      <c r="CU14" s="61">
        <v>0</v>
      </c>
    </row>
    <row r="15" spans="1:100" ht="12.75" customHeight="1">
      <c r="A15" s="44" t="s">
        <v>16</v>
      </c>
      <c r="B15" s="59">
        <v>1010</v>
      </c>
      <c r="C15" s="60" t="s">
        <v>373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  <c r="CM15" s="61">
        <v>0</v>
      </c>
      <c r="CN15" s="61">
        <v>0</v>
      </c>
      <c r="CO15" s="61">
        <v>0</v>
      </c>
      <c r="CP15" s="61">
        <v>0</v>
      </c>
      <c r="CQ15" s="61">
        <v>0</v>
      </c>
      <c r="CR15" s="61">
        <v>0</v>
      </c>
      <c r="CS15" s="61">
        <v>0</v>
      </c>
      <c r="CT15" s="61">
        <v>0</v>
      </c>
      <c r="CU15" s="61">
        <v>0</v>
      </c>
    </row>
    <row r="16" spans="1:100" ht="12.75" customHeight="1">
      <c r="A16" s="44" t="s">
        <v>18</v>
      </c>
      <c r="B16" s="59">
        <v>1011</v>
      </c>
      <c r="C16" s="60" t="s">
        <v>373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  <c r="CM16" s="61">
        <v>0</v>
      </c>
      <c r="CN16" s="61">
        <v>0</v>
      </c>
      <c r="CO16" s="61">
        <v>0</v>
      </c>
      <c r="CP16" s="61">
        <v>0</v>
      </c>
      <c r="CQ16" s="61">
        <v>0</v>
      </c>
      <c r="CR16" s="61">
        <v>0</v>
      </c>
      <c r="CS16" s="61">
        <v>0</v>
      </c>
      <c r="CT16" s="61">
        <v>0</v>
      </c>
      <c r="CU16" s="61">
        <v>0</v>
      </c>
    </row>
    <row r="17" spans="1:99" ht="12.75" customHeight="1">
      <c r="A17" s="44" t="s">
        <v>20</v>
      </c>
      <c r="B17" s="59">
        <v>1012</v>
      </c>
      <c r="C17" s="60" t="s">
        <v>373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0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0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1">
        <v>0</v>
      </c>
      <c r="AZ17" s="61">
        <v>0</v>
      </c>
      <c r="BA17" s="61">
        <v>0</v>
      </c>
      <c r="BB17" s="61">
        <v>0</v>
      </c>
      <c r="BC17" s="61">
        <v>0</v>
      </c>
      <c r="BD17" s="61">
        <v>0</v>
      </c>
      <c r="BE17" s="61">
        <v>0</v>
      </c>
      <c r="BF17" s="61">
        <v>0</v>
      </c>
      <c r="BG17" s="61">
        <v>0</v>
      </c>
      <c r="BH17" s="61">
        <v>0</v>
      </c>
      <c r="BI17" s="61">
        <v>0</v>
      </c>
      <c r="BJ17" s="61">
        <v>0</v>
      </c>
      <c r="BK17" s="61">
        <v>0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0</v>
      </c>
      <c r="BT17" s="61">
        <v>0</v>
      </c>
      <c r="BU17" s="61">
        <v>0</v>
      </c>
      <c r="BV17" s="61">
        <v>0</v>
      </c>
      <c r="BW17" s="61">
        <v>0</v>
      </c>
      <c r="BX17" s="61">
        <v>0</v>
      </c>
      <c r="BY17" s="61">
        <v>0</v>
      </c>
      <c r="BZ17" s="61">
        <v>0</v>
      </c>
      <c r="CA17" s="61">
        <v>0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0</v>
      </c>
      <c r="CM17" s="61">
        <v>0</v>
      </c>
      <c r="CN17" s="61">
        <v>0</v>
      </c>
      <c r="CO17" s="61">
        <v>0</v>
      </c>
      <c r="CP17" s="61">
        <v>0</v>
      </c>
      <c r="CQ17" s="61">
        <v>0</v>
      </c>
      <c r="CR17" s="61">
        <v>0</v>
      </c>
      <c r="CS17" s="61">
        <v>0</v>
      </c>
      <c r="CT17" s="61">
        <v>0</v>
      </c>
      <c r="CU17" s="61">
        <v>0</v>
      </c>
    </row>
    <row r="18" spans="1:99" ht="12.75" customHeight="1">
      <c r="A18" s="44" t="s">
        <v>22</v>
      </c>
      <c r="B18" s="59">
        <v>1013</v>
      </c>
      <c r="C18" s="60" t="s">
        <v>373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0</v>
      </c>
      <c r="BG18" s="61">
        <v>0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0</v>
      </c>
      <c r="BT18" s="61">
        <v>0</v>
      </c>
      <c r="BU18" s="61">
        <v>0</v>
      </c>
      <c r="BV18" s="61">
        <v>0</v>
      </c>
      <c r="BW18" s="61">
        <v>0</v>
      </c>
      <c r="BX18" s="61">
        <v>0</v>
      </c>
      <c r="BY18" s="61">
        <v>0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0</v>
      </c>
      <c r="CM18" s="61">
        <v>0</v>
      </c>
      <c r="CN18" s="61">
        <v>0</v>
      </c>
      <c r="CO18" s="61">
        <v>0</v>
      </c>
      <c r="CP18" s="61">
        <v>0</v>
      </c>
      <c r="CQ18" s="61">
        <v>0</v>
      </c>
      <c r="CR18" s="61">
        <v>0</v>
      </c>
      <c r="CS18" s="61">
        <v>0</v>
      </c>
      <c r="CT18" s="61">
        <v>0</v>
      </c>
      <c r="CU18" s="61">
        <v>0</v>
      </c>
    </row>
    <row r="19" spans="1:99" ht="12.75" customHeight="1">
      <c r="A19" s="44" t="s">
        <v>24</v>
      </c>
      <c r="B19" s="59">
        <v>1016</v>
      </c>
      <c r="C19" s="60" t="s">
        <v>373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  <c r="CM19" s="61">
        <v>0</v>
      </c>
      <c r="CN19" s="61">
        <v>0</v>
      </c>
      <c r="CO19" s="61">
        <v>0</v>
      </c>
      <c r="CP19" s="61">
        <v>0</v>
      </c>
      <c r="CQ19" s="61">
        <v>0</v>
      </c>
      <c r="CR19" s="61">
        <v>0</v>
      </c>
      <c r="CS19" s="61">
        <v>0</v>
      </c>
      <c r="CT19" s="61">
        <v>0</v>
      </c>
      <c r="CU19" s="61">
        <v>0</v>
      </c>
    </row>
    <row r="20" spans="1:99" ht="12.75" customHeight="1">
      <c r="A20" s="44" t="s">
        <v>26</v>
      </c>
      <c r="B20" s="59">
        <v>1017</v>
      </c>
      <c r="C20" s="60" t="s">
        <v>373</v>
      </c>
      <c r="D20" s="61">
        <v>0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0</v>
      </c>
      <c r="AT20" s="61">
        <v>0</v>
      </c>
      <c r="AU20" s="61">
        <v>0</v>
      </c>
      <c r="AV20" s="61">
        <v>0</v>
      </c>
      <c r="AW20" s="61">
        <v>0</v>
      </c>
      <c r="AX20" s="61">
        <v>0</v>
      </c>
      <c r="AY20" s="61">
        <v>0</v>
      </c>
      <c r="AZ20" s="61">
        <v>0</v>
      </c>
      <c r="BA20" s="61">
        <v>0</v>
      </c>
      <c r="BB20" s="61">
        <v>0</v>
      </c>
      <c r="BC20" s="61">
        <v>0</v>
      </c>
      <c r="BD20" s="61">
        <v>0</v>
      </c>
      <c r="BE20" s="61">
        <v>0</v>
      </c>
      <c r="BF20" s="61">
        <v>0</v>
      </c>
      <c r="BG20" s="61">
        <v>0</v>
      </c>
      <c r="BH20" s="61">
        <v>0</v>
      </c>
      <c r="BI20" s="61">
        <v>0</v>
      </c>
      <c r="BJ20" s="61">
        <v>0</v>
      </c>
      <c r="BK20" s="61">
        <v>0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0</v>
      </c>
      <c r="BT20" s="61">
        <v>0</v>
      </c>
      <c r="BU20" s="61">
        <v>0</v>
      </c>
      <c r="BV20" s="61">
        <v>0</v>
      </c>
      <c r="BW20" s="61">
        <v>0</v>
      </c>
      <c r="BX20" s="61">
        <v>0</v>
      </c>
      <c r="BY20" s="61">
        <v>0</v>
      </c>
      <c r="BZ20" s="61">
        <v>0</v>
      </c>
      <c r="CA20" s="61">
        <v>0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0</v>
      </c>
      <c r="CJ20" s="61">
        <v>0</v>
      </c>
      <c r="CK20" s="61">
        <v>0</v>
      </c>
      <c r="CL20" s="61">
        <v>0</v>
      </c>
      <c r="CM20" s="61">
        <v>0</v>
      </c>
      <c r="CN20" s="61">
        <v>0</v>
      </c>
      <c r="CO20" s="61">
        <v>0</v>
      </c>
      <c r="CP20" s="61">
        <v>0</v>
      </c>
      <c r="CQ20" s="61">
        <v>0</v>
      </c>
      <c r="CR20" s="61">
        <v>0</v>
      </c>
      <c r="CS20" s="61">
        <v>0</v>
      </c>
      <c r="CT20" s="61">
        <v>0</v>
      </c>
      <c r="CU20" s="61">
        <v>0</v>
      </c>
    </row>
    <row r="21" spans="1:99" ht="12.75" customHeight="1">
      <c r="A21" s="44" t="s">
        <v>28</v>
      </c>
      <c r="B21" s="59">
        <v>1018</v>
      </c>
      <c r="C21" s="60" t="s">
        <v>373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0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0</v>
      </c>
      <c r="BF21" s="61">
        <v>0</v>
      </c>
      <c r="BG21" s="61">
        <v>0</v>
      </c>
      <c r="BH21" s="61">
        <v>0</v>
      </c>
      <c r="BI21" s="61">
        <v>0</v>
      </c>
      <c r="BJ21" s="61">
        <v>0</v>
      </c>
      <c r="BK21" s="61">
        <v>0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0</v>
      </c>
      <c r="BT21" s="61">
        <v>0</v>
      </c>
      <c r="BU21" s="61">
        <v>0</v>
      </c>
      <c r="BV21" s="61">
        <v>0</v>
      </c>
      <c r="BW21" s="61">
        <v>0</v>
      </c>
      <c r="BX21" s="61">
        <v>0</v>
      </c>
      <c r="BY21" s="61">
        <v>0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0</v>
      </c>
      <c r="CM21" s="61">
        <v>0</v>
      </c>
      <c r="CN21" s="61">
        <v>0</v>
      </c>
      <c r="CO21" s="61">
        <v>0</v>
      </c>
      <c r="CP21" s="61">
        <v>0</v>
      </c>
      <c r="CQ21" s="61">
        <v>0</v>
      </c>
      <c r="CR21" s="61">
        <v>0</v>
      </c>
      <c r="CS21" s="61">
        <v>0</v>
      </c>
      <c r="CT21" s="61">
        <v>0</v>
      </c>
      <c r="CU21" s="61">
        <v>0</v>
      </c>
    </row>
    <row r="22" spans="1:99" ht="12.75" customHeight="1">
      <c r="A22" s="44" t="s">
        <v>30</v>
      </c>
      <c r="B22" s="59">
        <v>1020</v>
      </c>
      <c r="C22" s="60" t="s">
        <v>373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61">
        <v>0</v>
      </c>
      <c r="AJ22" s="61">
        <v>0</v>
      </c>
      <c r="AK22" s="61">
        <v>0</v>
      </c>
      <c r="AL22" s="61">
        <v>0</v>
      </c>
      <c r="AM22" s="61">
        <v>0</v>
      </c>
      <c r="AN22" s="61">
        <v>0</v>
      </c>
      <c r="AO22" s="61">
        <v>0</v>
      </c>
      <c r="AP22" s="61">
        <v>0</v>
      </c>
      <c r="AQ22" s="61">
        <v>0</v>
      </c>
      <c r="AR22" s="61">
        <v>0</v>
      </c>
      <c r="AS22" s="61">
        <v>0</v>
      </c>
      <c r="AT22" s="61">
        <v>0</v>
      </c>
      <c r="AU22" s="61">
        <v>0</v>
      </c>
      <c r="AV22" s="61">
        <v>0</v>
      </c>
      <c r="AW22" s="61">
        <v>0</v>
      </c>
      <c r="AX22" s="61">
        <v>0</v>
      </c>
      <c r="AY22" s="61">
        <v>0</v>
      </c>
      <c r="AZ22" s="61">
        <v>0</v>
      </c>
      <c r="BA22" s="61">
        <v>0</v>
      </c>
      <c r="BB22" s="61">
        <v>0</v>
      </c>
      <c r="BC22" s="61">
        <v>0</v>
      </c>
      <c r="BD22" s="61">
        <v>0</v>
      </c>
      <c r="BE22" s="61">
        <v>0</v>
      </c>
      <c r="BF22" s="61">
        <v>0</v>
      </c>
      <c r="BG22" s="61">
        <v>0</v>
      </c>
      <c r="BH22" s="61">
        <v>0</v>
      </c>
      <c r="BI22" s="61">
        <v>0</v>
      </c>
      <c r="BJ22" s="61">
        <v>0</v>
      </c>
      <c r="BK22" s="61">
        <v>0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0</v>
      </c>
      <c r="BT22" s="61">
        <v>0</v>
      </c>
      <c r="BU22" s="61">
        <v>0</v>
      </c>
      <c r="BV22" s="61">
        <v>0</v>
      </c>
      <c r="BW22" s="61">
        <v>0</v>
      </c>
      <c r="BX22" s="61">
        <v>0</v>
      </c>
      <c r="BY22" s="61">
        <v>0</v>
      </c>
      <c r="BZ22" s="61">
        <v>0</v>
      </c>
      <c r="CA22" s="61">
        <v>0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0</v>
      </c>
      <c r="CM22" s="61">
        <v>0</v>
      </c>
      <c r="CN22" s="61">
        <v>0</v>
      </c>
      <c r="CO22" s="61">
        <v>0</v>
      </c>
      <c r="CP22" s="61">
        <v>0</v>
      </c>
      <c r="CQ22" s="61">
        <v>0</v>
      </c>
      <c r="CR22" s="61">
        <v>0</v>
      </c>
      <c r="CS22" s="61">
        <v>0</v>
      </c>
      <c r="CT22" s="61">
        <v>0</v>
      </c>
      <c r="CU22" s="61">
        <v>0</v>
      </c>
    </row>
    <row r="23" spans="1:99" ht="12.75" customHeight="1">
      <c r="A23" s="44" t="s">
        <v>32</v>
      </c>
      <c r="B23" s="59">
        <v>1022</v>
      </c>
      <c r="C23" s="60" t="s">
        <v>373</v>
      </c>
      <c r="D23" s="61">
        <v>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0</v>
      </c>
      <c r="AT23" s="61">
        <v>0</v>
      </c>
      <c r="AU23" s="61">
        <v>0</v>
      </c>
      <c r="AV23" s="61">
        <v>0</v>
      </c>
      <c r="AW23" s="61">
        <v>0</v>
      </c>
      <c r="AX23" s="61">
        <v>0</v>
      </c>
      <c r="AY23" s="61">
        <v>0</v>
      </c>
      <c r="AZ23" s="61">
        <v>0</v>
      </c>
      <c r="BA23" s="61">
        <v>0</v>
      </c>
      <c r="BB23" s="61">
        <v>0</v>
      </c>
      <c r="BC23" s="61">
        <v>0</v>
      </c>
      <c r="BD23" s="61">
        <v>0</v>
      </c>
      <c r="BE23" s="61">
        <v>0</v>
      </c>
      <c r="BF23" s="61">
        <v>0</v>
      </c>
      <c r="BG23" s="61">
        <v>0</v>
      </c>
      <c r="BH23" s="61">
        <v>0</v>
      </c>
      <c r="BI23" s="61">
        <v>0</v>
      </c>
      <c r="BJ23" s="61">
        <v>0</v>
      </c>
      <c r="BK23" s="61">
        <v>0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0</v>
      </c>
      <c r="BT23" s="61">
        <v>0</v>
      </c>
      <c r="BU23" s="61">
        <v>0</v>
      </c>
      <c r="BV23" s="61">
        <v>0</v>
      </c>
      <c r="BW23" s="61">
        <v>0</v>
      </c>
      <c r="BX23" s="61">
        <v>0</v>
      </c>
      <c r="BY23" s="61">
        <v>0</v>
      </c>
      <c r="BZ23" s="61">
        <v>0</v>
      </c>
      <c r="CA23" s="61">
        <v>0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0</v>
      </c>
      <c r="CJ23" s="61">
        <v>0</v>
      </c>
      <c r="CK23" s="61">
        <v>0</v>
      </c>
      <c r="CL23" s="61">
        <v>0</v>
      </c>
      <c r="CM23" s="61">
        <v>0</v>
      </c>
      <c r="CN23" s="61">
        <v>0</v>
      </c>
      <c r="CO23" s="61">
        <v>0</v>
      </c>
      <c r="CP23" s="61">
        <v>0</v>
      </c>
      <c r="CQ23" s="61">
        <v>0</v>
      </c>
      <c r="CR23" s="61">
        <v>0</v>
      </c>
      <c r="CS23" s="61">
        <v>0</v>
      </c>
      <c r="CT23" s="61">
        <v>0</v>
      </c>
      <c r="CU23" s="61">
        <v>0</v>
      </c>
    </row>
    <row r="24" spans="1:99" ht="12.75" customHeight="1">
      <c r="A24" s="44" t="s">
        <v>34</v>
      </c>
      <c r="B24" s="59">
        <v>1025</v>
      </c>
      <c r="C24" s="60" t="s">
        <v>373</v>
      </c>
      <c r="D24" s="61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61">
        <v>0</v>
      </c>
      <c r="N24" s="61">
        <v>0</v>
      </c>
      <c r="O24" s="61">
        <v>0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0</v>
      </c>
      <c r="AA24" s="61">
        <v>0</v>
      </c>
      <c r="AB24" s="61">
        <v>0</v>
      </c>
      <c r="AC24" s="61">
        <v>0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0</v>
      </c>
      <c r="AN24" s="61">
        <v>0</v>
      </c>
      <c r="AO24" s="61">
        <v>0</v>
      </c>
      <c r="AP24" s="61">
        <v>0</v>
      </c>
      <c r="AQ24" s="61">
        <v>0</v>
      </c>
      <c r="AR24" s="61">
        <v>0</v>
      </c>
      <c r="AS24" s="61">
        <v>0</v>
      </c>
      <c r="AT24" s="61">
        <v>0</v>
      </c>
      <c r="AU24" s="61">
        <v>0</v>
      </c>
      <c r="AV24" s="61">
        <v>0</v>
      </c>
      <c r="AW24" s="61">
        <v>0</v>
      </c>
      <c r="AX24" s="61">
        <v>0</v>
      </c>
      <c r="AY24" s="61">
        <v>0</v>
      </c>
      <c r="AZ24" s="61">
        <v>0</v>
      </c>
      <c r="BA24" s="61">
        <v>0</v>
      </c>
      <c r="BB24" s="61">
        <v>0</v>
      </c>
      <c r="BC24" s="61">
        <v>0</v>
      </c>
      <c r="BD24" s="61">
        <v>0</v>
      </c>
      <c r="BE24" s="61">
        <v>0</v>
      </c>
      <c r="BF24" s="61">
        <v>0</v>
      </c>
      <c r="BG24" s="61">
        <v>0</v>
      </c>
      <c r="BH24" s="61">
        <v>0</v>
      </c>
      <c r="BI24" s="61">
        <v>0</v>
      </c>
      <c r="BJ24" s="61">
        <v>0</v>
      </c>
      <c r="BK24" s="61">
        <v>0</v>
      </c>
      <c r="BL24" s="61">
        <v>0</v>
      </c>
      <c r="BM24" s="61">
        <v>0</v>
      </c>
      <c r="BN24" s="61">
        <v>0</v>
      </c>
      <c r="BO24" s="61">
        <v>0</v>
      </c>
      <c r="BP24" s="61">
        <v>0</v>
      </c>
      <c r="BQ24" s="61">
        <v>0</v>
      </c>
      <c r="BR24" s="61">
        <v>0</v>
      </c>
      <c r="BS24" s="61">
        <v>0</v>
      </c>
      <c r="BT24" s="61">
        <v>0</v>
      </c>
      <c r="BU24" s="61">
        <v>0</v>
      </c>
      <c r="BV24" s="61">
        <v>0</v>
      </c>
      <c r="BW24" s="61">
        <v>0</v>
      </c>
      <c r="BX24" s="61">
        <v>0</v>
      </c>
      <c r="BY24" s="61">
        <v>0</v>
      </c>
      <c r="BZ24" s="61">
        <v>0</v>
      </c>
      <c r="CA24" s="61">
        <v>0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0</v>
      </c>
      <c r="CM24" s="61">
        <v>0</v>
      </c>
      <c r="CN24" s="61">
        <v>0</v>
      </c>
      <c r="CO24" s="61">
        <v>0</v>
      </c>
      <c r="CP24" s="61">
        <v>0</v>
      </c>
      <c r="CQ24" s="61">
        <v>0</v>
      </c>
      <c r="CR24" s="61">
        <v>0</v>
      </c>
      <c r="CS24" s="61">
        <v>0</v>
      </c>
      <c r="CT24" s="61">
        <v>0</v>
      </c>
      <c r="CU24" s="61">
        <v>0</v>
      </c>
    </row>
    <row r="25" spans="1:99" ht="12.75" customHeight="1">
      <c r="A25" s="44" t="s">
        <v>36</v>
      </c>
      <c r="B25" s="59">
        <v>1027</v>
      </c>
      <c r="C25" s="60" t="s">
        <v>373</v>
      </c>
      <c r="D25" s="61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0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0</v>
      </c>
      <c r="AA25" s="61">
        <v>0</v>
      </c>
      <c r="AB25" s="61">
        <v>0</v>
      </c>
      <c r="AC25" s="61">
        <v>0</v>
      </c>
      <c r="AD25" s="61">
        <v>0</v>
      </c>
      <c r="AE25" s="61">
        <v>0</v>
      </c>
      <c r="AF25" s="61">
        <v>0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0</v>
      </c>
      <c r="AN25" s="61">
        <v>0</v>
      </c>
      <c r="AO25" s="61">
        <v>0</v>
      </c>
      <c r="AP25" s="61">
        <v>0</v>
      </c>
      <c r="AQ25" s="61">
        <v>0</v>
      </c>
      <c r="AR25" s="61">
        <v>0</v>
      </c>
      <c r="AS25" s="61">
        <v>0</v>
      </c>
      <c r="AT25" s="61">
        <v>0</v>
      </c>
      <c r="AU25" s="61">
        <v>0</v>
      </c>
      <c r="AV25" s="61">
        <v>0</v>
      </c>
      <c r="AW25" s="61">
        <v>0</v>
      </c>
      <c r="AX25" s="61">
        <v>0</v>
      </c>
      <c r="AY25" s="61">
        <v>0</v>
      </c>
      <c r="AZ25" s="61">
        <v>0</v>
      </c>
      <c r="BA25" s="61">
        <v>0</v>
      </c>
      <c r="BB25" s="61">
        <v>0</v>
      </c>
      <c r="BC25" s="61">
        <v>0</v>
      </c>
      <c r="BD25" s="61">
        <v>0</v>
      </c>
      <c r="BE25" s="61">
        <v>0</v>
      </c>
      <c r="BF25" s="61">
        <v>0</v>
      </c>
      <c r="BG25" s="61">
        <v>0</v>
      </c>
      <c r="BH25" s="61">
        <v>0</v>
      </c>
      <c r="BI25" s="61">
        <v>0</v>
      </c>
      <c r="BJ25" s="61">
        <v>0</v>
      </c>
      <c r="BK25" s="61">
        <v>0</v>
      </c>
      <c r="BL25" s="61">
        <v>0</v>
      </c>
      <c r="BM25" s="61">
        <v>0</v>
      </c>
      <c r="BN25" s="61">
        <v>0</v>
      </c>
      <c r="BO25" s="61">
        <v>0</v>
      </c>
      <c r="BP25" s="61">
        <v>0</v>
      </c>
      <c r="BQ25" s="61">
        <v>0</v>
      </c>
      <c r="BR25" s="61">
        <v>0</v>
      </c>
      <c r="BS25" s="61">
        <v>0</v>
      </c>
      <c r="BT25" s="61">
        <v>0</v>
      </c>
      <c r="BU25" s="61">
        <v>0</v>
      </c>
      <c r="BV25" s="61">
        <v>0</v>
      </c>
      <c r="BW25" s="61">
        <v>0</v>
      </c>
      <c r="BX25" s="61">
        <v>0</v>
      </c>
      <c r="BY25" s="61">
        <v>0</v>
      </c>
      <c r="BZ25" s="61">
        <v>0</v>
      </c>
      <c r="CA25" s="61">
        <v>0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0</v>
      </c>
      <c r="CJ25" s="61">
        <v>0</v>
      </c>
      <c r="CK25" s="61">
        <v>0</v>
      </c>
      <c r="CL25" s="61">
        <v>0</v>
      </c>
      <c r="CM25" s="61">
        <v>0</v>
      </c>
      <c r="CN25" s="61">
        <v>0</v>
      </c>
      <c r="CO25" s="61">
        <v>0</v>
      </c>
      <c r="CP25" s="61">
        <v>0</v>
      </c>
      <c r="CQ25" s="61">
        <v>0</v>
      </c>
      <c r="CR25" s="61">
        <v>0</v>
      </c>
      <c r="CS25" s="61">
        <v>0</v>
      </c>
      <c r="CT25" s="61">
        <v>0</v>
      </c>
      <c r="CU25" s="61">
        <v>0</v>
      </c>
    </row>
    <row r="26" spans="1:99" ht="12.75" customHeight="1">
      <c r="A26" s="44" t="s">
        <v>38</v>
      </c>
      <c r="B26" s="59">
        <v>1028</v>
      </c>
      <c r="C26" s="60" t="s">
        <v>373</v>
      </c>
      <c r="D26" s="61">
        <v>0</v>
      </c>
      <c r="E26" s="61">
        <v>0</v>
      </c>
      <c r="F26" s="61">
        <v>0</v>
      </c>
      <c r="G26" s="61">
        <v>0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0</v>
      </c>
      <c r="AA26" s="61">
        <v>0</v>
      </c>
      <c r="AB26" s="61">
        <v>0</v>
      </c>
      <c r="AC26" s="61">
        <v>0</v>
      </c>
      <c r="AD26" s="61">
        <v>0</v>
      </c>
      <c r="AE26" s="61">
        <v>0</v>
      </c>
      <c r="AF26" s="61">
        <v>0</v>
      </c>
      <c r="AG26" s="61">
        <v>0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0</v>
      </c>
      <c r="AN26" s="61">
        <v>0</v>
      </c>
      <c r="AO26" s="61">
        <v>0</v>
      </c>
      <c r="AP26" s="61">
        <v>0</v>
      </c>
      <c r="AQ26" s="61">
        <v>0</v>
      </c>
      <c r="AR26" s="61">
        <v>0</v>
      </c>
      <c r="AS26" s="61">
        <v>0</v>
      </c>
      <c r="AT26" s="61">
        <v>0</v>
      </c>
      <c r="AU26" s="61">
        <v>0</v>
      </c>
      <c r="AV26" s="61">
        <v>0</v>
      </c>
      <c r="AW26" s="61">
        <v>0</v>
      </c>
      <c r="AX26" s="61">
        <v>0</v>
      </c>
      <c r="AY26" s="61">
        <v>0</v>
      </c>
      <c r="AZ26" s="61">
        <v>0</v>
      </c>
      <c r="BA26" s="61">
        <v>0</v>
      </c>
      <c r="BB26" s="61">
        <v>0</v>
      </c>
      <c r="BC26" s="61">
        <v>0</v>
      </c>
      <c r="BD26" s="61">
        <v>0</v>
      </c>
      <c r="BE26" s="61">
        <v>0</v>
      </c>
      <c r="BF26" s="61">
        <v>0</v>
      </c>
      <c r="BG26" s="61">
        <v>0</v>
      </c>
      <c r="BH26" s="61">
        <v>0</v>
      </c>
      <c r="BI26" s="61">
        <v>0</v>
      </c>
      <c r="BJ26" s="61">
        <v>0</v>
      </c>
      <c r="BK26" s="61">
        <v>0</v>
      </c>
      <c r="BL26" s="61">
        <v>0</v>
      </c>
      <c r="BM26" s="61">
        <v>0</v>
      </c>
      <c r="BN26" s="61">
        <v>0</v>
      </c>
      <c r="BO26" s="61">
        <v>0</v>
      </c>
      <c r="BP26" s="61">
        <v>0</v>
      </c>
      <c r="BQ26" s="61">
        <v>0</v>
      </c>
      <c r="BR26" s="61">
        <v>0</v>
      </c>
      <c r="BS26" s="61">
        <v>0</v>
      </c>
      <c r="BT26" s="61">
        <v>0</v>
      </c>
      <c r="BU26" s="61">
        <v>0</v>
      </c>
      <c r="BV26" s="61">
        <v>0</v>
      </c>
      <c r="BW26" s="61">
        <v>0</v>
      </c>
      <c r="BX26" s="61">
        <v>0</v>
      </c>
      <c r="BY26" s="61">
        <v>0</v>
      </c>
      <c r="BZ26" s="61">
        <v>0</v>
      </c>
      <c r="CA26" s="61">
        <v>0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0</v>
      </c>
      <c r="CJ26" s="61">
        <v>0</v>
      </c>
      <c r="CK26" s="61">
        <v>0</v>
      </c>
      <c r="CL26" s="61">
        <v>0</v>
      </c>
      <c r="CM26" s="61">
        <v>0</v>
      </c>
      <c r="CN26" s="61">
        <v>0</v>
      </c>
      <c r="CO26" s="61">
        <v>0</v>
      </c>
      <c r="CP26" s="61">
        <v>0</v>
      </c>
      <c r="CQ26" s="61">
        <v>0</v>
      </c>
      <c r="CR26" s="61">
        <v>0</v>
      </c>
      <c r="CS26" s="61">
        <v>0</v>
      </c>
      <c r="CT26" s="61">
        <v>0</v>
      </c>
      <c r="CU26" s="61">
        <v>0</v>
      </c>
    </row>
    <row r="27" spans="1:99" ht="12.75" customHeight="1">
      <c r="A27" s="44" t="s">
        <v>40</v>
      </c>
      <c r="B27" s="59">
        <v>1030</v>
      </c>
      <c r="C27" s="60" t="s">
        <v>373</v>
      </c>
      <c r="D27" s="61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1">
        <v>0</v>
      </c>
      <c r="L27" s="61">
        <v>0</v>
      </c>
      <c r="M27" s="61">
        <v>0</v>
      </c>
      <c r="N27" s="61">
        <v>0</v>
      </c>
      <c r="O27" s="61">
        <v>0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0</v>
      </c>
      <c r="AA27" s="61">
        <v>0</v>
      </c>
      <c r="AB27" s="61">
        <v>0</v>
      </c>
      <c r="AC27" s="61">
        <v>0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0</v>
      </c>
      <c r="AK27" s="61">
        <v>0</v>
      </c>
      <c r="AL27" s="61">
        <v>0</v>
      </c>
      <c r="AM27" s="61">
        <v>0</v>
      </c>
      <c r="AN27" s="61">
        <v>0</v>
      </c>
      <c r="AO27" s="61">
        <v>0</v>
      </c>
      <c r="AP27" s="61">
        <v>0</v>
      </c>
      <c r="AQ27" s="61">
        <v>0</v>
      </c>
      <c r="AR27" s="61">
        <v>0</v>
      </c>
      <c r="AS27" s="61">
        <v>0</v>
      </c>
      <c r="AT27" s="61">
        <v>0</v>
      </c>
      <c r="AU27" s="61">
        <v>0</v>
      </c>
      <c r="AV27" s="61">
        <v>0</v>
      </c>
      <c r="AW27" s="61">
        <v>0</v>
      </c>
      <c r="AX27" s="61">
        <v>0</v>
      </c>
      <c r="AY27" s="61">
        <v>0</v>
      </c>
      <c r="AZ27" s="61">
        <v>0</v>
      </c>
      <c r="BA27" s="61">
        <v>0</v>
      </c>
      <c r="BB27" s="61">
        <v>0</v>
      </c>
      <c r="BC27" s="61">
        <v>0</v>
      </c>
      <c r="BD27" s="61">
        <v>0</v>
      </c>
      <c r="BE27" s="61">
        <v>0</v>
      </c>
      <c r="BF27" s="61">
        <v>0</v>
      </c>
      <c r="BG27" s="61">
        <v>0</v>
      </c>
      <c r="BH27" s="61">
        <v>0</v>
      </c>
      <c r="BI27" s="61">
        <v>0</v>
      </c>
      <c r="BJ27" s="61">
        <v>0</v>
      </c>
      <c r="BK27" s="61">
        <v>0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0</v>
      </c>
      <c r="BT27" s="61">
        <v>0</v>
      </c>
      <c r="BU27" s="61">
        <v>0</v>
      </c>
      <c r="BV27" s="61">
        <v>0</v>
      </c>
      <c r="BW27" s="61">
        <v>0</v>
      </c>
      <c r="BX27" s="61">
        <v>0</v>
      </c>
      <c r="BY27" s="61">
        <v>0</v>
      </c>
      <c r="BZ27" s="61">
        <v>0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0</v>
      </c>
      <c r="CJ27" s="61">
        <v>0</v>
      </c>
      <c r="CK27" s="61">
        <v>0</v>
      </c>
      <c r="CL27" s="61">
        <v>0</v>
      </c>
      <c r="CM27" s="61">
        <v>0</v>
      </c>
      <c r="CN27" s="61">
        <v>0</v>
      </c>
      <c r="CO27" s="61">
        <v>0</v>
      </c>
      <c r="CP27" s="61">
        <v>0</v>
      </c>
      <c r="CQ27" s="61">
        <v>0</v>
      </c>
      <c r="CR27" s="61">
        <v>0</v>
      </c>
      <c r="CS27" s="61">
        <v>0</v>
      </c>
      <c r="CT27" s="61">
        <v>0</v>
      </c>
      <c r="CU27" s="61">
        <v>0</v>
      </c>
    </row>
    <row r="28" spans="1:99" ht="12.75" customHeight="1">
      <c r="A28" s="44" t="s">
        <v>42</v>
      </c>
      <c r="B28" s="59">
        <v>1031</v>
      </c>
      <c r="C28" s="60" t="s">
        <v>373</v>
      </c>
      <c r="D28" s="61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0</v>
      </c>
      <c r="AA28" s="61">
        <v>0</v>
      </c>
      <c r="AB28" s="61">
        <v>0</v>
      </c>
      <c r="AC28" s="61">
        <v>0</v>
      </c>
      <c r="AD28" s="61">
        <v>0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0</v>
      </c>
      <c r="AN28" s="61">
        <v>0</v>
      </c>
      <c r="AO28" s="61">
        <v>0</v>
      </c>
      <c r="AP28" s="61">
        <v>0</v>
      </c>
      <c r="AQ28" s="61">
        <v>0</v>
      </c>
      <c r="AR28" s="61">
        <v>0</v>
      </c>
      <c r="AS28" s="61">
        <v>0</v>
      </c>
      <c r="AT28" s="61">
        <v>0</v>
      </c>
      <c r="AU28" s="61">
        <v>0</v>
      </c>
      <c r="AV28" s="61">
        <v>0</v>
      </c>
      <c r="AW28" s="61">
        <v>0</v>
      </c>
      <c r="AX28" s="61">
        <v>0</v>
      </c>
      <c r="AY28" s="61">
        <v>0</v>
      </c>
      <c r="AZ28" s="61">
        <v>0</v>
      </c>
      <c r="BA28" s="61">
        <v>0</v>
      </c>
      <c r="BB28" s="61">
        <v>0</v>
      </c>
      <c r="BC28" s="61">
        <v>0</v>
      </c>
      <c r="BD28" s="61">
        <v>0</v>
      </c>
      <c r="BE28" s="61">
        <v>0</v>
      </c>
      <c r="BF28" s="61">
        <v>0</v>
      </c>
      <c r="BG28" s="61">
        <v>0</v>
      </c>
      <c r="BH28" s="61">
        <v>0</v>
      </c>
      <c r="BI28" s="61">
        <v>0</v>
      </c>
      <c r="BJ28" s="61">
        <v>0</v>
      </c>
      <c r="BK28" s="61">
        <v>0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0</v>
      </c>
      <c r="BT28" s="61">
        <v>0</v>
      </c>
      <c r="BU28" s="61">
        <v>0</v>
      </c>
      <c r="BV28" s="61">
        <v>0</v>
      </c>
      <c r="BW28" s="61">
        <v>0</v>
      </c>
      <c r="BX28" s="61">
        <v>0</v>
      </c>
      <c r="BY28" s="61">
        <v>0</v>
      </c>
      <c r="BZ28" s="61">
        <v>0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0</v>
      </c>
      <c r="CJ28" s="61">
        <v>0</v>
      </c>
      <c r="CK28" s="61">
        <v>0</v>
      </c>
      <c r="CL28" s="61">
        <v>0</v>
      </c>
      <c r="CM28" s="61">
        <v>0</v>
      </c>
      <c r="CN28" s="61">
        <v>0</v>
      </c>
      <c r="CO28" s="61">
        <v>0</v>
      </c>
      <c r="CP28" s="61">
        <v>0</v>
      </c>
      <c r="CQ28" s="61">
        <v>0</v>
      </c>
      <c r="CR28" s="61">
        <v>0</v>
      </c>
      <c r="CS28" s="61">
        <v>0</v>
      </c>
      <c r="CT28" s="61">
        <v>0</v>
      </c>
      <c r="CU28" s="61">
        <v>0</v>
      </c>
    </row>
    <row r="29" spans="1:99" ht="12.75" customHeight="1">
      <c r="A29" s="44" t="s">
        <v>44</v>
      </c>
      <c r="B29" s="59">
        <v>1032</v>
      </c>
      <c r="C29" s="60" t="s">
        <v>373</v>
      </c>
      <c r="D29" s="61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1">
        <v>0</v>
      </c>
      <c r="L29" s="61">
        <v>0</v>
      </c>
      <c r="M29" s="61">
        <v>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0</v>
      </c>
      <c r="AA29" s="61">
        <v>0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0</v>
      </c>
      <c r="AK29" s="61">
        <v>0</v>
      </c>
      <c r="AL29" s="61">
        <v>0</v>
      </c>
      <c r="AM29" s="61">
        <v>0</v>
      </c>
      <c r="AN29" s="61">
        <v>0</v>
      </c>
      <c r="AO29" s="61">
        <v>0</v>
      </c>
      <c r="AP29" s="61">
        <v>0</v>
      </c>
      <c r="AQ29" s="61">
        <v>0</v>
      </c>
      <c r="AR29" s="61">
        <v>0</v>
      </c>
      <c r="AS29" s="61">
        <v>0</v>
      </c>
      <c r="AT29" s="61">
        <v>0</v>
      </c>
      <c r="AU29" s="61">
        <v>0</v>
      </c>
      <c r="AV29" s="61">
        <v>0</v>
      </c>
      <c r="AW29" s="61">
        <v>0</v>
      </c>
      <c r="AX29" s="61">
        <v>0</v>
      </c>
      <c r="AY29" s="61">
        <v>0</v>
      </c>
      <c r="AZ29" s="61">
        <v>0</v>
      </c>
      <c r="BA29" s="61">
        <v>0</v>
      </c>
      <c r="BB29" s="61">
        <v>0</v>
      </c>
      <c r="BC29" s="61">
        <v>0</v>
      </c>
      <c r="BD29" s="61">
        <v>0</v>
      </c>
      <c r="BE29" s="61">
        <v>0</v>
      </c>
      <c r="BF29" s="61">
        <v>0</v>
      </c>
      <c r="BG29" s="61">
        <v>0</v>
      </c>
      <c r="BH29" s="61">
        <v>0</v>
      </c>
      <c r="BI29" s="61">
        <v>0</v>
      </c>
      <c r="BJ29" s="61">
        <v>0</v>
      </c>
      <c r="BK29" s="61">
        <v>0</v>
      </c>
      <c r="BL29" s="61">
        <v>0</v>
      </c>
      <c r="BM29" s="61">
        <v>0</v>
      </c>
      <c r="BN29" s="61">
        <v>0</v>
      </c>
      <c r="BO29" s="61">
        <v>0</v>
      </c>
      <c r="BP29" s="61">
        <v>0</v>
      </c>
      <c r="BQ29" s="61">
        <v>0</v>
      </c>
      <c r="BR29" s="61">
        <v>0</v>
      </c>
      <c r="BS29" s="61">
        <v>0</v>
      </c>
      <c r="BT29" s="61">
        <v>0</v>
      </c>
      <c r="BU29" s="61">
        <v>0</v>
      </c>
      <c r="BV29" s="61">
        <v>0</v>
      </c>
      <c r="BW29" s="61">
        <v>0</v>
      </c>
      <c r="BX29" s="61">
        <v>0</v>
      </c>
      <c r="BY29" s="61">
        <v>0</v>
      </c>
      <c r="BZ29" s="61">
        <v>0</v>
      </c>
      <c r="CA29" s="61">
        <v>0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0</v>
      </c>
      <c r="CJ29" s="61">
        <v>0</v>
      </c>
      <c r="CK29" s="61">
        <v>0</v>
      </c>
      <c r="CL29" s="61">
        <v>0</v>
      </c>
      <c r="CM29" s="61">
        <v>0</v>
      </c>
      <c r="CN29" s="61">
        <v>0</v>
      </c>
      <c r="CO29" s="61">
        <v>0</v>
      </c>
      <c r="CP29" s="61">
        <v>0</v>
      </c>
      <c r="CQ29" s="61">
        <v>0</v>
      </c>
      <c r="CR29" s="61">
        <v>0</v>
      </c>
      <c r="CS29" s="61">
        <v>0</v>
      </c>
      <c r="CT29" s="61">
        <v>0</v>
      </c>
      <c r="CU29" s="61">
        <v>0</v>
      </c>
    </row>
    <row r="30" spans="1:99" ht="12.75" customHeight="1">
      <c r="A30" s="44" t="s">
        <v>46</v>
      </c>
      <c r="B30" s="59">
        <v>1034</v>
      </c>
      <c r="C30" s="60" t="s">
        <v>373</v>
      </c>
      <c r="D30" s="61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0</v>
      </c>
      <c r="AA30" s="61">
        <v>0</v>
      </c>
      <c r="AB30" s="61">
        <v>0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0</v>
      </c>
      <c r="AT30" s="61">
        <v>0</v>
      </c>
      <c r="AU30" s="61">
        <v>0</v>
      </c>
      <c r="AV30" s="61">
        <v>0</v>
      </c>
      <c r="AW30" s="61">
        <v>0</v>
      </c>
      <c r="AX30" s="61">
        <v>0</v>
      </c>
      <c r="AY30" s="61">
        <v>0</v>
      </c>
      <c r="AZ30" s="61">
        <v>0</v>
      </c>
      <c r="BA30" s="61">
        <v>0</v>
      </c>
      <c r="BB30" s="61">
        <v>0</v>
      </c>
      <c r="BC30" s="61">
        <v>0</v>
      </c>
      <c r="BD30" s="61">
        <v>0</v>
      </c>
      <c r="BE30" s="61">
        <v>0</v>
      </c>
      <c r="BF30" s="61">
        <v>0</v>
      </c>
      <c r="BG30" s="61">
        <v>0</v>
      </c>
      <c r="BH30" s="61">
        <v>0</v>
      </c>
      <c r="BI30" s="61">
        <v>0</v>
      </c>
      <c r="BJ30" s="61">
        <v>0</v>
      </c>
      <c r="BK30" s="61">
        <v>0</v>
      </c>
      <c r="BL30" s="61">
        <v>0</v>
      </c>
      <c r="BM30" s="61">
        <v>0</v>
      </c>
      <c r="BN30" s="61">
        <v>0</v>
      </c>
      <c r="BO30" s="61">
        <v>0</v>
      </c>
      <c r="BP30" s="61">
        <v>0</v>
      </c>
      <c r="BQ30" s="61">
        <v>0</v>
      </c>
      <c r="BR30" s="61">
        <v>0</v>
      </c>
      <c r="BS30" s="61">
        <v>0</v>
      </c>
      <c r="BT30" s="61">
        <v>0</v>
      </c>
      <c r="BU30" s="61">
        <v>0</v>
      </c>
      <c r="BV30" s="61">
        <v>0</v>
      </c>
      <c r="BW30" s="61">
        <v>0</v>
      </c>
      <c r="BX30" s="61">
        <v>0</v>
      </c>
      <c r="BY30" s="61">
        <v>0</v>
      </c>
      <c r="BZ30" s="61">
        <v>0</v>
      </c>
      <c r="CA30" s="61">
        <v>0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0</v>
      </c>
      <c r="CM30" s="61">
        <v>0</v>
      </c>
      <c r="CN30" s="61">
        <v>0</v>
      </c>
      <c r="CO30" s="61">
        <v>0</v>
      </c>
      <c r="CP30" s="61">
        <v>0</v>
      </c>
      <c r="CQ30" s="61">
        <v>0</v>
      </c>
      <c r="CR30" s="61">
        <v>0</v>
      </c>
      <c r="CS30" s="61">
        <v>0</v>
      </c>
      <c r="CT30" s="61">
        <v>0</v>
      </c>
      <c r="CU30" s="61">
        <v>0</v>
      </c>
    </row>
    <row r="31" spans="1:99" ht="12.75" customHeight="1">
      <c r="A31" s="44" t="s">
        <v>48</v>
      </c>
      <c r="B31" s="59">
        <v>1035</v>
      </c>
      <c r="C31" s="60" t="s">
        <v>373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0</v>
      </c>
      <c r="AA31" s="61">
        <v>0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0</v>
      </c>
      <c r="AN31" s="61">
        <v>0</v>
      </c>
      <c r="AO31" s="61">
        <v>0</v>
      </c>
      <c r="AP31" s="61">
        <v>0</v>
      </c>
      <c r="AQ31" s="61">
        <v>0</v>
      </c>
      <c r="AR31" s="61">
        <v>0</v>
      </c>
      <c r="AS31" s="61">
        <v>0</v>
      </c>
      <c r="AT31" s="61">
        <v>0</v>
      </c>
      <c r="AU31" s="61">
        <v>0</v>
      </c>
      <c r="AV31" s="61">
        <v>0</v>
      </c>
      <c r="AW31" s="61">
        <v>0</v>
      </c>
      <c r="AX31" s="61">
        <v>0</v>
      </c>
      <c r="AY31" s="61">
        <v>0</v>
      </c>
      <c r="AZ31" s="61">
        <v>0</v>
      </c>
      <c r="BA31" s="61">
        <v>0</v>
      </c>
      <c r="BB31" s="61">
        <v>0</v>
      </c>
      <c r="BC31" s="61">
        <v>0</v>
      </c>
      <c r="BD31" s="61">
        <v>0</v>
      </c>
      <c r="BE31" s="61">
        <v>0</v>
      </c>
      <c r="BF31" s="61">
        <v>0</v>
      </c>
      <c r="BG31" s="61">
        <v>0</v>
      </c>
      <c r="BH31" s="61">
        <v>0</v>
      </c>
      <c r="BI31" s="61">
        <v>0</v>
      </c>
      <c r="BJ31" s="61">
        <v>0</v>
      </c>
      <c r="BK31" s="61">
        <v>0</v>
      </c>
      <c r="BL31" s="61">
        <v>0</v>
      </c>
      <c r="BM31" s="61">
        <v>0</v>
      </c>
      <c r="BN31" s="61">
        <v>0</v>
      </c>
      <c r="BO31" s="61">
        <v>0</v>
      </c>
      <c r="BP31" s="61">
        <v>0</v>
      </c>
      <c r="BQ31" s="61">
        <v>0</v>
      </c>
      <c r="BR31" s="61">
        <v>0</v>
      </c>
      <c r="BS31" s="61">
        <v>0</v>
      </c>
      <c r="BT31" s="61">
        <v>0</v>
      </c>
      <c r="BU31" s="61">
        <v>0</v>
      </c>
      <c r="BV31" s="61">
        <v>0</v>
      </c>
      <c r="BW31" s="61">
        <v>0</v>
      </c>
      <c r="BX31" s="61">
        <v>0</v>
      </c>
      <c r="BY31" s="61">
        <v>0</v>
      </c>
      <c r="BZ31" s="61">
        <v>0</v>
      </c>
      <c r="CA31" s="61">
        <v>0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0</v>
      </c>
      <c r="CJ31" s="61">
        <v>0</v>
      </c>
      <c r="CK31" s="61">
        <v>0</v>
      </c>
      <c r="CL31" s="61">
        <v>0</v>
      </c>
      <c r="CM31" s="61">
        <v>0</v>
      </c>
      <c r="CN31" s="61">
        <v>0</v>
      </c>
      <c r="CO31" s="61">
        <v>0</v>
      </c>
      <c r="CP31" s="61">
        <v>0</v>
      </c>
      <c r="CQ31" s="61">
        <v>0</v>
      </c>
      <c r="CR31" s="61">
        <v>0</v>
      </c>
      <c r="CS31" s="61">
        <v>0</v>
      </c>
      <c r="CT31" s="61">
        <v>0</v>
      </c>
      <c r="CU31" s="61">
        <v>0</v>
      </c>
    </row>
    <row r="32" spans="1:99" ht="12.75" customHeight="1">
      <c r="A32" s="44" t="s">
        <v>50</v>
      </c>
      <c r="B32" s="59">
        <v>1036</v>
      </c>
      <c r="C32" s="60" t="s">
        <v>373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61">
        <v>0</v>
      </c>
      <c r="N32" s="61">
        <v>0</v>
      </c>
      <c r="O32" s="61">
        <v>0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0</v>
      </c>
      <c r="AA32" s="61">
        <v>0</v>
      </c>
      <c r="AB32" s="61">
        <v>0</v>
      </c>
      <c r="AC32" s="61">
        <v>0</v>
      </c>
      <c r="AD32" s="61">
        <v>0</v>
      </c>
      <c r="AE32" s="61">
        <v>0</v>
      </c>
      <c r="AF32" s="61">
        <v>0</v>
      </c>
      <c r="AG32" s="61">
        <v>0</v>
      </c>
      <c r="AH32" s="61">
        <v>0</v>
      </c>
      <c r="AI32" s="61">
        <v>0</v>
      </c>
      <c r="AJ32" s="61">
        <v>0</v>
      </c>
      <c r="AK32" s="61">
        <v>0</v>
      </c>
      <c r="AL32" s="61">
        <v>0</v>
      </c>
      <c r="AM32" s="61">
        <v>0</v>
      </c>
      <c r="AN32" s="61">
        <v>0</v>
      </c>
      <c r="AO32" s="61">
        <v>0</v>
      </c>
      <c r="AP32" s="61">
        <v>0</v>
      </c>
      <c r="AQ32" s="61">
        <v>0</v>
      </c>
      <c r="AR32" s="61">
        <v>0</v>
      </c>
      <c r="AS32" s="61">
        <v>0</v>
      </c>
      <c r="AT32" s="61">
        <v>0</v>
      </c>
      <c r="AU32" s="61">
        <v>0</v>
      </c>
      <c r="AV32" s="61">
        <v>0</v>
      </c>
      <c r="AW32" s="61">
        <v>0</v>
      </c>
      <c r="AX32" s="61">
        <v>0</v>
      </c>
      <c r="AY32" s="61">
        <v>0</v>
      </c>
      <c r="AZ32" s="61">
        <v>0</v>
      </c>
      <c r="BA32" s="61">
        <v>0</v>
      </c>
      <c r="BB32" s="61">
        <v>0</v>
      </c>
      <c r="BC32" s="61">
        <v>0</v>
      </c>
      <c r="BD32" s="61">
        <v>0</v>
      </c>
      <c r="BE32" s="61">
        <v>0</v>
      </c>
      <c r="BF32" s="61">
        <v>0</v>
      </c>
      <c r="BG32" s="61">
        <v>0</v>
      </c>
      <c r="BH32" s="61">
        <v>0</v>
      </c>
      <c r="BI32" s="61">
        <v>0</v>
      </c>
      <c r="BJ32" s="61">
        <v>0</v>
      </c>
      <c r="BK32" s="61">
        <v>0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0</v>
      </c>
      <c r="BT32" s="61">
        <v>0</v>
      </c>
      <c r="BU32" s="61">
        <v>0</v>
      </c>
      <c r="BV32" s="61">
        <v>0</v>
      </c>
      <c r="BW32" s="61">
        <v>0</v>
      </c>
      <c r="BX32" s="61">
        <v>0</v>
      </c>
      <c r="BY32" s="61">
        <v>0</v>
      </c>
      <c r="BZ32" s="61">
        <v>0</v>
      </c>
      <c r="CA32" s="61">
        <v>0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0</v>
      </c>
      <c r="CJ32" s="61">
        <v>0</v>
      </c>
      <c r="CK32" s="61">
        <v>0</v>
      </c>
      <c r="CL32" s="61">
        <v>0</v>
      </c>
      <c r="CM32" s="61">
        <v>0</v>
      </c>
      <c r="CN32" s="61">
        <v>0</v>
      </c>
      <c r="CO32" s="61">
        <v>0</v>
      </c>
      <c r="CP32" s="61">
        <v>0</v>
      </c>
      <c r="CQ32" s="61">
        <v>0</v>
      </c>
      <c r="CR32" s="61">
        <v>0</v>
      </c>
      <c r="CS32" s="61">
        <v>0</v>
      </c>
      <c r="CT32" s="61">
        <v>0</v>
      </c>
      <c r="CU32" s="61">
        <v>0</v>
      </c>
    </row>
    <row r="33" spans="1:99" ht="12.75" customHeight="1">
      <c r="A33" s="44" t="s">
        <v>52</v>
      </c>
      <c r="B33" s="59">
        <v>1037</v>
      </c>
      <c r="C33" s="60" t="s">
        <v>373</v>
      </c>
      <c r="D33" s="61">
        <v>0</v>
      </c>
      <c r="E33" s="61">
        <v>0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0</v>
      </c>
      <c r="AA33" s="61">
        <v>0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0</v>
      </c>
      <c r="AK33" s="61">
        <v>0</v>
      </c>
      <c r="AL33" s="61">
        <v>0</v>
      </c>
      <c r="AM33" s="61">
        <v>0</v>
      </c>
      <c r="AN33" s="61">
        <v>0</v>
      </c>
      <c r="AO33" s="61">
        <v>0</v>
      </c>
      <c r="AP33" s="61">
        <v>0</v>
      </c>
      <c r="AQ33" s="61">
        <v>0</v>
      </c>
      <c r="AR33" s="61">
        <v>0</v>
      </c>
      <c r="AS33" s="61">
        <v>0</v>
      </c>
      <c r="AT33" s="61">
        <v>0</v>
      </c>
      <c r="AU33" s="61">
        <v>0</v>
      </c>
      <c r="AV33" s="61">
        <v>0</v>
      </c>
      <c r="AW33" s="61">
        <v>0</v>
      </c>
      <c r="AX33" s="61">
        <v>0</v>
      </c>
      <c r="AY33" s="61">
        <v>0</v>
      </c>
      <c r="AZ33" s="61">
        <v>0</v>
      </c>
      <c r="BA33" s="61">
        <v>0</v>
      </c>
      <c r="BB33" s="61">
        <v>0</v>
      </c>
      <c r="BC33" s="61">
        <v>0</v>
      </c>
      <c r="BD33" s="61">
        <v>0</v>
      </c>
      <c r="BE33" s="61">
        <v>0</v>
      </c>
      <c r="BF33" s="61">
        <v>0</v>
      </c>
      <c r="BG33" s="61">
        <v>0</v>
      </c>
      <c r="BH33" s="61">
        <v>0</v>
      </c>
      <c r="BI33" s="61">
        <v>0</v>
      </c>
      <c r="BJ33" s="61">
        <v>0</v>
      </c>
      <c r="BK33" s="61">
        <v>0</v>
      </c>
      <c r="BL33" s="61">
        <v>0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0</v>
      </c>
      <c r="BS33" s="61">
        <v>0</v>
      </c>
      <c r="BT33" s="61">
        <v>0</v>
      </c>
      <c r="BU33" s="61">
        <v>0</v>
      </c>
      <c r="BV33" s="61">
        <v>0</v>
      </c>
      <c r="BW33" s="61">
        <v>0</v>
      </c>
      <c r="BX33" s="61">
        <v>0</v>
      </c>
      <c r="BY33" s="61">
        <v>0</v>
      </c>
      <c r="BZ33" s="61">
        <v>0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0</v>
      </c>
      <c r="CJ33" s="61">
        <v>0</v>
      </c>
      <c r="CK33" s="61">
        <v>0</v>
      </c>
      <c r="CL33" s="61">
        <v>0</v>
      </c>
      <c r="CM33" s="61">
        <v>0</v>
      </c>
      <c r="CN33" s="61">
        <v>0</v>
      </c>
      <c r="CO33" s="61">
        <v>0</v>
      </c>
      <c r="CP33" s="61">
        <v>0</v>
      </c>
      <c r="CQ33" s="61">
        <v>0</v>
      </c>
      <c r="CR33" s="61">
        <v>0</v>
      </c>
      <c r="CS33" s="61">
        <v>0</v>
      </c>
      <c r="CT33" s="61">
        <v>0</v>
      </c>
      <c r="CU33" s="61">
        <v>0</v>
      </c>
    </row>
    <row r="34" spans="1:99" ht="12.75" customHeight="1">
      <c r="A34" s="44" t="s">
        <v>54</v>
      </c>
      <c r="B34" s="59">
        <v>1038</v>
      </c>
      <c r="C34" s="60" t="s">
        <v>373</v>
      </c>
      <c r="D34" s="61">
        <v>0</v>
      </c>
      <c r="E34" s="61">
        <v>0</v>
      </c>
      <c r="F34" s="61">
        <v>0</v>
      </c>
      <c r="G34" s="61">
        <v>0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  <c r="M34" s="61">
        <v>0</v>
      </c>
      <c r="N34" s="61">
        <v>0</v>
      </c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0</v>
      </c>
      <c r="AA34" s="61">
        <v>0</v>
      </c>
      <c r="AB34" s="61">
        <v>0</v>
      </c>
      <c r="AC34" s="61">
        <v>0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0</v>
      </c>
      <c r="AN34" s="61">
        <v>0</v>
      </c>
      <c r="AO34" s="61">
        <v>0</v>
      </c>
      <c r="AP34" s="61">
        <v>0</v>
      </c>
      <c r="AQ34" s="61">
        <v>0</v>
      </c>
      <c r="AR34" s="61">
        <v>0</v>
      </c>
      <c r="AS34" s="61">
        <v>0</v>
      </c>
      <c r="AT34" s="61">
        <v>0</v>
      </c>
      <c r="AU34" s="61">
        <v>0</v>
      </c>
      <c r="AV34" s="61">
        <v>0</v>
      </c>
      <c r="AW34" s="61">
        <v>0</v>
      </c>
      <c r="AX34" s="61">
        <v>0</v>
      </c>
      <c r="AY34" s="61">
        <v>0</v>
      </c>
      <c r="AZ34" s="61">
        <v>0</v>
      </c>
      <c r="BA34" s="61">
        <v>0</v>
      </c>
      <c r="BB34" s="61">
        <v>0</v>
      </c>
      <c r="BC34" s="61">
        <v>0</v>
      </c>
      <c r="BD34" s="61">
        <v>0</v>
      </c>
      <c r="BE34" s="61">
        <v>0</v>
      </c>
      <c r="BF34" s="61">
        <v>0</v>
      </c>
      <c r="BG34" s="61">
        <v>0</v>
      </c>
      <c r="BH34" s="61">
        <v>0</v>
      </c>
      <c r="BI34" s="61">
        <v>0</v>
      </c>
      <c r="BJ34" s="61">
        <v>0</v>
      </c>
      <c r="BK34" s="61">
        <v>0</v>
      </c>
      <c r="BL34" s="61">
        <v>0</v>
      </c>
      <c r="BM34" s="61">
        <v>0</v>
      </c>
      <c r="BN34" s="61">
        <v>0</v>
      </c>
      <c r="BO34" s="61">
        <v>0</v>
      </c>
      <c r="BP34" s="61">
        <v>0</v>
      </c>
      <c r="BQ34" s="61">
        <v>0</v>
      </c>
      <c r="BR34" s="61">
        <v>0</v>
      </c>
      <c r="BS34" s="61">
        <v>0</v>
      </c>
      <c r="BT34" s="61">
        <v>0</v>
      </c>
      <c r="BU34" s="61">
        <v>0</v>
      </c>
      <c r="BV34" s="61">
        <v>0</v>
      </c>
      <c r="BW34" s="61">
        <v>0</v>
      </c>
      <c r="BX34" s="61">
        <v>0</v>
      </c>
      <c r="BY34" s="61">
        <v>0</v>
      </c>
      <c r="BZ34" s="61">
        <v>0</v>
      </c>
      <c r="CA34" s="61">
        <v>0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0</v>
      </c>
      <c r="CJ34" s="61">
        <v>0</v>
      </c>
      <c r="CK34" s="61">
        <v>0</v>
      </c>
      <c r="CL34" s="61">
        <v>0</v>
      </c>
      <c r="CM34" s="61">
        <v>0</v>
      </c>
      <c r="CN34" s="61">
        <v>0</v>
      </c>
      <c r="CO34" s="61">
        <v>0</v>
      </c>
      <c r="CP34" s="61">
        <v>0</v>
      </c>
      <c r="CQ34" s="61">
        <v>0</v>
      </c>
      <c r="CR34" s="61">
        <v>0</v>
      </c>
      <c r="CS34" s="61">
        <v>0</v>
      </c>
      <c r="CT34" s="61">
        <v>0</v>
      </c>
      <c r="CU34" s="61">
        <v>0</v>
      </c>
    </row>
    <row r="35" spans="1:99" ht="12.75" customHeight="1">
      <c r="A35" s="44" t="s">
        <v>56</v>
      </c>
      <c r="B35" s="59">
        <v>1039</v>
      </c>
      <c r="C35" s="60" t="s">
        <v>373</v>
      </c>
      <c r="D35" s="61">
        <v>0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0</v>
      </c>
      <c r="AT35" s="61">
        <v>0</v>
      </c>
      <c r="AU35" s="61">
        <v>0</v>
      </c>
      <c r="AV35" s="61">
        <v>0</v>
      </c>
      <c r="AW35" s="61">
        <v>0</v>
      </c>
      <c r="AX35" s="61">
        <v>0</v>
      </c>
      <c r="AY35" s="61">
        <v>0</v>
      </c>
      <c r="AZ35" s="61">
        <v>0</v>
      </c>
      <c r="BA35" s="61">
        <v>0</v>
      </c>
      <c r="BB35" s="61">
        <v>0</v>
      </c>
      <c r="BC35" s="61">
        <v>0</v>
      </c>
      <c r="BD35" s="61">
        <v>0</v>
      </c>
      <c r="BE35" s="61">
        <v>0</v>
      </c>
      <c r="BF35" s="61">
        <v>0</v>
      </c>
      <c r="BG35" s="61">
        <v>0</v>
      </c>
      <c r="BH35" s="61">
        <v>0</v>
      </c>
      <c r="BI35" s="61">
        <v>0</v>
      </c>
      <c r="BJ35" s="61">
        <v>0</v>
      </c>
      <c r="BK35" s="61">
        <v>0</v>
      </c>
      <c r="BL35" s="61">
        <v>0</v>
      </c>
      <c r="BM35" s="61">
        <v>0</v>
      </c>
      <c r="BN35" s="61">
        <v>0</v>
      </c>
      <c r="BO35" s="61">
        <v>0</v>
      </c>
      <c r="BP35" s="61">
        <v>0</v>
      </c>
      <c r="BQ35" s="61">
        <v>0</v>
      </c>
      <c r="BR35" s="61">
        <v>0</v>
      </c>
      <c r="BS35" s="61">
        <v>0</v>
      </c>
      <c r="BT35" s="61">
        <v>0</v>
      </c>
      <c r="BU35" s="61">
        <v>0</v>
      </c>
      <c r="BV35" s="61">
        <v>0</v>
      </c>
      <c r="BW35" s="61">
        <v>0</v>
      </c>
      <c r="BX35" s="61">
        <v>0</v>
      </c>
      <c r="BY35" s="61">
        <v>0</v>
      </c>
      <c r="BZ35" s="61">
        <v>0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0</v>
      </c>
      <c r="CJ35" s="61">
        <v>0</v>
      </c>
      <c r="CK35" s="61">
        <v>0</v>
      </c>
      <c r="CL35" s="61">
        <v>0</v>
      </c>
      <c r="CM35" s="61">
        <v>0</v>
      </c>
      <c r="CN35" s="61">
        <v>0</v>
      </c>
      <c r="CO35" s="61">
        <v>0</v>
      </c>
      <c r="CP35" s="61">
        <v>0</v>
      </c>
      <c r="CQ35" s="61">
        <v>0</v>
      </c>
      <c r="CR35" s="61">
        <v>0</v>
      </c>
      <c r="CS35" s="61">
        <v>0</v>
      </c>
      <c r="CT35" s="61">
        <v>0</v>
      </c>
      <c r="CU35" s="61">
        <v>0</v>
      </c>
    </row>
    <row r="36" spans="1:99" ht="12.75" customHeight="1">
      <c r="A36" s="44" t="s">
        <v>58</v>
      </c>
      <c r="B36" s="59">
        <v>1040</v>
      </c>
      <c r="C36" s="60" t="s">
        <v>373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0</v>
      </c>
      <c r="CM36" s="61">
        <v>0</v>
      </c>
      <c r="CN36" s="61">
        <v>0</v>
      </c>
      <c r="CO36" s="61">
        <v>0</v>
      </c>
      <c r="CP36" s="61">
        <v>0</v>
      </c>
      <c r="CQ36" s="61">
        <v>0</v>
      </c>
      <c r="CR36" s="61">
        <v>0</v>
      </c>
      <c r="CS36" s="61">
        <v>0</v>
      </c>
      <c r="CT36" s="61">
        <v>0</v>
      </c>
      <c r="CU36" s="61">
        <v>0</v>
      </c>
    </row>
    <row r="37" spans="1:99" ht="12.75" customHeight="1">
      <c r="A37" s="44" t="s">
        <v>60</v>
      </c>
      <c r="B37" s="59">
        <v>1043</v>
      </c>
      <c r="C37" s="60" t="s">
        <v>373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0</v>
      </c>
      <c r="AA37" s="61">
        <v>0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0</v>
      </c>
      <c r="AN37" s="61">
        <v>0</v>
      </c>
      <c r="AO37" s="61">
        <v>0</v>
      </c>
      <c r="AP37" s="61">
        <v>0</v>
      </c>
      <c r="AQ37" s="61">
        <v>0</v>
      </c>
      <c r="AR37" s="61">
        <v>0</v>
      </c>
      <c r="AS37" s="61">
        <v>0</v>
      </c>
      <c r="AT37" s="61">
        <v>0</v>
      </c>
      <c r="AU37" s="61">
        <v>0</v>
      </c>
      <c r="AV37" s="61">
        <v>0</v>
      </c>
      <c r="AW37" s="61">
        <v>0</v>
      </c>
      <c r="AX37" s="61">
        <v>0</v>
      </c>
      <c r="AY37" s="61">
        <v>0</v>
      </c>
      <c r="AZ37" s="61">
        <v>0</v>
      </c>
      <c r="BA37" s="61">
        <v>0</v>
      </c>
      <c r="BB37" s="61">
        <v>0</v>
      </c>
      <c r="BC37" s="61">
        <v>0</v>
      </c>
      <c r="BD37" s="61">
        <v>0</v>
      </c>
      <c r="BE37" s="61">
        <v>0</v>
      </c>
      <c r="BF37" s="61">
        <v>0</v>
      </c>
      <c r="BG37" s="61">
        <v>0</v>
      </c>
      <c r="BH37" s="61">
        <v>0</v>
      </c>
      <c r="BI37" s="61">
        <v>0</v>
      </c>
      <c r="BJ37" s="61">
        <v>0</v>
      </c>
      <c r="BK37" s="61">
        <v>0</v>
      </c>
      <c r="BL37" s="61">
        <v>0</v>
      </c>
      <c r="BM37" s="61">
        <v>0</v>
      </c>
      <c r="BN37" s="61">
        <v>0</v>
      </c>
      <c r="BO37" s="61">
        <v>0</v>
      </c>
      <c r="BP37" s="61">
        <v>0</v>
      </c>
      <c r="BQ37" s="61">
        <v>0</v>
      </c>
      <c r="BR37" s="61">
        <v>0</v>
      </c>
      <c r="BS37" s="61">
        <v>0</v>
      </c>
      <c r="BT37" s="61">
        <v>0</v>
      </c>
      <c r="BU37" s="61">
        <v>0</v>
      </c>
      <c r="BV37" s="61">
        <v>0</v>
      </c>
      <c r="BW37" s="61">
        <v>0</v>
      </c>
      <c r="BX37" s="61">
        <v>0</v>
      </c>
      <c r="BY37" s="61">
        <v>0</v>
      </c>
      <c r="BZ37" s="61">
        <v>0</v>
      </c>
      <c r="CA37" s="61">
        <v>0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0</v>
      </c>
      <c r="CM37" s="61">
        <v>0</v>
      </c>
      <c r="CN37" s="61">
        <v>0</v>
      </c>
      <c r="CO37" s="61">
        <v>0</v>
      </c>
      <c r="CP37" s="61">
        <v>0</v>
      </c>
      <c r="CQ37" s="61">
        <v>0</v>
      </c>
      <c r="CR37" s="61">
        <v>0</v>
      </c>
      <c r="CS37" s="61">
        <v>0</v>
      </c>
      <c r="CT37" s="61">
        <v>0</v>
      </c>
      <c r="CU37" s="61">
        <v>0</v>
      </c>
    </row>
    <row r="38" spans="1:99" ht="12.75" customHeight="1">
      <c r="A38" s="44" t="s">
        <v>62</v>
      </c>
      <c r="B38" s="59">
        <v>1044</v>
      </c>
      <c r="C38" s="60" t="s">
        <v>373</v>
      </c>
      <c r="D38" s="61">
        <v>0</v>
      </c>
      <c r="E38" s="61">
        <v>0</v>
      </c>
      <c r="F38" s="61">
        <v>0</v>
      </c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0</v>
      </c>
      <c r="AA38" s="61">
        <v>0</v>
      </c>
      <c r="AB38" s="61">
        <v>0</v>
      </c>
      <c r="AC38" s="61">
        <v>0</v>
      </c>
      <c r="AD38" s="61">
        <v>0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0</v>
      </c>
      <c r="AN38" s="61">
        <v>0</v>
      </c>
      <c r="AO38" s="61">
        <v>0</v>
      </c>
      <c r="AP38" s="61">
        <v>0</v>
      </c>
      <c r="AQ38" s="61">
        <v>0</v>
      </c>
      <c r="AR38" s="61">
        <v>0</v>
      </c>
      <c r="AS38" s="61">
        <v>0</v>
      </c>
      <c r="AT38" s="61">
        <v>0</v>
      </c>
      <c r="AU38" s="61">
        <v>0</v>
      </c>
      <c r="AV38" s="61">
        <v>0</v>
      </c>
      <c r="AW38" s="61">
        <v>0</v>
      </c>
      <c r="AX38" s="61">
        <v>0</v>
      </c>
      <c r="AY38" s="61">
        <v>0</v>
      </c>
      <c r="AZ38" s="61">
        <v>0</v>
      </c>
      <c r="BA38" s="61">
        <v>0</v>
      </c>
      <c r="BB38" s="61">
        <v>0</v>
      </c>
      <c r="BC38" s="61">
        <v>0</v>
      </c>
      <c r="BD38" s="61">
        <v>0</v>
      </c>
      <c r="BE38" s="61">
        <v>0</v>
      </c>
      <c r="BF38" s="61">
        <v>0</v>
      </c>
      <c r="BG38" s="61">
        <v>0</v>
      </c>
      <c r="BH38" s="61">
        <v>0</v>
      </c>
      <c r="BI38" s="61">
        <v>0</v>
      </c>
      <c r="BJ38" s="61">
        <v>0</v>
      </c>
      <c r="BK38" s="61">
        <v>0</v>
      </c>
      <c r="BL38" s="61">
        <v>0</v>
      </c>
      <c r="BM38" s="61">
        <v>0</v>
      </c>
      <c r="BN38" s="61">
        <v>0</v>
      </c>
      <c r="BO38" s="61">
        <v>0</v>
      </c>
      <c r="BP38" s="61">
        <v>0</v>
      </c>
      <c r="BQ38" s="61">
        <v>0</v>
      </c>
      <c r="BR38" s="61">
        <v>0</v>
      </c>
      <c r="BS38" s="61">
        <v>0</v>
      </c>
      <c r="BT38" s="61">
        <v>0</v>
      </c>
      <c r="BU38" s="61">
        <v>0</v>
      </c>
      <c r="BV38" s="61">
        <v>0</v>
      </c>
      <c r="BW38" s="61">
        <v>0</v>
      </c>
      <c r="BX38" s="61">
        <v>0</v>
      </c>
      <c r="BY38" s="61">
        <v>0</v>
      </c>
      <c r="BZ38" s="61">
        <v>0</v>
      </c>
      <c r="CA38" s="61">
        <v>0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0</v>
      </c>
      <c r="CJ38" s="61">
        <v>0</v>
      </c>
      <c r="CK38" s="61">
        <v>0</v>
      </c>
      <c r="CL38" s="61">
        <v>0</v>
      </c>
      <c r="CM38" s="61">
        <v>0</v>
      </c>
      <c r="CN38" s="61">
        <v>0</v>
      </c>
      <c r="CO38" s="61">
        <v>0</v>
      </c>
      <c r="CP38" s="61">
        <v>0</v>
      </c>
      <c r="CQ38" s="61">
        <v>0</v>
      </c>
      <c r="CR38" s="61">
        <v>0</v>
      </c>
      <c r="CS38" s="61">
        <v>0</v>
      </c>
      <c r="CT38" s="61">
        <v>0</v>
      </c>
      <c r="CU38" s="61">
        <v>0</v>
      </c>
    </row>
    <row r="39" spans="1:99" ht="12.75" customHeight="1">
      <c r="A39" s="44" t="s">
        <v>64</v>
      </c>
      <c r="B39" s="59">
        <v>1045</v>
      </c>
      <c r="C39" s="60" t="s">
        <v>373</v>
      </c>
      <c r="D39" s="61">
        <v>0</v>
      </c>
      <c r="E39" s="61">
        <v>0</v>
      </c>
      <c r="F39" s="61">
        <v>0</v>
      </c>
      <c r="G39" s="61">
        <v>0</v>
      </c>
      <c r="H39" s="61">
        <v>0</v>
      </c>
      <c r="I39" s="61">
        <v>0</v>
      </c>
      <c r="J39" s="61">
        <v>0</v>
      </c>
      <c r="K39" s="61">
        <v>0</v>
      </c>
      <c r="L39" s="61">
        <v>0</v>
      </c>
      <c r="M39" s="61">
        <v>0</v>
      </c>
      <c r="N39" s="61">
        <v>0</v>
      </c>
      <c r="O39" s="61">
        <v>0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0</v>
      </c>
      <c r="AA39" s="61">
        <v>0</v>
      </c>
      <c r="AB39" s="61">
        <v>0</v>
      </c>
      <c r="AC39" s="61">
        <v>0</v>
      </c>
      <c r="AD39" s="61">
        <v>0</v>
      </c>
      <c r="AE39" s="61">
        <v>0</v>
      </c>
      <c r="AF39" s="61">
        <v>0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0</v>
      </c>
      <c r="AN39" s="61">
        <v>0</v>
      </c>
      <c r="AO39" s="61">
        <v>0</v>
      </c>
      <c r="AP39" s="61">
        <v>0</v>
      </c>
      <c r="AQ39" s="61">
        <v>0</v>
      </c>
      <c r="AR39" s="61">
        <v>0</v>
      </c>
      <c r="AS39" s="61">
        <v>0</v>
      </c>
      <c r="AT39" s="61">
        <v>0</v>
      </c>
      <c r="AU39" s="61">
        <v>0</v>
      </c>
      <c r="AV39" s="61">
        <v>0</v>
      </c>
      <c r="AW39" s="61">
        <v>0</v>
      </c>
      <c r="AX39" s="61">
        <v>0</v>
      </c>
      <c r="AY39" s="61">
        <v>0</v>
      </c>
      <c r="AZ39" s="61">
        <v>0</v>
      </c>
      <c r="BA39" s="61">
        <v>0</v>
      </c>
      <c r="BB39" s="61">
        <v>0</v>
      </c>
      <c r="BC39" s="61">
        <v>0</v>
      </c>
      <c r="BD39" s="61">
        <v>0</v>
      </c>
      <c r="BE39" s="61">
        <v>0</v>
      </c>
      <c r="BF39" s="61">
        <v>0</v>
      </c>
      <c r="BG39" s="61">
        <v>0</v>
      </c>
      <c r="BH39" s="61">
        <v>0</v>
      </c>
      <c r="BI39" s="61">
        <v>0</v>
      </c>
      <c r="BJ39" s="61">
        <v>0</v>
      </c>
      <c r="BK39" s="61">
        <v>0</v>
      </c>
      <c r="BL39" s="61">
        <v>0</v>
      </c>
      <c r="BM39" s="61">
        <v>0</v>
      </c>
      <c r="BN39" s="61">
        <v>0</v>
      </c>
      <c r="BO39" s="61">
        <v>0</v>
      </c>
      <c r="BP39" s="61">
        <v>0</v>
      </c>
      <c r="BQ39" s="61">
        <v>0</v>
      </c>
      <c r="BR39" s="61">
        <v>0</v>
      </c>
      <c r="BS39" s="61">
        <v>0</v>
      </c>
      <c r="BT39" s="61">
        <v>0</v>
      </c>
      <c r="BU39" s="61">
        <v>0</v>
      </c>
      <c r="BV39" s="61">
        <v>0</v>
      </c>
      <c r="BW39" s="61">
        <v>0</v>
      </c>
      <c r="BX39" s="61">
        <v>0</v>
      </c>
      <c r="BY39" s="61">
        <v>0</v>
      </c>
      <c r="BZ39" s="61">
        <v>0</v>
      </c>
      <c r="CA39" s="61">
        <v>0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0</v>
      </c>
      <c r="CJ39" s="61">
        <v>0</v>
      </c>
      <c r="CK39" s="61">
        <v>0</v>
      </c>
      <c r="CL39" s="61">
        <v>0</v>
      </c>
      <c r="CM39" s="61">
        <v>0</v>
      </c>
      <c r="CN39" s="61">
        <v>0</v>
      </c>
      <c r="CO39" s="61">
        <v>0</v>
      </c>
      <c r="CP39" s="61">
        <v>0</v>
      </c>
      <c r="CQ39" s="61">
        <v>0</v>
      </c>
      <c r="CR39" s="61">
        <v>0</v>
      </c>
      <c r="CS39" s="61">
        <v>0</v>
      </c>
      <c r="CT39" s="61">
        <v>0</v>
      </c>
      <c r="CU39" s="61">
        <v>0</v>
      </c>
    </row>
    <row r="40" spans="1:99" ht="12.75" customHeight="1">
      <c r="A40" s="44" t="s">
        <v>66</v>
      </c>
      <c r="B40" s="59">
        <v>1046</v>
      </c>
      <c r="C40" s="60" t="s">
        <v>373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0</v>
      </c>
      <c r="AN40" s="61">
        <v>0</v>
      </c>
      <c r="AO40" s="61">
        <v>0</v>
      </c>
      <c r="AP40" s="61">
        <v>0</v>
      </c>
      <c r="AQ40" s="61">
        <v>0</v>
      </c>
      <c r="AR40" s="61">
        <v>0</v>
      </c>
      <c r="AS40" s="61">
        <v>0</v>
      </c>
      <c r="AT40" s="61">
        <v>0</v>
      </c>
      <c r="AU40" s="61">
        <v>0</v>
      </c>
      <c r="AV40" s="61">
        <v>0</v>
      </c>
      <c r="AW40" s="61">
        <v>0</v>
      </c>
      <c r="AX40" s="61">
        <v>0</v>
      </c>
      <c r="AY40" s="61">
        <v>0</v>
      </c>
      <c r="AZ40" s="61">
        <v>0</v>
      </c>
      <c r="BA40" s="61">
        <v>0</v>
      </c>
      <c r="BB40" s="61">
        <v>0</v>
      </c>
      <c r="BC40" s="61">
        <v>0</v>
      </c>
      <c r="BD40" s="61">
        <v>0</v>
      </c>
      <c r="BE40" s="61">
        <v>0</v>
      </c>
      <c r="BF40" s="61">
        <v>0</v>
      </c>
      <c r="BG40" s="61">
        <v>0</v>
      </c>
      <c r="BH40" s="61">
        <v>0</v>
      </c>
      <c r="BI40" s="61">
        <v>0</v>
      </c>
      <c r="BJ40" s="61">
        <v>0</v>
      </c>
      <c r="BK40" s="61">
        <v>0</v>
      </c>
      <c r="BL40" s="61">
        <v>0</v>
      </c>
      <c r="BM40" s="61">
        <v>0</v>
      </c>
      <c r="BN40" s="61">
        <v>0</v>
      </c>
      <c r="BO40" s="61">
        <v>0</v>
      </c>
      <c r="BP40" s="61">
        <v>0</v>
      </c>
      <c r="BQ40" s="61">
        <v>0</v>
      </c>
      <c r="BR40" s="61">
        <v>0</v>
      </c>
      <c r="BS40" s="61">
        <v>0</v>
      </c>
      <c r="BT40" s="61">
        <v>0</v>
      </c>
      <c r="BU40" s="61">
        <v>0</v>
      </c>
      <c r="BV40" s="61">
        <v>0</v>
      </c>
      <c r="BW40" s="61">
        <v>0</v>
      </c>
      <c r="BX40" s="61">
        <v>0</v>
      </c>
      <c r="BY40" s="61">
        <v>0</v>
      </c>
      <c r="BZ40" s="61">
        <v>0</v>
      </c>
      <c r="CA40" s="61">
        <v>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0</v>
      </c>
      <c r="CJ40" s="61">
        <v>0</v>
      </c>
      <c r="CK40" s="61">
        <v>0</v>
      </c>
      <c r="CL40" s="61">
        <v>0</v>
      </c>
      <c r="CM40" s="61">
        <v>0</v>
      </c>
      <c r="CN40" s="61">
        <v>0</v>
      </c>
      <c r="CO40" s="61">
        <v>0</v>
      </c>
      <c r="CP40" s="61">
        <v>0</v>
      </c>
      <c r="CQ40" s="61">
        <v>0</v>
      </c>
      <c r="CR40" s="61">
        <v>0</v>
      </c>
      <c r="CS40" s="61">
        <v>0</v>
      </c>
      <c r="CT40" s="61">
        <v>0</v>
      </c>
      <c r="CU40" s="61">
        <v>0</v>
      </c>
    </row>
    <row r="41" spans="1:99" ht="12.75" customHeight="1">
      <c r="A41" s="44" t="s">
        <v>68</v>
      </c>
      <c r="B41" s="59">
        <v>1048</v>
      </c>
      <c r="C41" s="60" t="s">
        <v>373</v>
      </c>
      <c r="D41" s="61">
        <v>0</v>
      </c>
      <c r="E41" s="61">
        <v>0</v>
      </c>
      <c r="F41" s="61">
        <v>0</v>
      </c>
      <c r="G41" s="61">
        <v>0</v>
      </c>
      <c r="H41" s="61">
        <v>0</v>
      </c>
      <c r="I41" s="61">
        <v>0</v>
      </c>
      <c r="J41" s="61">
        <v>0</v>
      </c>
      <c r="K41" s="61">
        <v>0</v>
      </c>
      <c r="L41" s="61">
        <v>0</v>
      </c>
      <c r="M41" s="61">
        <v>0</v>
      </c>
      <c r="N41" s="61">
        <v>0</v>
      </c>
      <c r="O41" s="61">
        <v>0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0</v>
      </c>
      <c r="AA41" s="61">
        <v>0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0</v>
      </c>
      <c r="AN41" s="61">
        <v>0</v>
      </c>
      <c r="AO41" s="61">
        <v>0</v>
      </c>
      <c r="AP41" s="61">
        <v>0</v>
      </c>
      <c r="AQ41" s="61">
        <v>0</v>
      </c>
      <c r="AR41" s="61">
        <v>0</v>
      </c>
      <c r="AS41" s="61">
        <v>0</v>
      </c>
      <c r="AT41" s="61">
        <v>0</v>
      </c>
      <c r="AU41" s="61">
        <v>0</v>
      </c>
      <c r="AV41" s="61">
        <v>0</v>
      </c>
      <c r="AW41" s="61">
        <v>0</v>
      </c>
      <c r="AX41" s="61">
        <v>0</v>
      </c>
      <c r="AY41" s="61">
        <v>0</v>
      </c>
      <c r="AZ41" s="61">
        <v>0</v>
      </c>
      <c r="BA41" s="61">
        <v>0</v>
      </c>
      <c r="BB41" s="61">
        <v>0</v>
      </c>
      <c r="BC41" s="61">
        <v>0</v>
      </c>
      <c r="BD41" s="61">
        <v>0</v>
      </c>
      <c r="BE41" s="61">
        <v>0</v>
      </c>
      <c r="BF41" s="61">
        <v>0</v>
      </c>
      <c r="BG41" s="61">
        <v>0</v>
      </c>
      <c r="BH41" s="61">
        <v>0</v>
      </c>
      <c r="BI41" s="61">
        <v>0</v>
      </c>
      <c r="BJ41" s="61">
        <v>0</v>
      </c>
      <c r="BK41" s="61">
        <v>0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0</v>
      </c>
      <c r="BT41" s="61">
        <v>0</v>
      </c>
      <c r="BU41" s="61">
        <v>0</v>
      </c>
      <c r="BV41" s="61">
        <v>0</v>
      </c>
      <c r="BW41" s="61">
        <v>0</v>
      </c>
      <c r="BX41" s="61">
        <v>0</v>
      </c>
      <c r="BY41" s="61">
        <v>0</v>
      </c>
      <c r="BZ41" s="61">
        <v>0</v>
      </c>
      <c r="CA41" s="61">
        <v>0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0</v>
      </c>
      <c r="CM41" s="61">
        <v>0</v>
      </c>
      <c r="CN41" s="61">
        <v>0</v>
      </c>
      <c r="CO41" s="61">
        <v>0</v>
      </c>
      <c r="CP41" s="61">
        <v>0</v>
      </c>
      <c r="CQ41" s="61">
        <v>0</v>
      </c>
      <c r="CR41" s="61">
        <v>0</v>
      </c>
      <c r="CS41" s="61">
        <v>0</v>
      </c>
      <c r="CT41" s="61">
        <v>0</v>
      </c>
      <c r="CU41" s="61">
        <v>0</v>
      </c>
    </row>
    <row r="42" spans="1:99" ht="12.75" customHeight="1">
      <c r="A42" s="44" t="s">
        <v>70</v>
      </c>
      <c r="B42" s="59">
        <v>1049</v>
      </c>
      <c r="C42" s="60" t="s">
        <v>373</v>
      </c>
      <c r="D42" s="61">
        <v>0</v>
      </c>
      <c r="E42" s="61">
        <v>0</v>
      </c>
      <c r="F42" s="61">
        <v>0</v>
      </c>
      <c r="G42" s="61">
        <v>0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0</v>
      </c>
      <c r="W42" s="61">
        <v>0</v>
      </c>
      <c r="X42" s="61">
        <v>0</v>
      </c>
      <c r="Y42" s="61">
        <v>0</v>
      </c>
      <c r="Z42" s="61">
        <v>0</v>
      </c>
      <c r="AA42" s="61">
        <v>0</v>
      </c>
      <c r="AB42" s="61">
        <v>0</v>
      </c>
      <c r="AC42" s="61">
        <v>0</v>
      </c>
      <c r="AD42" s="61">
        <v>0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0</v>
      </c>
      <c r="AN42" s="61">
        <v>0</v>
      </c>
      <c r="AO42" s="61">
        <v>0</v>
      </c>
      <c r="AP42" s="61">
        <v>0</v>
      </c>
      <c r="AQ42" s="61">
        <v>0</v>
      </c>
      <c r="AR42" s="61">
        <v>0</v>
      </c>
      <c r="AS42" s="61">
        <v>0</v>
      </c>
      <c r="AT42" s="61">
        <v>0</v>
      </c>
      <c r="AU42" s="61">
        <v>0</v>
      </c>
      <c r="AV42" s="61">
        <v>0</v>
      </c>
      <c r="AW42" s="61">
        <v>0</v>
      </c>
      <c r="AX42" s="61">
        <v>0</v>
      </c>
      <c r="AY42" s="61">
        <v>0</v>
      </c>
      <c r="AZ42" s="61">
        <v>0</v>
      </c>
      <c r="BA42" s="61">
        <v>0</v>
      </c>
      <c r="BB42" s="61">
        <v>0</v>
      </c>
      <c r="BC42" s="61">
        <v>0</v>
      </c>
      <c r="BD42" s="61">
        <v>0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0</v>
      </c>
      <c r="BT42" s="61">
        <v>0</v>
      </c>
      <c r="BU42" s="61">
        <v>0</v>
      </c>
      <c r="BV42" s="61">
        <v>0</v>
      </c>
      <c r="BW42" s="61">
        <v>0</v>
      </c>
      <c r="BX42" s="61">
        <v>0</v>
      </c>
      <c r="BY42" s="61">
        <v>0</v>
      </c>
      <c r="BZ42" s="61">
        <v>0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0</v>
      </c>
      <c r="CJ42" s="61">
        <v>0</v>
      </c>
      <c r="CK42" s="61">
        <v>0</v>
      </c>
      <c r="CL42" s="61">
        <v>0</v>
      </c>
      <c r="CM42" s="61">
        <v>0</v>
      </c>
      <c r="CN42" s="61">
        <v>0</v>
      </c>
      <c r="CO42" s="61">
        <v>0</v>
      </c>
      <c r="CP42" s="61">
        <v>0</v>
      </c>
      <c r="CQ42" s="61">
        <v>0</v>
      </c>
      <c r="CR42" s="61">
        <v>0</v>
      </c>
      <c r="CS42" s="61">
        <v>0</v>
      </c>
      <c r="CT42" s="61">
        <v>0</v>
      </c>
      <c r="CU42" s="61">
        <v>0</v>
      </c>
    </row>
    <row r="43" spans="1:99" ht="12.75" customHeight="1">
      <c r="A43" s="44" t="s">
        <v>72</v>
      </c>
      <c r="B43" s="59">
        <v>1051</v>
      </c>
      <c r="C43" s="60" t="s">
        <v>373</v>
      </c>
      <c r="D43" s="61">
        <v>0</v>
      </c>
      <c r="E43" s="61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0</v>
      </c>
      <c r="AN43" s="61">
        <v>0</v>
      </c>
      <c r="AO43" s="61">
        <v>0</v>
      </c>
      <c r="AP43" s="61">
        <v>0</v>
      </c>
      <c r="AQ43" s="61">
        <v>0</v>
      </c>
      <c r="AR43" s="61">
        <v>0</v>
      </c>
      <c r="AS43" s="61">
        <v>0</v>
      </c>
      <c r="AT43" s="61">
        <v>0</v>
      </c>
      <c r="AU43" s="61">
        <v>0</v>
      </c>
      <c r="AV43" s="61">
        <v>0</v>
      </c>
      <c r="AW43" s="61">
        <v>0</v>
      </c>
      <c r="AX43" s="61">
        <v>0</v>
      </c>
      <c r="AY43" s="61">
        <v>0</v>
      </c>
      <c r="AZ43" s="61">
        <v>0</v>
      </c>
      <c r="BA43" s="61">
        <v>0</v>
      </c>
      <c r="BB43" s="61">
        <v>0</v>
      </c>
      <c r="BC43" s="61">
        <v>0</v>
      </c>
      <c r="BD43" s="61">
        <v>0</v>
      </c>
      <c r="BE43" s="61">
        <v>0</v>
      </c>
      <c r="BF43" s="61">
        <v>0</v>
      </c>
      <c r="BG43" s="61">
        <v>0</v>
      </c>
      <c r="BH43" s="61">
        <v>0</v>
      </c>
      <c r="BI43" s="61">
        <v>0</v>
      </c>
      <c r="BJ43" s="61">
        <v>0</v>
      </c>
      <c r="BK43" s="61">
        <v>0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0</v>
      </c>
      <c r="BT43" s="61">
        <v>0</v>
      </c>
      <c r="BU43" s="61">
        <v>0</v>
      </c>
      <c r="BV43" s="61">
        <v>0</v>
      </c>
      <c r="BW43" s="61">
        <v>0</v>
      </c>
      <c r="BX43" s="61">
        <v>0</v>
      </c>
      <c r="BY43" s="61">
        <v>0</v>
      </c>
      <c r="BZ43" s="61">
        <v>0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0</v>
      </c>
      <c r="CJ43" s="61">
        <v>0</v>
      </c>
      <c r="CK43" s="61">
        <v>0</v>
      </c>
      <c r="CL43" s="61">
        <v>0</v>
      </c>
      <c r="CM43" s="61">
        <v>0</v>
      </c>
      <c r="CN43" s="61">
        <v>0</v>
      </c>
      <c r="CO43" s="61">
        <v>0</v>
      </c>
      <c r="CP43" s="61">
        <v>0</v>
      </c>
      <c r="CQ43" s="61">
        <v>0</v>
      </c>
      <c r="CR43" s="61">
        <v>0</v>
      </c>
      <c r="CS43" s="61">
        <v>0</v>
      </c>
      <c r="CT43" s="61">
        <v>0</v>
      </c>
      <c r="CU43" s="61">
        <v>0</v>
      </c>
    </row>
    <row r="44" spans="1:99">
      <c r="A44" s="44" t="s">
        <v>74</v>
      </c>
      <c r="B44" s="59">
        <v>1052</v>
      </c>
      <c r="C44" s="60" t="s">
        <v>373</v>
      </c>
      <c r="D44" s="61">
        <v>0</v>
      </c>
      <c r="E44" s="61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1">
        <v>0</v>
      </c>
      <c r="AD44" s="61">
        <v>0</v>
      </c>
      <c r="AE44" s="61">
        <v>0</v>
      </c>
      <c r="AF44" s="61">
        <v>0</v>
      </c>
      <c r="AG44" s="61">
        <v>0</v>
      </c>
      <c r="AH44" s="61">
        <v>0</v>
      </c>
      <c r="AI44" s="61">
        <v>0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0</v>
      </c>
      <c r="AT44" s="61">
        <v>0</v>
      </c>
      <c r="AU44" s="61">
        <v>0</v>
      </c>
      <c r="AV44" s="61">
        <v>0</v>
      </c>
      <c r="AW44" s="61">
        <v>0</v>
      </c>
      <c r="AX44" s="61">
        <v>0</v>
      </c>
      <c r="AY44" s="61">
        <v>0</v>
      </c>
      <c r="AZ44" s="61">
        <v>0</v>
      </c>
      <c r="BA44" s="61">
        <v>0</v>
      </c>
      <c r="BB44" s="61">
        <v>0</v>
      </c>
      <c r="BC44" s="61">
        <v>0</v>
      </c>
      <c r="BD44" s="61">
        <v>0</v>
      </c>
      <c r="BE44" s="61">
        <v>0</v>
      </c>
      <c r="BF44" s="61">
        <v>0</v>
      </c>
      <c r="BG44" s="61">
        <v>0</v>
      </c>
      <c r="BH44" s="61">
        <v>0</v>
      </c>
      <c r="BI44" s="61">
        <v>0</v>
      </c>
      <c r="BJ44" s="61">
        <v>0</v>
      </c>
      <c r="BK44" s="61">
        <v>0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0</v>
      </c>
      <c r="BT44" s="61">
        <v>0</v>
      </c>
      <c r="BU44" s="61">
        <v>0</v>
      </c>
      <c r="BV44" s="61">
        <v>0</v>
      </c>
      <c r="BW44" s="61">
        <v>0</v>
      </c>
      <c r="BX44" s="61">
        <v>0</v>
      </c>
      <c r="BY44" s="61">
        <v>0</v>
      </c>
      <c r="BZ44" s="61">
        <v>0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0</v>
      </c>
      <c r="CJ44" s="61">
        <v>0</v>
      </c>
      <c r="CK44" s="61">
        <v>0</v>
      </c>
      <c r="CL44" s="61">
        <v>0</v>
      </c>
      <c r="CM44" s="61">
        <v>0</v>
      </c>
      <c r="CN44" s="61">
        <v>0</v>
      </c>
      <c r="CO44" s="61">
        <v>0</v>
      </c>
      <c r="CP44" s="61">
        <v>0</v>
      </c>
      <c r="CQ44" s="61">
        <v>0</v>
      </c>
      <c r="CR44" s="61">
        <v>0</v>
      </c>
      <c r="CS44" s="61">
        <v>0</v>
      </c>
      <c r="CT44" s="61">
        <v>0</v>
      </c>
      <c r="CU44" s="61">
        <v>0</v>
      </c>
    </row>
    <row r="45" spans="1:99" ht="12.75" customHeight="1">
      <c r="A45" s="44" t="s">
        <v>76</v>
      </c>
      <c r="B45" s="59">
        <v>1053</v>
      </c>
      <c r="C45" s="60" t="s">
        <v>373</v>
      </c>
      <c r="D45" s="61">
        <v>0</v>
      </c>
      <c r="E45" s="61">
        <v>0</v>
      </c>
      <c r="F45" s="61">
        <v>0</v>
      </c>
      <c r="G45" s="61">
        <v>0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0</v>
      </c>
      <c r="AA45" s="61">
        <v>0</v>
      </c>
      <c r="AB45" s="61">
        <v>0</v>
      </c>
      <c r="AC45" s="61">
        <v>0</v>
      </c>
      <c r="AD45" s="61">
        <v>0</v>
      </c>
      <c r="AE45" s="61">
        <v>0</v>
      </c>
      <c r="AF45" s="61">
        <v>0</v>
      </c>
      <c r="AG45" s="61">
        <v>0</v>
      </c>
      <c r="AH45" s="61">
        <v>0</v>
      </c>
      <c r="AI45" s="61">
        <v>0</v>
      </c>
      <c r="AJ45" s="61">
        <v>0</v>
      </c>
      <c r="AK45" s="61">
        <v>0</v>
      </c>
      <c r="AL45" s="61">
        <v>0</v>
      </c>
      <c r="AM45" s="61">
        <v>0</v>
      </c>
      <c r="AN45" s="61">
        <v>0</v>
      </c>
      <c r="AO45" s="61">
        <v>0</v>
      </c>
      <c r="AP45" s="61">
        <v>0</v>
      </c>
      <c r="AQ45" s="61">
        <v>0</v>
      </c>
      <c r="AR45" s="61">
        <v>0</v>
      </c>
      <c r="AS45" s="61">
        <v>0</v>
      </c>
      <c r="AT45" s="61">
        <v>0</v>
      </c>
      <c r="AU45" s="61">
        <v>0</v>
      </c>
      <c r="AV45" s="61">
        <v>0</v>
      </c>
      <c r="AW45" s="61">
        <v>0</v>
      </c>
      <c r="AX45" s="61">
        <v>0</v>
      </c>
      <c r="AY45" s="61">
        <v>0</v>
      </c>
      <c r="AZ45" s="61">
        <v>0</v>
      </c>
      <c r="BA45" s="61">
        <v>0</v>
      </c>
      <c r="BB45" s="61">
        <v>0</v>
      </c>
      <c r="BC45" s="61">
        <v>0</v>
      </c>
      <c r="BD45" s="61">
        <v>0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0</v>
      </c>
      <c r="BT45" s="61">
        <v>0</v>
      </c>
      <c r="BU45" s="61">
        <v>0</v>
      </c>
      <c r="BV45" s="61">
        <v>0</v>
      </c>
      <c r="BW45" s="61">
        <v>0</v>
      </c>
      <c r="BX45" s="61">
        <v>0</v>
      </c>
      <c r="BY45" s="61">
        <v>0</v>
      </c>
      <c r="BZ45" s="61">
        <v>0</v>
      </c>
      <c r="CA45" s="61">
        <v>0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0</v>
      </c>
      <c r="CJ45" s="61">
        <v>0</v>
      </c>
      <c r="CK45" s="61">
        <v>0</v>
      </c>
      <c r="CL45" s="61">
        <v>0</v>
      </c>
      <c r="CM45" s="61">
        <v>0</v>
      </c>
      <c r="CN45" s="61">
        <v>0</v>
      </c>
      <c r="CO45" s="61">
        <v>0</v>
      </c>
      <c r="CP45" s="61">
        <v>0</v>
      </c>
      <c r="CQ45" s="61">
        <v>0</v>
      </c>
      <c r="CR45" s="61">
        <v>0</v>
      </c>
      <c r="CS45" s="61">
        <v>0</v>
      </c>
      <c r="CT45" s="61">
        <v>0</v>
      </c>
      <c r="CU45" s="61">
        <v>0</v>
      </c>
    </row>
    <row r="46" spans="1:99" ht="12.75" customHeight="1">
      <c r="A46" s="44" t="s">
        <v>78</v>
      </c>
      <c r="B46" s="59">
        <v>1054</v>
      </c>
      <c r="C46" s="60" t="s">
        <v>373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  <c r="CM46" s="61">
        <v>0</v>
      </c>
      <c r="CN46" s="61">
        <v>0</v>
      </c>
      <c r="CO46" s="61">
        <v>0</v>
      </c>
      <c r="CP46" s="61">
        <v>0</v>
      </c>
      <c r="CQ46" s="61">
        <v>0</v>
      </c>
      <c r="CR46" s="61">
        <v>0</v>
      </c>
      <c r="CS46" s="61">
        <v>0</v>
      </c>
      <c r="CT46" s="61">
        <v>0</v>
      </c>
      <c r="CU46" s="61">
        <v>0</v>
      </c>
    </row>
    <row r="47" spans="1:99" ht="12.75" customHeight="1">
      <c r="A47" s="44" t="s">
        <v>80</v>
      </c>
      <c r="B47" s="59">
        <v>1055</v>
      </c>
      <c r="C47" s="60" t="s">
        <v>373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61">
        <v>0</v>
      </c>
      <c r="BE47" s="61">
        <v>0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0</v>
      </c>
      <c r="BT47" s="61">
        <v>0</v>
      </c>
      <c r="BU47" s="61">
        <v>0</v>
      </c>
      <c r="BV47" s="61">
        <v>0</v>
      </c>
      <c r="BW47" s="61">
        <v>0</v>
      </c>
      <c r="BX47" s="61">
        <v>0</v>
      </c>
      <c r="BY47" s="61">
        <v>0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0</v>
      </c>
      <c r="CM47" s="61">
        <v>0</v>
      </c>
      <c r="CN47" s="61">
        <v>0</v>
      </c>
      <c r="CO47" s="61">
        <v>0</v>
      </c>
      <c r="CP47" s="61">
        <v>0</v>
      </c>
      <c r="CQ47" s="61">
        <v>0</v>
      </c>
      <c r="CR47" s="61">
        <v>0</v>
      </c>
      <c r="CS47" s="61">
        <v>0</v>
      </c>
      <c r="CT47" s="61">
        <v>0</v>
      </c>
      <c r="CU47" s="61">
        <v>0</v>
      </c>
    </row>
    <row r="48" spans="1:99" ht="12.75" customHeight="1">
      <c r="A48" s="44" t="s">
        <v>82</v>
      </c>
      <c r="B48" s="59">
        <v>1056</v>
      </c>
      <c r="C48" s="60" t="s">
        <v>373</v>
      </c>
      <c r="D48" s="61">
        <v>0</v>
      </c>
      <c r="E48" s="61">
        <v>0</v>
      </c>
      <c r="F48" s="61">
        <v>0</v>
      </c>
      <c r="G48" s="61">
        <v>0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61">
        <v>0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0</v>
      </c>
      <c r="AN48" s="61">
        <v>0</v>
      </c>
      <c r="AO48" s="61">
        <v>0</v>
      </c>
      <c r="AP48" s="61">
        <v>0</v>
      </c>
      <c r="AQ48" s="61">
        <v>0</v>
      </c>
      <c r="AR48" s="61">
        <v>0</v>
      </c>
      <c r="AS48" s="61">
        <v>0</v>
      </c>
      <c r="AT48" s="61">
        <v>0</v>
      </c>
      <c r="AU48" s="61">
        <v>0</v>
      </c>
      <c r="AV48" s="61">
        <v>0</v>
      </c>
      <c r="AW48" s="61">
        <v>0</v>
      </c>
      <c r="AX48" s="61">
        <v>0</v>
      </c>
      <c r="AY48" s="61">
        <v>0</v>
      </c>
      <c r="AZ48" s="61">
        <v>0</v>
      </c>
      <c r="BA48" s="61">
        <v>0</v>
      </c>
      <c r="BB48" s="61">
        <v>0</v>
      </c>
      <c r="BC48" s="61">
        <v>0</v>
      </c>
      <c r="BD48" s="61">
        <v>0</v>
      </c>
      <c r="BE48" s="61">
        <v>0</v>
      </c>
      <c r="BF48" s="61">
        <v>0</v>
      </c>
      <c r="BG48" s="61">
        <v>0</v>
      </c>
      <c r="BH48" s="61">
        <v>0</v>
      </c>
      <c r="BI48" s="61">
        <v>0</v>
      </c>
      <c r="BJ48" s="61">
        <v>0</v>
      </c>
      <c r="BK48" s="61">
        <v>0</v>
      </c>
      <c r="BL48" s="61">
        <v>0</v>
      </c>
      <c r="BM48" s="61">
        <v>0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0</v>
      </c>
      <c r="BT48" s="61">
        <v>0</v>
      </c>
      <c r="BU48" s="61">
        <v>0</v>
      </c>
      <c r="BV48" s="61">
        <v>0</v>
      </c>
      <c r="BW48" s="61">
        <v>0</v>
      </c>
      <c r="BX48" s="61">
        <v>0</v>
      </c>
      <c r="BY48" s="61">
        <v>0</v>
      </c>
      <c r="BZ48" s="61">
        <v>0</v>
      </c>
      <c r="CA48" s="61">
        <v>0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0</v>
      </c>
      <c r="CM48" s="61">
        <v>0</v>
      </c>
      <c r="CN48" s="61">
        <v>0</v>
      </c>
      <c r="CO48" s="61">
        <v>0</v>
      </c>
      <c r="CP48" s="61">
        <v>0</v>
      </c>
      <c r="CQ48" s="61">
        <v>0</v>
      </c>
      <c r="CR48" s="61">
        <v>0</v>
      </c>
      <c r="CS48" s="61">
        <v>0</v>
      </c>
      <c r="CT48" s="61">
        <v>0</v>
      </c>
      <c r="CU48" s="61">
        <v>0</v>
      </c>
    </row>
    <row r="49" spans="1:99" ht="12.75" customHeight="1">
      <c r="A49" s="44" t="s">
        <v>84</v>
      </c>
      <c r="B49" s="59">
        <v>1057</v>
      </c>
      <c r="C49" s="60" t="s">
        <v>373</v>
      </c>
      <c r="D49" s="61">
        <v>0</v>
      </c>
      <c r="E49" s="61">
        <v>0</v>
      </c>
      <c r="F49" s="61">
        <v>0</v>
      </c>
      <c r="G49" s="61">
        <v>0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0</v>
      </c>
      <c r="AA49" s="61">
        <v>0</v>
      </c>
      <c r="AB49" s="61">
        <v>0</v>
      </c>
      <c r="AC49" s="61">
        <v>0</v>
      </c>
      <c r="AD49" s="61">
        <v>0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0</v>
      </c>
      <c r="AT49" s="61">
        <v>0</v>
      </c>
      <c r="AU49" s="61">
        <v>0</v>
      </c>
      <c r="AV49" s="61">
        <v>0</v>
      </c>
      <c r="AW49" s="61">
        <v>0</v>
      </c>
      <c r="AX49" s="61">
        <v>0</v>
      </c>
      <c r="AY49" s="61">
        <v>0</v>
      </c>
      <c r="AZ49" s="61">
        <v>0</v>
      </c>
      <c r="BA49" s="61">
        <v>0</v>
      </c>
      <c r="BB49" s="61">
        <v>0</v>
      </c>
      <c r="BC49" s="61">
        <v>0</v>
      </c>
      <c r="BD49" s="61">
        <v>0</v>
      </c>
      <c r="BE49" s="61">
        <v>0</v>
      </c>
      <c r="BF49" s="61">
        <v>0</v>
      </c>
      <c r="BG49" s="61">
        <v>0</v>
      </c>
      <c r="BH49" s="61">
        <v>0</v>
      </c>
      <c r="BI49" s="61">
        <v>0</v>
      </c>
      <c r="BJ49" s="61">
        <v>0</v>
      </c>
      <c r="BK49" s="61">
        <v>0</v>
      </c>
      <c r="BL49" s="61">
        <v>0</v>
      </c>
      <c r="BM49" s="61">
        <v>0</v>
      </c>
      <c r="BN49" s="61">
        <v>0</v>
      </c>
      <c r="BO49" s="61">
        <v>0</v>
      </c>
      <c r="BP49" s="61">
        <v>0</v>
      </c>
      <c r="BQ49" s="61">
        <v>0</v>
      </c>
      <c r="BR49" s="61">
        <v>0</v>
      </c>
      <c r="BS49" s="61">
        <v>0</v>
      </c>
      <c r="BT49" s="61">
        <v>0</v>
      </c>
      <c r="BU49" s="61">
        <v>0</v>
      </c>
      <c r="BV49" s="61">
        <v>0</v>
      </c>
      <c r="BW49" s="61">
        <v>0</v>
      </c>
      <c r="BX49" s="61">
        <v>0</v>
      </c>
      <c r="BY49" s="61">
        <v>0</v>
      </c>
      <c r="BZ49" s="61">
        <v>0</v>
      </c>
      <c r="CA49" s="61">
        <v>0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0</v>
      </c>
      <c r="CJ49" s="61">
        <v>0</v>
      </c>
      <c r="CK49" s="61">
        <v>0</v>
      </c>
      <c r="CL49" s="61">
        <v>0</v>
      </c>
      <c r="CM49" s="61">
        <v>0</v>
      </c>
      <c r="CN49" s="61">
        <v>0</v>
      </c>
      <c r="CO49" s="61">
        <v>0</v>
      </c>
      <c r="CP49" s="61">
        <v>0</v>
      </c>
      <c r="CQ49" s="61">
        <v>0</v>
      </c>
      <c r="CR49" s="61">
        <v>0</v>
      </c>
      <c r="CS49" s="61">
        <v>0</v>
      </c>
      <c r="CT49" s="61">
        <v>0</v>
      </c>
      <c r="CU49" s="61">
        <v>0</v>
      </c>
    </row>
    <row r="50" spans="1:99" ht="12.75" customHeight="1">
      <c r="A50" s="44" t="s">
        <v>86</v>
      </c>
      <c r="B50" s="59">
        <v>1058</v>
      </c>
      <c r="C50" s="60" t="s">
        <v>373</v>
      </c>
      <c r="D50" s="61">
        <v>0</v>
      </c>
      <c r="E50" s="61">
        <v>0</v>
      </c>
      <c r="F50" s="61">
        <v>0</v>
      </c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0</v>
      </c>
      <c r="AT50" s="61">
        <v>0</v>
      </c>
      <c r="AU50" s="61">
        <v>0</v>
      </c>
      <c r="AV50" s="61">
        <v>0</v>
      </c>
      <c r="AW50" s="61">
        <v>0</v>
      </c>
      <c r="AX50" s="61">
        <v>0</v>
      </c>
      <c r="AY50" s="61">
        <v>0</v>
      </c>
      <c r="AZ50" s="61">
        <v>0</v>
      </c>
      <c r="BA50" s="61">
        <v>0</v>
      </c>
      <c r="BB50" s="61">
        <v>0</v>
      </c>
      <c r="BC50" s="61">
        <v>0</v>
      </c>
      <c r="BD50" s="61">
        <v>0</v>
      </c>
      <c r="BE50" s="61">
        <v>0</v>
      </c>
      <c r="BF50" s="61">
        <v>0</v>
      </c>
      <c r="BG50" s="61">
        <v>0</v>
      </c>
      <c r="BH50" s="61">
        <v>0</v>
      </c>
      <c r="BI50" s="61">
        <v>0</v>
      </c>
      <c r="BJ50" s="61">
        <v>0</v>
      </c>
      <c r="BK50" s="61">
        <v>0</v>
      </c>
      <c r="BL50" s="61">
        <v>0</v>
      </c>
      <c r="BM50" s="61">
        <v>0</v>
      </c>
      <c r="BN50" s="61">
        <v>0</v>
      </c>
      <c r="BO50" s="61">
        <v>0</v>
      </c>
      <c r="BP50" s="61">
        <v>0</v>
      </c>
      <c r="BQ50" s="61">
        <v>0</v>
      </c>
      <c r="BR50" s="61">
        <v>0</v>
      </c>
      <c r="BS50" s="61">
        <v>0</v>
      </c>
      <c r="BT50" s="61">
        <v>0</v>
      </c>
      <c r="BU50" s="61">
        <v>0</v>
      </c>
      <c r="BV50" s="61">
        <v>0</v>
      </c>
      <c r="BW50" s="61">
        <v>0</v>
      </c>
      <c r="BX50" s="61">
        <v>0</v>
      </c>
      <c r="BY50" s="61">
        <v>0</v>
      </c>
      <c r="BZ50" s="61">
        <v>0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0</v>
      </c>
      <c r="CJ50" s="61">
        <v>0</v>
      </c>
      <c r="CK50" s="61">
        <v>0</v>
      </c>
      <c r="CL50" s="61">
        <v>0</v>
      </c>
      <c r="CM50" s="61">
        <v>0</v>
      </c>
      <c r="CN50" s="61">
        <v>0</v>
      </c>
      <c r="CO50" s="61">
        <v>0</v>
      </c>
      <c r="CP50" s="61">
        <v>0</v>
      </c>
      <c r="CQ50" s="61">
        <v>0</v>
      </c>
      <c r="CR50" s="61">
        <v>0</v>
      </c>
      <c r="CS50" s="61">
        <v>0</v>
      </c>
      <c r="CT50" s="61">
        <v>0</v>
      </c>
      <c r="CU50" s="61">
        <v>0</v>
      </c>
    </row>
    <row r="51" spans="1:99" ht="12.75" customHeight="1">
      <c r="A51" s="44" t="s">
        <v>88</v>
      </c>
      <c r="B51" s="59">
        <v>1059</v>
      </c>
      <c r="C51" s="60" t="s">
        <v>373</v>
      </c>
      <c r="D51" s="61">
        <v>0</v>
      </c>
      <c r="E51" s="61">
        <v>0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0</v>
      </c>
      <c r="AT51" s="61">
        <v>0</v>
      </c>
      <c r="AU51" s="61">
        <v>0</v>
      </c>
      <c r="AV51" s="61">
        <v>0</v>
      </c>
      <c r="AW51" s="61">
        <v>0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61">
        <v>0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0</v>
      </c>
      <c r="BT51" s="61">
        <v>0</v>
      </c>
      <c r="BU51" s="61">
        <v>0</v>
      </c>
      <c r="BV51" s="61">
        <v>0</v>
      </c>
      <c r="BW51" s="61">
        <v>0</v>
      </c>
      <c r="BX51" s="61">
        <v>0</v>
      </c>
      <c r="BY51" s="61">
        <v>0</v>
      </c>
      <c r="BZ51" s="61">
        <v>0</v>
      </c>
      <c r="CA51" s="61">
        <v>0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0</v>
      </c>
      <c r="CM51" s="61">
        <v>0</v>
      </c>
      <c r="CN51" s="61">
        <v>0</v>
      </c>
      <c r="CO51" s="61">
        <v>0</v>
      </c>
      <c r="CP51" s="61">
        <v>0</v>
      </c>
      <c r="CQ51" s="61">
        <v>0</v>
      </c>
      <c r="CR51" s="61">
        <v>0</v>
      </c>
      <c r="CS51" s="61">
        <v>0</v>
      </c>
      <c r="CT51" s="61">
        <v>0</v>
      </c>
      <c r="CU51" s="61">
        <v>0</v>
      </c>
    </row>
    <row r="52" spans="1:99" ht="12.75" customHeight="1">
      <c r="A52" s="44" t="s">
        <v>90</v>
      </c>
      <c r="B52" s="59">
        <v>1060</v>
      </c>
      <c r="C52" s="60" t="s">
        <v>373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  <c r="CM52" s="61">
        <v>0</v>
      </c>
      <c r="CN52" s="61">
        <v>0</v>
      </c>
      <c r="CO52" s="61">
        <v>0</v>
      </c>
      <c r="CP52" s="61">
        <v>0</v>
      </c>
      <c r="CQ52" s="61">
        <v>0</v>
      </c>
      <c r="CR52" s="61">
        <v>0</v>
      </c>
      <c r="CS52" s="61">
        <v>0</v>
      </c>
      <c r="CT52" s="61">
        <v>0</v>
      </c>
      <c r="CU52" s="61">
        <v>0</v>
      </c>
    </row>
    <row r="53" spans="1:99" ht="12.75" customHeight="1">
      <c r="A53" s="44" t="s">
        <v>92</v>
      </c>
      <c r="B53" s="59">
        <v>1061</v>
      </c>
      <c r="C53" s="60" t="s">
        <v>373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  <c r="CM53" s="61">
        <v>0</v>
      </c>
      <c r="CN53" s="61">
        <v>0</v>
      </c>
      <c r="CO53" s="61">
        <v>0</v>
      </c>
      <c r="CP53" s="61">
        <v>0</v>
      </c>
      <c r="CQ53" s="61">
        <v>0</v>
      </c>
      <c r="CR53" s="61">
        <v>0</v>
      </c>
      <c r="CS53" s="61">
        <v>0</v>
      </c>
      <c r="CT53" s="61">
        <v>0</v>
      </c>
      <c r="CU53" s="61">
        <v>0</v>
      </c>
    </row>
    <row r="54" spans="1:99" ht="12.75" customHeight="1">
      <c r="A54" s="44" t="s">
        <v>94</v>
      </c>
      <c r="B54" s="59">
        <v>2001</v>
      </c>
      <c r="C54" s="60" t="s">
        <v>373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  <c r="CM54" s="61">
        <v>0</v>
      </c>
      <c r="CN54" s="61">
        <v>0</v>
      </c>
      <c r="CO54" s="61">
        <v>0</v>
      </c>
      <c r="CP54" s="61">
        <v>0</v>
      </c>
      <c r="CQ54" s="61">
        <v>0</v>
      </c>
      <c r="CR54" s="61">
        <v>0</v>
      </c>
      <c r="CS54" s="61">
        <v>0</v>
      </c>
      <c r="CT54" s="61">
        <v>0</v>
      </c>
      <c r="CU54" s="61">
        <v>0</v>
      </c>
    </row>
    <row r="55" spans="1:99" ht="12.75" customHeight="1">
      <c r="A55" s="44" t="s">
        <v>96</v>
      </c>
      <c r="B55" s="59">
        <v>2002</v>
      </c>
      <c r="C55" s="60" t="s">
        <v>374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0</v>
      </c>
      <c r="BX55" s="61">
        <v>0</v>
      </c>
      <c r="BY55" s="61">
        <v>0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  <c r="CM55" s="61">
        <v>0</v>
      </c>
      <c r="CN55" s="61">
        <v>0</v>
      </c>
      <c r="CO55" s="61">
        <v>0</v>
      </c>
      <c r="CP55" s="61">
        <v>0</v>
      </c>
      <c r="CQ55" s="61">
        <v>0</v>
      </c>
      <c r="CR55" s="61">
        <v>0</v>
      </c>
      <c r="CS55" s="61">
        <v>0</v>
      </c>
      <c r="CT55" s="61">
        <v>0</v>
      </c>
      <c r="CU55" s="61">
        <v>0</v>
      </c>
    </row>
    <row r="56" spans="1:99" ht="12.75" customHeight="1">
      <c r="A56" s="44" t="s">
        <v>98</v>
      </c>
      <c r="B56" s="59">
        <v>2005</v>
      </c>
      <c r="C56" s="60" t="s">
        <v>374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0</v>
      </c>
      <c r="BP56" s="61">
        <v>0</v>
      </c>
      <c r="BQ56" s="61">
        <v>0</v>
      </c>
      <c r="BR56" s="61">
        <v>0</v>
      </c>
      <c r="BS56" s="61">
        <v>0</v>
      </c>
      <c r="BT56" s="61">
        <v>0</v>
      </c>
      <c r="BU56" s="61">
        <v>0</v>
      </c>
      <c r="BV56" s="61">
        <v>0</v>
      </c>
      <c r="BW56" s="61">
        <v>0</v>
      </c>
      <c r="BX56" s="61">
        <v>0</v>
      </c>
      <c r="BY56" s="61">
        <v>0</v>
      </c>
      <c r="BZ56" s="61">
        <v>0</v>
      </c>
      <c r="CA56" s="61">
        <v>0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0</v>
      </c>
      <c r="CJ56" s="61">
        <v>0</v>
      </c>
      <c r="CK56" s="61">
        <v>0</v>
      </c>
      <c r="CL56" s="61">
        <v>0</v>
      </c>
      <c r="CM56" s="61">
        <v>0</v>
      </c>
      <c r="CN56" s="61">
        <v>0</v>
      </c>
      <c r="CO56" s="61">
        <v>0</v>
      </c>
      <c r="CP56" s="61">
        <v>0</v>
      </c>
      <c r="CQ56" s="61">
        <v>0</v>
      </c>
      <c r="CR56" s="61">
        <v>0</v>
      </c>
      <c r="CS56" s="61">
        <v>0</v>
      </c>
      <c r="CT56" s="61">
        <v>0</v>
      </c>
      <c r="CU56" s="61">
        <v>0</v>
      </c>
    </row>
    <row r="57" spans="1:99" ht="12.75" customHeight="1">
      <c r="A57" s="44" t="s">
        <v>100</v>
      </c>
      <c r="B57" s="59">
        <v>2006</v>
      </c>
      <c r="C57" s="60" t="s">
        <v>375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61">
        <v>0</v>
      </c>
      <c r="BJ57" s="61">
        <v>0</v>
      </c>
      <c r="BK57" s="61">
        <v>0</v>
      </c>
      <c r="BL57" s="61">
        <v>0</v>
      </c>
      <c r="BM57" s="61">
        <v>0</v>
      </c>
      <c r="BN57" s="61">
        <v>0</v>
      </c>
      <c r="BO57" s="61">
        <v>0</v>
      </c>
      <c r="BP57" s="61">
        <v>0</v>
      </c>
      <c r="BQ57" s="61">
        <v>0</v>
      </c>
      <c r="BR57" s="61">
        <v>0</v>
      </c>
      <c r="BS57" s="61">
        <v>0</v>
      </c>
      <c r="BT57" s="61">
        <v>0</v>
      </c>
      <c r="BU57" s="61">
        <v>0</v>
      </c>
      <c r="BV57" s="61">
        <v>0</v>
      </c>
      <c r="BW57" s="61">
        <v>0</v>
      </c>
      <c r="BX57" s="61">
        <v>0</v>
      </c>
      <c r="BY57" s="61">
        <v>0</v>
      </c>
      <c r="BZ57" s="61">
        <v>0</v>
      </c>
      <c r="CA57" s="61">
        <v>0</v>
      </c>
      <c r="CB57" s="61">
        <v>0</v>
      </c>
      <c r="CC57" s="61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  <c r="CM57" s="61">
        <v>0</v>
      </c>
      <c r="CN57" s="61">
        <v>0</v>
      </c>
      <c r="CO57" s="61">
        <v>0</v>
      </c>
      <c r="CP57" s="61">
        <v>0</v>
      </c>
      <c r="CQ57" s="61">
        <v>0</v>
      </c>
      <c r="CR57" s="61">
        <v>0</v>
      </c>
      <c r="CS57" s="61">
        <v>0</v>
      </c>
      <c r="CT57" s="61">
        <v>0</v>
      </c>
      <c r="CU57" s="61">
        <v>0</v>
      </c>
    </row>
    <row r="58" spans="1:99" ht="12.75" customHeight="1">
      <c r="A58" s="44" t="s">
        <v>102</v>
      </c>
      <c r="B58" s="59">
        <v>2007</v>
      </c>
      <c r="C58" s="60" t="s">
        <v>374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0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  <c r="CM58" s="61">
        <v>0</v>
      </c>
      <c r="CN58" s="61">
        <v>0</v>
      </c>
      <c r="CO58" s="61">
        <v>0</v>
      </c>
      <c r="CP58" s="61">
        <v>0</v>
      </c>
      <c r="CQ58" s="61">
        <v>0</v>
      </c>
      <c r="CR58" s="61">
        <v>0</v>
      </c>
      <c r="CS58" s="61">
        <v>0</v>
      </c>
      <c r="CT58" s="61">
        <v>0</v>
      </c>
      <c r="CU58" s="61">
        <v>0</v>
      </c>
    </row>
    <row r="59" spans="1:99" ht="12.75" customHeight="1">
      <c r="A59" s="44" t="s">
        <v>104</v>
      </c>
      <c r="B59" s="59">
        <v>2008</v>
      </c>
      <c r="C59" s="60" t="s">
        <v>374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  <c r="CM59" s="61">
        <v>0</v>
      </c>
      <c r="CN59" s="61">
        <v>0</v>
      </c>
      <c r="CO59" s="61">
        <v>0</v>
      </c>
      <c r="CP59" s="61">
        <v>0</v>
      </c>
      <c r="CQ59" s="61">
        <v>0</v>
      </c>
      <c r="CR59" s="61">
        <v>0</v>
      </c>
      <c r="CS59" s="61">
        <v>0</v>
      </c>
      <c r="CT59" s="61">
        <v>0</v>
      </c>
      <c r="CU59" s="61">
        <v>0</v>
      </c>
    </row>
    <row r="60" spans="1:99" ht="12.75" customHeight="1">
      <c r="A60" s="44" t="s">
        <v>106</v>
      </c>
      <c r="B60" s="59">
        <v>3001</v>
      </c>
      <c r="C60" s="60" t="s">
        <v>375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61">
        <v>0</v>
      </c>
      <c r="CA60" s="61">
        <v>0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0</v>
      </c>
      <c r="CM60" s="61">
        <v>0</v>
      </c>
      <c r="CN60" s="61">
        <v>0</v>
      </c>
      <c r="CO60" s="61">
        <v>0</v>
      </c>
      <c r="CP60" s="61">
        <v>0</v>
      </c>
      <c r="CQ60" s="61">
        <v>0</v>
      </c>
      <c r="CR60" s="61">
        <v>0</v>
      </c>
      <c r="CS60" s="61">
        <v>0</v>
      </c>
      <c r="CT60" s="61">
        <v>0</v>
      </c>
      <c r="CU60" s="61">
        <v>0</v>
      </c>
    </row>
    <row r="61" spans="1:99" ht="12.75" customHeight="1">
      <c r="A61" s="44" t="s">
        <v>108</v>
      </c>
      <c r="B61" s="59">
        <v>3002</v>
      </c>
      <c r="C61" s="60" t="s">
        <v>375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0</v>
      </c>
      <c r="BH61" s="61">
        <v>0</v>
      </c>
      <c r="BI61" s="61">
        <v>0</v>
      </c>
      <c r="BJ61" s="61">
        <v>0</v>
      </c>
      <c r="BK61" s="61">
        <v>0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0</v>
      </c>
      <c r="CM61" s="61">
        <v>0</v>
      </c>
      <c r="CN61" s="61">
        <v>0</v>
      </c>
      <c r="CO61" s="61">
        <v>0</v>
      </c>
      <c r="CP61" s="61">
        <v>0</v>
      </c>
      <c r="CQ61" s="61">
        <v>0</v>
      </c>
      <c r="CR61" s="61">
        <v>0</v>
      </c>
      <c r="CS61" s="61">
        <v>0</v>
      </c>
      <c r="CT61" s="61">
        <v>0</v>
      </c>
      <c r="CU61" s="61">
        <v>0</v>
      </c>
    </row>
    <row r="62" spans="1:99" ht="12.75" customHeight="1">
      <c r="A62" s="44" t="s">
        <v>110</v>
      </c>
      <c r="B62" s="59">
        <v>3003</v>
      </c>
      <c r="C62" s="60" t="s">
        <v>375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0</v>
      </c>
      <c r="BY62" s="61">
        <v>0</v>
      </c>
      <c r="BZ62" s="61">
        <v>0</v>
      </c>
      <c r="CA62" s="61">
        <v>0</v>
      </c>
      <c r="CB62" s="61">
        <v>0</v>
      </c>
      <c r="CC62" s="61">
        <v>0</v>
      </c>
      <c r="CD62" s="61">
        <v>0</v>
      </c>
      <c r="CE62" s="61">
        <v>0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0</v>
      </c>
      <c r="CM62" s="61">
        <v>0</v>
      </c>
      <c r="CN62" s="61">
        <v>0</v>
      </c>
      <c r="CO62" s="61">
        <v>0</v>
      </c>
      <c r="CP62" s="61">
        <v>0</v>
      </c>
      <c r="CQ62" s="61">
        <v>0</v>
      </c>
      <c r="CR62" s="61">
        <v>0</v>
      </c>
      <c r="CS62" s="61">
        <v>0</v>
      </c>
      <c r="CT62" s="61">
        <v>0</v>
      </c>
      <c r="CU62" s="61">
        <v>0</v>
      </c>
    </row>
    <row r="63" spans="1:99" ht="12.75" customHeight="1">
      <c r="A63" s="44" t="s">
        <v>112</v>
      </c>
      <c r="B63" s="59">
        <v>3004</v>
      </c>
      <c r="C63" s="60" t="s">
        <v>375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0</v>
      </c>
      <c r="BF63" s="61">
        <v>0</v>
      </c>
      <c r="BG63" s="61">
        <v>0</v>
      </c>
      <c r="BH63" s="61">
        <v>0</v>
      </c>
      <c r="BI63" s="61">
        <v>0</v>
      </c>
      <c r="BJ63" s="61">
        <v>0</v>
      </c>
      <c r="BK63" s="61">
        <v>0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0</v>
      </c>
      <c r="BY63" s="61">
        <v>0</v>
      </c>
      <c r="BZ63" s="61">
        <v>0</v>
      </c>
      <c r="CA63" s="61">
        <v>0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  <c r="CM63" s="61">
        <v>0</v>
      </c>
      <c r="CN63" s="61">
        <v>0</v>
      </c>
      <c r="CO63" s="61">
        <v>0</v>
      </c>
      <c r="CP63" s="61">
        <v>0</v>
      </c>
      <c r="CQ63" s="61">
        <v>0</v>
      </c>
      <c r="CR63" s="61">
        <v>0</v>
      </c>
      <c r="CS63" s="61">
        <v>0</v>
      </c>
      <c r="CT63" s="61">
        <v>0</v>
      </c>
      <c r="CU63" s="61">
        <v>0</v>
      </c>
    </row>
    <row r="64" spans="1:99" ht="12.75" customHeight="1">
      <c r="A64" s="44" t="s">
        <v>114</v>
      </c>
      <c r="B64" s="59">
        <v>3005</v>
      </c>
      <c r="C64" s="60" t="s">
        <v>375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  <c r="CM64" s="61">
        <v>0</v>
      </c>
      <c r="CN64" s="61">
        <v>0</v>
      </c>
      <c r="CO64" s="61">
        <v>0</v>
      </c>
      <c r="CP64" s="61">
        <v>0</v>
      </c>
      <c r="CQ64" s="61">
        <v>0</v>
      </c>
      <c r="CR64" s="61">
        <v>0</v>
      </c>
      <c r="CS64" s="61">
        <v>0</v>
      </c>
      <c r="CT64" s="61">
        <v>0</v>
      </c>
      <c r="CU64" s="61">
        <v>0</v>
      </c>
    </row>
    <row r="65" spans="1:99" ht="12.75" customHeight="1">
      <c r="A65" s="44" t="s">
        <v>115</v>
      </c>
      <c r="B65" s="59">
        <v>3006</v>
      </c>
      <c r="C65" s="60" t="s">
        <v>375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61">
        <v>0</v>
      </c>
      <c r="BE65" s="61">
        <v>0</v>
      </c>
      <c r="BF65" s="61">
        <v>0</v>
      </c>
      <c r="BG65" s="61">
        <v>0</v>
      </c>
      <c r="BH65" s="61">
        <v>0</v>
      </c>
      <c r="BI65" s="61">
        <v>0</v>
      </c>
      <c r="BJ65" s="61">
        <v>0</v>
      </c>
      <c r="BK65" s="61">
        <v>0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0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61">
        <v>0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0</v>
      </c>
      <c r="CJ65" s="61">
        <v>0</v>
      </c>
      <c r="CK65" s="61">
        <v>0</v>
      </c>
      <c r="CL65" s="61">
        <v>0</v>
      </c>
      <c r="CM65" s="61">
        <v>0</v>
      </c>
      <c r="CN65" s="61">
        <v>0</v>
      </c>
      <c r="CO65" s="61">
        <v>0</v>
      </c>
      <c r="CP65" s="61">
        <v>0</v>
      </c>
      <c r="CQ65" s="61">
        <v>0</v>
      </c>
      <c r="CR65" s="61">
        <v>0</v>
      </c>
      <c r="CS65" s="61">
        <v>0</v>
      </c>
      <c r="CT65" s="61">
        <v>0</v>
      </c>
      <c r="CU65" s="61">
        <v>0</v>
      </c>
    </row>
    <row r="66" spans="1:99" ht="12.75" customHeight="1">
      <c r="A66" s="44" t="s">
        <v>116</v>
      </c>
      <c r="B66" s="59">
        <v>3007</v>
      </c>
      <c r="C66" s="60" t="s">
        <v>375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0</v>
      </c>
      <c r="CM66" s="61">
        <v>0</v>
      </c>
      <c r="CN66" s="61">
        <v>0</v>
      </c>
      <c r="CO66" s="61">
        <v>0</v>
      </c>
      <c r="CP66" s="61">
        <v>0</v>
      </c>
      <c r="CQ66" s="61">
        <v>0</v>
      </c>
      <c r="CR66" s="61">
        <v>0</v>
      </c>
      <c r="CS66" s="61">
        <v>0</v>
      </c>
      <c r="CT66" s="61">
        <v>0</v>
      </c>
      <c r="CU66" s="61">
        <v>0</v>
      </c>
    </row>
    <row r="67" spans="1:99" ht="12.75" customHeight="1">
      <c r="A67" s="44" t="s">
        <v>117</v>
      </c>
      <c r="B67" s="59">
        <v>3008</v>
      </c>
      <c r="C67" s="60" t="s">
        <v>375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0</v>
      </c>
      <c r="BH67" s="61">
        <v>0</v>
      </c>
      <c r="BI67" s="61">
        <v>0</v>
      </c>
      <c r="BJ67" s="61">
        <v>0</v>
      </c>
      <c r="BK67" s="61">
        <v>0</v>
      </c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0</v>
      </c>
      <c r="BW67" s="61">
        <v>0</v>
      </c>
      <c r="BX67" s="61">
        <v>0</v>
      </c>
      <c r="BY67" s="61">
        <v>0</v>
      </c>
      <c r="BZ67" s="61">
        <v>0</v>
      </c>
      <c r="CA67" s="61">
        <v>0</v>
      </c>
      <c r="CB67" s="61">
        <v>0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0</v>
      </c>
      <c r="CM67" s="61">
        <v>0</v>
      </c>
      <c r="CN67" s="61">
        <v>0</v>
      </c>
      <c r="CO67" s="61">
        <v>0</v>
      </c>
      <c r="CP67" s="61">
        <v>0</v>
      </c>
      <c r="CQ67" s="61">
        <v>0</v>
      </c>
      <c r="CR67" s="61">
        <v>0</v>
      </c>
      <c r="CS67" s="61">
        <v>0</v>
      </c>
      <c r="CT67" s="61">
        <v>0</v>
      </c>
      <c r="CU67" s="61">
        <v>0</v>
      </c>
    </row>
    <row r="68" spans="1:99" ht="12.75" customHeight="1">
      <c r="A68" s="44" t="s">
        <v>118</v>
      </c>
      <c r="B68" s="59">
        <v>3009</v>
      </c>
      <c r="C68" s="60" t="s">
        <v>375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61">
        <v>0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0</v>
      </c>
      <c r="BR68" s="61">
        <v>0</v>
      </c>
      <c r="BS68" s="61">
        <v>0</v>
      </c>
      <c r="BT68" s="61">
        <v>0</v>
      </c>
      <c r="BU68" s="61">
        <v>0</v>
      </c>
      <c r="BV68" s="61">
        <v>0</v>
      </c>
      <c r="BW68" s="61">
        <v>0</v>
      </c>
      <c r="BX68" s="61">
        <v>0</v>
      </c>
      <c r="BY68" s="61">
        <v>0</v>
      </c>
      <c r="BZ68" s="61">
        <v>0</v>
      </c>
      <c r="CA68" s="61">
        <v>0</v>
      </c>
      <c r="CB68" s="61">
        <v>0</v>
      </c>
      <c r="CC68" s="61">
        <v>0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  <c r="CM68" s="61">
        <v>0</v>
      </c>
      <c r="CN68" s="61">
        <v>0</v>
      </c>
      <c r="CO68" s="61">
        <v>0</v>
      </c>
      <c r="CP68" s="61">
        <v>0</v>
      </c>
      <c r="CQ68" s="61">
        <v>0</v>
      </c>
      <c r="CR68" s="61">
        <v>0</v>
      </c>
      <c r="CS68" s="61">
        <v>0</v>
      </c>
      <c r="CT68" s="61">
        <v>0</v>
      </c>
      <c r="CU68" s="61">
        <v>0</v>
      </c>
    </row>
    <row r="69" spans="1:99" ht="12.75" customHeight="1">
      <c r="A69" s="44" t="s">
        <v>119</v>
      </c>
      <c r="B69" s="59">
        <v>3011</v>
      </c>
      <c r="C69" s="60" t="s">
        <v>375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61">
        <v>0</v>
      </c>
      <c r="BE69" s="61">
        <v>0</v>
      </c>
      <c r="BF69" s="61">
        <v>0</v>
      </c>
      <c r="BG69" s="61">
        <v>0</v>
      </c>
      <c r="BH69" s="61">
        <v>0</v>
      </c>
      <c r="BI69" s="61">
        <v>0</v>
      </c>
      <c r="BJ69" s="61">
        <v>0</v>
      </c>
      <c r="BK69" s="61">
        <v>0</v>
      </c>
      <c r="BL69" s="61">
        <v>0</v>
      </c>
      <c r="BM69" s="61">
        <v>0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0</v>
      </c>
      <c r="BT69" s="61">
        <v>0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0</v>
      </c>
      <c r="CA69" s="61">
        <v>0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  <c r="CM69" s="61">
        <v>0</v>
      </c>
      <c r="CN69" s="61">
        <v>0</v>
      </c>
      <c r="CO69" s="61">
        <v>0</v>
      </c>
      <c r="CP69" s="61">
        <v>0</v>
      </c>
      <c r="CQ69" s="61">
        <v>0</v>
      </c>
      <c r="CR69" s="61">
        <v>0</v>
      </c>
      <c r="CS69" s="61">
        <v>0</v>
      </c>
      <c r="CT69" s="61">
        <v>0</v>
      </c>
      <c r="CU69" s="61">
        <v>0</v>
      </c>
    </row>
    <row r="70" spans="1:99" ht="12.75" customHeight="1">
      <c r="A70" s="44" t="s">
        <v>120</v>
      </c>
      <c r="B70" s="59">
        <v>3012</v>
      </c>
      <c r="C70" s="60" t="s">
        <v>375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0</v>
      </c>
      <c r="AT70" s="61">
        <v>0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61">
        <v>0</v>
      </c>
      <c r="BE70" s="61">
        <v>0</v>
      </c>
      <c r="BF70" s="61">
        <v>0</v>
      </c>
      <c r="BG70" s="61">
        <v>0</v>
      </c>
      <c r="BH70" s="61">
        <v>0</v>
      </c>
      <c r="BI70" s="61">
        <v>0</v>
      </c>
      <c r="BJ70" s="61">
        <v>0</v>
      </c>
      <c r="BK70" s="61">
        <v>0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0</v>
      </c>
      <c r="BT70" s="61">
        <v>0</v>
      </c>
      <c r="BU70" s="61">
        <v>0</v>
      </c>
      <c r="BV70" s="61">
        <v>0</v>
      </c>
      <c r="BW70" s="61">
        <v>0</v>
      </c>
      <c r="BX70" s="61">
        <v>0</v>
      </c>
      <c r="BY70" s="61">
        <v>0</v>
      </c>
      <c r="BZ70" s="61">
        <v>0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  <c r="CM70" s="61">
        <v>0</v>
      </c>
      <c r="CN70" s="61">
        <v>0</v>
      </c>
      <c r="CO70" s="61">
        <v>0</v>
      </c>
      <c r="CP70" s="61">
        <v>0</v>
      </c>
      <c r="CQ70" s="61">
        <v>0</v>
      </c>
      <c r="CR70" s="61">
        <v>0</v>
      </c>
      <c r="CS70" s="61">
        <v>0</v>
      </c>
      <c r="CT70" s="61">
        <v>0</v>
      </c>
      <c r="CU70" s="61">
        <v>0</v>
      </c>
    </row>
    <row r="71" spans="1:99" ht="12.75" customHeight="1">
      <c r="A71" s="44" t="s">
        <v>121</v>
      </c>
      <c r="B71" s="59">
        <v>3016</v>
      </c>
      <c r="C71" s="60" t="s">
        <v>375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61">
        <v>0</v>
      </c>
      <c r="AV71" s="61">
        <v>0</v>
      </c>
      <c r="AW71" s="61">
        <v>0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61">
        <v>0</v>
      </c>
      <c r="BE71" s="61">
        <v>0</v>
      </c>
      <c r="BF71" s="61">
        <v>0</v>
      </c>
      <c r="BG71" s="61">
        <v>0</v>
      </c>
      <c r="BH71" s="61">
        <v>0</v>
      </c>
      <c r="BI71" s="61">
        <v>0</v>
      </c>
      <c r="BJ71" s="61">
        <v>0</v>
      </c>
      <c r="BK71" s="61">
        <v>0</v>
      </c>
      <c r="BL71" s="61">
        <v>0</v>
      </c>
      <c r="BM71" s="61">
        <v>0</v>
      </c>
      <c r="BN71" s="61">
        <v>0</v>
      </c>
      <c r="BO71" s="61">
        <v>0</v>
      </c>
      <c r="BP71" s="61">
        <v>0</v>
      </c>
      <c r="BQ71" s="61">
        <v>0</v>
      </c>
      <c r="BR71" s="61">
        <v>0</v>
      </c>
      <c r="BS71" s="61">
        <v>0</v>
      </c>
      <c r="BT71" s="61">
        <v>0</v>
      </c>
      <c r="BU71" s="61">
        <v>0</v>
      </c>
      <c r="BV71" s="61">
        <v>0</v>
      </c>
      <c r="BW71" s="61">
        <v>0</v>
      </c>
      <c r="BX71" s="61">
        <v>0</v>
      </c>
      <c r="BY71" s="61">
        <v>0</v>
      </c>
      <c r="BZ71" s="61">
        <v>0</v>
      </c>
      <c r="CA71" s="61">
        <v>0</v>
      </c>
      <c r="CB71" s="61">
        <v>0</v>
      </c>
      <c r="CC71" s="61">
        <v>0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  <c r="CM71" s="61">
        <v>0</v>
      </c>
      <c r="CN71" s="61">
        <v>0</v>
      </c>
      <c r="CO71" s="61">
        <v>0</v>
      </c>
      <c r="CP71" s="61">
        <v>0</v>
      </c>
      <c r="CQ71" s="61">
        <v>0</v>
      </c>
      <c r="CR71" s="61">
        <v>0</v>
      </c>
      <c r="CS71" s="61">
        <v>0</v>
      </c>
      <c r="CT71" s="61">
        <v>0</v>
      </c>
      <c r="CU71" s="61">
        <v>0</v>
      </c>
    </row>
    <row r="72" spans="1:99" ht="12.75" customHeight="1">
      <c r="A72" s="44" t="s">
        <v>122</v>
      </c>
      <c r="B72" s="59">
        <v>3017</v>
      </c>
      <c r="C72" s="60" t="s">
        <v>375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0</v>
      </c>
      <c r="BY72" s="61">
        <v>0</v>
      </c>
      <c r="BZ72" s="61">
        <v>0</v>
      </c>
      <c r="CA72" s="61">
        <v>0</v>
      </c>
      <c r="CB72" s="61">
        <v>0</v>
      </c>
      <c r="CC72" s="61">
        <v>0</v>
      </c>
      <c r="CD72" s="61">
        <v>0</v>
      </c>
      <c r="CE72" s="61">
        <v>0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  <c r="CM72" s="61">
        <v>0</v>
      </c>
      <c r="CN72" s="61">
        <v>0</v>
      </c>
      <c r="CO72" s="61">
        <v>0</v>
      </c>
      <c r="CP72" s="61">
        <v>0</v>
      </c>
      <c r="CQ72" s="61">
        <v>0</v>
      </c>
      <c r="CR72" s="61">
        <v>0</v>
      </c>
      <c r="CS72" s="61">
        <v>0</v>
      </c>
      <c r="CT72" s="61">
        <v>0</v>
      </c>
      <c r="CU72" s="61">
        <v>0</v>
      </c>
    </row>
    <row r="73" spans="1:99" ht="12.75" customHeight="1">
      <c r="A73" s="44" t="s">
        <v>123</v>
      </c>
      <c r="B73" s="59">
        <v>3018</v>
      </c>
      <c r="C73" s="60" t="s">
        <v>375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61">
        <v>0</v>
      </c>
      <c r="BE73" s="61">
        <v>0</v>
      </c>
      <c r="BF73" s="61">
        <v>0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0</v>
      </c>
      <c r="BY73" s="61">
        <v>0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0</v>
      </c>
      <c r="CM73" s="61">
        <v>0</v>
      </c>
      <c r="CN73" s="61">
        <v>0</v>
      </c>
      <c r="CO73" s="61">
        <v>0</v>
      </c>
      <c r="CP73" s="61">
        <v>0</v>
      </c>
      <c r="CQ73" s="61">
        <v>0</v>
      </c>
      <c r="CR73" s="61">
        <v>0</v>
      </c>
      <c r="CS73" s="61">
        <v>0</v>
      </c>
      <c r="CT73" s="61">
        <v>0</v>
      </c>
      <c r="CU73" s="61">
        <v>0</v>
      </c>
    </row>
    <row r="74" spans="1:99" ht="13.5" customHeight="1">
      <c r="A74" s="44" t="s">
        <v>124</v>
      </c>
      <c r="B74" s="59">
        <v>4002</v>
      </c>
      <c r="C74" s="60" t="s">
        <v>376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0</v>
      </c>
      <c r="AH74" s="61">
        <v>0</v>
      </c>
      <c r="AI74" s="61">
        <v>0</v>
      </c>
      <c r="AJ74" s="61">
        <v>0</v>
      </c>
      <c r="AK74" s="61">
        <v>0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0</v>
      </c>
      <c r="AT74" s="61">
        <v>0</v>
      </c>
      <c r="AU74" s="61">
        <v>0</v>
      </c>
      <c r="AV74" s="61">
        <v>0</v>
      </c>
      <c r="AW74" s="61">
        <v>0</v>
      </c>
      <c r="AX74" s="61">
        <v>0</v>
      </c>
      <c r="AY74" s="61">
        <v>0</v>
      </c>
      <c r="AZ74" s="61">
        <v>0</v>
      </c>
      <c r="BA74" s="61">
        <v>0</v>
      </c>
      <c r="BB74" s="61">
        <v>0</v>
      </c>
      <c r="BC74" s="61">
        <v>0</v>
      </c>
      <c r="BD74" s="61">
        <v>0</v>
      </c>
      <c r="BE74" s="61">
        <v>0</v>
      </c>
      <c r="BF74" s="61">
        <v>0</v>
      </c>
      <c r="BG74" s="61">
        <v>0</v>
      </c>
      <c r="BH74" s="61">
        <v>0</v>
      </c>
      <c r="BI74" s="61">
        <v>0</v>
      </c>
      <c r="BJ74" s="61">
        <v>0</v>
      </c>
      <c r="BK74" s="61">
        <v>0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0</v>
      </c>
      <c r="BT74" s="61">
        <v>0</v>
      </c>
      <c r="BU74" s="61">
        <v>0</v>
      </c>
      <c r="BV74" s="61">
        <v>0</v>
      </c>
      <c r="BW74" s="61">
        <v>0</v>
      </c>
      <c r="BX74" s="61">
        <v>0</v>
      </c>
      <c r="BY74" s="61">
        <v>0</v>
      </c>
      <c r="BZ74" s="61">
        <v>0</v>
      </c>
      <c r="CA74" s="61">
        <v>0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0</v>
      </c>
      <c r="CM74" s="61">
        <v>0</v>
      </c>
      <c r="CN74" s="61">
        <v>0</v>
      </c>
      <c r="CO74" s="61">
        <v>0</v>
      </c>
      <c r="CP74" s="61">
        <v>0</v>
      </c>
      <c r="CQ74" s="61">
        <v>0</v>
      </c>
      <c r="CR74" s="61">
        <v>0</v>
      </c>
      <c r="CS74" s="61">
        <v>0</v>
      </c>
      <c r="CT74" s="61">
        <v>0</v>
      </c>
      <c r="CU74" s="61">
        <v>0</v>
      </c>
    </row>
    <row r="75" spans="1:99" ht="13.5" customHeight="1">
      <c r="A75" s="46" t="s">
        <v>125</v>
      </c>
      <c r="B75" s="62">
        <v>4003</v>
      </c>
      <c r="C75" s="60" t="s">
        <v>376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  <c r="CM75" s="61">
        <v>0</v>
      </c>
      <c r="CN75" s="61">
        <v>0</v>
      </c>
      <c r="CO75" s="61">
        <v>0</v>
      </c>
      <c r="CP75" s="61">
        <v>0</v>
      </c>
      <c r="CQ75" s="61">
        <v>0</v>
      </c>
      <c r="CR75" s="61">
        <v>0</v>
      </c>
      <c r="CS75" s="61">
        <v>0</v>
      </c>
      <c r="CT75" s="61">
        <v>0</v>
      </c>
      <c r="CU75" s="61">
        <v>0</v>
      </c>
    </row>
    <row r="76" spans="1:99" ht="12.75" customHeight="1">
      <c r="A76" s="46" t="s">
        <v>126</v>
      </c>
      <c r="B76" s="62">
        <v>4004</v>
      </c>
      <c r="C76" s="60" t="s">
        <v>376</v>
      </c>
      <c r="D76" s="61">
        <v>0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0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0</v>
      </c>
      <c r="BT76" s="61">
        <v>0</v>
      </c>
      <c r="BU76" s="61">
        <v>0</v>
      </c>
      <c r="BV76" s="61">
        <v>0</v>
      </c>
      <c r="BW76" s="61">
        <v>0</v>
      </c>
      <c r="BX76" s="61">
        <v>0</v>
      </c>
      <c r="BY76" s="61">
        <v>0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0</v>
      </c>
      <c r="CM76" s="61">
        <v>0</v>
      </c>
      <c r="CN76" s="61">
        <v>0</v>
      </c>
      <c r="CO76" s="61">
        <v>0</v>
      </c>
      <c r="CP76" s="61">
        <v>0</v>
      </c>
      <c r="CQ76" s="61">
        <v>0</v>
      </c>
      <c r="CR76" s="61">
        <v>0</v>
      </c>
      <c r="CS76" s="61">
        <v>0</v>
      </c>
      <c r="CT76" s="61">
        <v>0</v>
      </c>
      <c r="CU76" s="61">
        <v>0</v>
      </c>
    </row>
    <row r="77" spans="1:99" ht="12.75" customHeight="1">
      <c r="A77" s="46" t="s">
        <v>127</v>
      </c>
      <c r="B77" s="62">
        <v>4005</v>
      </c>
      <c r="C77" s="60" t="s">
        <v>376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0</v>
      </c>
      <c r="AT77" s="61">
        <v>0</v>
      </c>
      <c r="AU77" s="61">
        <v>0</v>
      </c>
      <c r="AV77" s="61">
        <v>0</v>
      </c>
      <c r="AW77" s="61">
        <v>0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61">
        <v>0</v>
      </c>
      <c r="BE77" s="61">
        <v>0</v>
      </c>
      <c r="BF77" s="61">
        <v>0</v>
      </c>
      <c r="BG77" s="61">
        <v>0</v>
      </c>
      <c r="BH77" s="61">
        <v>0</v>
      </c>
      <c r="BI77" s="61">
        <v>0</v>
      </c>
      <c r="BJ77" s="61">
        <v>0</v>
      </c>
      <c r="BK77" s="61">
        <v>0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0</v>
      </c>
      <c r="BT77" s="61">
        <v>0</v>
      </c>
      <c r="BU77" s="61">
        <v>0</v>
      </c>
      <c r="BV77" s="61">
        <v>0</v>
      </c>
      <c r="BW77" s="61">
        <v>0</v>
      </c>
      <c r="BX77" s="61">
        <v>0</v>
      </c>
      <c r="BY77" s="61">
        <v>0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0</v>
      </c>
      <c r="CM77" s="61">
        <v>0</v>
      </c>
      <c r="CN77" s="61">
        <v>0</v>
      </c>
      <c r="CO77" s="61">
        <v>0</v>
      </c>
      <c r="CP77" s="61">
        <v>0</v>
      </c>
      <c r="CQ77" s="61">
        <v>0</v>
      </c>
      <c r="CR77" s="61">
        <v>0</v>
      </c>
      <c r="CS77" s="61">
        <v>0</v>
      </c>
      <c r="CT77" s="61">
        <v>0</v>
      </c>
      <c r="CU77" s="61">
        <v>0</v>
      </c>
    </row>
    <row r="78" spans="1:99" ht="12.75" customHeight="1">
      <c r="A78" s="47" t="s">
        <v>128</v>
      </c>
      <c r="B78" s="63">
        <v>9000</v>
      </c>
      <c r="C78" s="60" t="s">
        <v>377</v>
      </c>
      <c r="D78" s="64">
        <v>0</v>
      </c>
      <c r="E78" s="64">
        <v>0</v>
      </c>
      <c r="F78" s="64">
        <v>0</v>
      </c>
      <c r="G78" s="64">
        <v>0</v>
      </c>
      <c r="H78" s="64">
        <v>0</v>
      </c>
      <c r="I78" s="64">
        <v>0</v>
      </c>
      <c r="J78" s="64">
        <v>0</v>
      </c>
      <c r="K78" s="64">
        <v>0</v>
      </c>
      <c r="L78" s="64">
        <v>0</v>
      </c>
      <c r="M78" s="64">
        <v>0</v>
      </c>
      <c r="N78" s="64">
        <v>0</v>
      </c>
      <c r="O78" s="64">
        <v>0</v>
      </c>
      <c r="P78" s="64">
        <v>0</v>
      </c>
      <c r="Q78" s="64">
        <v>0</v>
      </c>
      <c r="R78" s="64">
        <v>0</v>
      </c>
      <c r="S78" s="64">
        <v>0</v>
      </c>
      <c r="T78" s="64">
        <v>0</v>
      </c>
      <c r="U78" s="64">
        <v>0</v>
      </c>
      <c r="V78" s="64">
        <v>0</v>
      </c>
      <c r="W78" s="64">
        <v>0</v>
      </c>
      <c r="X78" s="64">
        <v>0</v>
      </c>
      <c r="Y78" s="64">
        <v>0</v>
      </c>
      <c r="Z78" s="64">
        <v>0</v>
      </c>
      <c r="AA78" s="64">
        <v>0</v>
      </c>
      <c r="AB78" s="64">
        <v>0</v>
      </c>
      <c r="AC78" s="64">
        <v>0</v>
      </c>
      <c r="AD78" s="64">
        <v>0</v>
      </c>
      <c r="AE78" s="64">
        <v>0</v>
      </c>
      <c r="AF78" s="64">
        <v>0</v>
      </c>
      <c r="AG78" s="64">
        <v>0</v>
      </c>
      <c r="AH78" s="64">
        <v>0</v>
      </c>
      <c r="AI78" s="64">
        <v>0</v>
      </c>
      <c r="AJ78" s="64">
        <v>0</v>
      </c>
      <c r="AK78" s="64">
        <v>0</v>
      </c>
      <c r="AL78" s="64">
        <v>0</v>
      </c>
      <c r="AM78" s="64">
        <v>0</v>
      </c>
      <c r="AN78" s="64">
        <v>0</v>
      </c>
      <c r="AO78" s="64">
        <v>0</v>
      </c>
      <c r="AP78" s="64">
        <v>0</v>
      </c>
      <c r="AQ78" s="64">
        <v>0</v>
      </c>
      <c r="AR78" s="64">
        <v>0</v>
      </c>
      <c r="AS78" s="64">
        <v>0</v>
      </c>
      <c r="AT78" s="64">
        <v>0</v>
      </c>
      <c r="AU78" s="64">
        <v>0</v>
      </c>
      <c r="AV78" s="64">
        <v>0</v>
      </c>
      <c r="AW78" s="64">
        <v>0</v>
      </c>
      <c r="AX78" s="64">
        <v>0</v>
      </c>
      <c r="AY78" s="64">
        <v>0</v>
      </c>
      <c r="AZ78" s="64">
        <v>0</v>
      </c>
      <c r="BA78" s="64">
        <v>0</v>
      </c>
      <c r="BB78" s="64">
        <v>0</v>
      </c>
      <c r="BC78" s="64">
        <v>0</v>
      </c>
      <c r="BD78" s="64">
        <v>0</v>
      </c>
      <c r="BE78" s="64">
        <v>0</v>
      </c>
      <c r="BF78" s="64">
        <v>0</v>
      </c>
      <c r="BG78" s="64">
        <v>0</v>
      </c>
      <c r="BH78" s="64">
        <v>0</v>
      </c>
      <c r="BI78" s="64">
        <v>0</v>
      </c>
      <c r="BJ78" s="64">
        <v>0</v>
      </c>
      <c r="BK78" s="64">
        <v>0</v>
      </c>
      <c r="BL78" s="64">
        <v>0</v>
      </c>
      <c r="BM78" s="64">
        <v>0</v>
      </c>
      <c r="BN78" s="64">
        <v>0</v>
      </c>
      <c r="BO78" s="64">
        <v>0</v>
      </c>
      <c r="BP78" s="64">
        <v>0</v>
      </c>
      <c r="BQ78" s="64">
        <v>0</v>
      </c>
      <c r="BR78" s="64">
        <v>0</v>
      </c>
      <c r="BS78" s="64">
        <v>0</v>
      </c>
      <c r="BT78" s="64">
        <v>0</v>
      </c>
      <c r="BU78" s="64">
        <v>0</v>
      </c>
      <c r="BV78" s="64">
        <v>0</v>
      </c>
      <c r="BW78" s="64">
        <v>0</v>
      </c>
      <c r="BX78" s="64">
        <v>0</v>
      </c>
      <c r="BY78" s="64">
        <v>0</v>
      </c>
      <c r="BZ78" s="64">
        <v>0</v>
      </c>
      <c r="CA78" s="64">
        <v>0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0</v>
      </c>
      <c r="CJ78" s="64">
        <v>0</v>
      </c>
      <c r="CK78" s="64">
        <v>0</v>
      </c>
      <c r="CL78" s="64">
        <v>0</v>
      </c>
      <c r="CM78" s="64">
        <v>0</v>
      </c>
      <c r="CN78" s="64">
        <v>0</v>
      </c>
      <c r="CO78" s="64">
        <v>0</v>
      </c>
      <c r="CP78" s="64">
        <v>0</v>
      </c>
      <c r="CQ78" s="64">
        <v>0</v>
      </c>
      <c r="CR78" s="64">
        <v>0</v>
      </c>
      <c r="CS78" s="64">
        <v>0</v>
      </c>
      <c r="CT78" s="64">
        <v>0</v>
      </c>
      <c r="CU78" s="64">
        <v>0</v>
      </c>
    </row>
    <row r="79" spans="1:99" ht="12.75" customHeight="1">
      <c r="A79" s="47" t="s">
        <v>129</v>
      </c>
      <c r="B79" s="63">
        <v>9001</v>
      </c>
      <c r="C79" s="60" t="s">
        <v>378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</v>
      </c>
      <c r="BI79" s="64">
        <v>0</v>
      </c>
      <c r="BJ79" s="64">
        <v>0</v>
      </c>
      <c r="BK79" s="64">
        <v>0</v>
      </c>
      <c r="BL79" s="64">
        <v>0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0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  <c r="CM79" s="64">
        <v>0</v>
      </c>
      <c r="CN79" s="64">
        <v>0</v>
      </c>
      <c r="CO79" s="64">
        <v>0</v>
      </c>
      <c r="CP79" s="64">
        <v>0</v>
      </c>
      <c r="CQ79" s="64">
        <v>0</v>
      </c>
      <c r="CR79" s="64">
        <v>0</v>
      </c>
      <c r="CS79" s="64">
        <v>0</v>
      </c>
      <c r="CT79" s="64">
        <v>0</v>
      </c>
      <c r="CU79" s="64">
        <v>0</v>
      </c>
    </row>
    <row r="80" spans="1:99" ht="12.75" customHeight="1">
      <c r="A80" s="47" t="s">
        <v>131</v>
      </c>
      <c r="B80" s="63">
        <v>9002</v>
      </c>
      <c r="C80" s="60" t="s">
        <v>379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0</v>
      </c>
      <c r="AT80" s="64">
        <v>0</v>
      </c>
      <c r="AU80" s="64">
        <v>0</v>
      </c>
      <c r="AV80" s="64">
        <v>0</v>
      </c>
      <c r="AW80" s="64">
        <v>0</v>
      </c>
      <c r="AX80" s="64">
        <v>0</v>
      </c>
      <c r="AY80" s="64">
        <v>0</v>
      </c>
      <c r="AZ80" s="64">
        <v>0</v>
      </c>
      <c r="BA80" s="64">
        <v>0</v>
      </c>
      <c r="BB80" s="64">
        <v>0</v>
      </c>
      <c r="BC80" s="64">
        <v>0</v>
      </c>
      <c r="BD80" s="64">
        <v>0</v>
      </c>
      <c r="BE80" s="64">
        <v>0</v>
      </c>
      <c r="BF80" s="64">
        <v>0</v>
      </c>
      <c r="BG80" s="64">
        <v>0</v>
      </c>
      <c r="BH80" s="64">
        <v>0</v>
      </c>
      <c r="BI80" s="64">
        <v>0</v>
      </c>
      <c r="BJ80" s="64">
        <v>0</v>
      </c>
      <c r="BK80" s="64">
        <v>0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0</v>
      </c>
      <c r="BT80" s="64">
        <v>0</v>
      </c>
      <c r="BU80" s="64">
        <v>0</v>
      </c>
      <c r="BV80" s="64">
        <v>0</v>
      </c>
      <c r="BW80" s="64">
        <v>0</v>
      </c>
      <c r="BX80" s="64">
        <v>0</v>
      </c>
      <c r="BY80" s="64">
        <v>0</v>
      </c>
      <c r="BZ80" s="64">
        <v>0</v>
      </c>
      <c r="CA80" s="64">
        <v>0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0</v>
      </c>
      <c r="CM80" s="64">
        <v>0</v>
      </c>
      <c r="CN80" s="64">
        <v>0</v>
      </c>
      <c r="CO80" s="64">
        <v>0</v>
      </c>
      <c r="CP80" s="64">
        <v>0</v>
      </c>
      <c r="CQ80" s="64">
        <v>0</v>
      </c>
      <c r="CR80" s="64">
        <v>0</v>
      </c>
      <c r="CS80" s="64">
        <v>0</v>
      </c>
      <c r="CT80" s="64">
        <v>0</v>
      </c>
      <c r="CU80" s="64">
        <v>0</v>
      </c>
    </row>
    <row r="81" spans="1:99" ht="12.75" customHeight="1">
      <c r="A81" s="47" t="s">
        <v>133</v>
      </c>
      <c r="B81" s="63">
        <v>9003</v>
      </c>
      <c r="C81" s="60" t="s">
        <v>380</v>
      </c>
      <c r="D81" s="64">
        <v>0</v>
      </c>
      <c r="E81" s="64">
        <v>0</v>
      </c>
      <c r="F81" s="64">
        <v>0</v>
      </c>
      <c r="G81" s="64">
        <v>0</v>
      </c>
      <c r="H81" s="64">
        <v>0</v>
      </c>
      <c r="I81" s="64">
        <v>0</v>
      </c>
      <c r="J81" s="64">
        <v>0</v>
      </c>
      <c r="K81" s="64">
        <v>0</v>
      </c>
      <c r="L81" s="64">
        <v>0</v>
      </c>
      <c r="M81" s="64">
        <v>0</v>
      </c>
      <c r="N81" s="64">
        <v>0</v>
      </c>
      <c r="O81" s="64">
        <v>0</v>
      </c>
      <c r="P81" s="64">
        <v>0</v>
      </c>
      <c r="Q81" s="64">
        <v>0</v>
      </c>
      <c r="R81" s="64">
        <v>0</v>
      </c>
      <c r="S81" s="64">
        <v>0</v>
      </c>
      <c r="T81" s="64">
        <v>0</v>
      </c>
      <c r="U81" s="64">
        <v>0</v>
      </c>
      <c r="V81" s="64">
        <v>0</v>
      </c>
      <c r="W81" s="64">
        <v>0</v>
      </c>
      <c r="X81" s="64">
        <v>0</v>
      </c>
      <c r="Y81" s="64">
        <v>0</v>
      </c>
      <c r="Z81" s="64">
        <v>0</v>
      </c>
      <c r="AA81" s="64">
        <v>0</v>
      </c>
      <c r="AB81" s="64">
        <v>0</v>
      </c>
      <c r="AC81" s="64">
        <v>0</v>
      </c>
      <c r="AD81" s="64">
        <v>0</v>
      </c>
      <c r="AE81" s="64">
        <v>0</v>
      </c>
      <c r="AF81" s="64">
        <v>0</v>
      </c>
      <c r="AG81" s="64">
        <v>0</v>
      </c>
      <c r="AH81" s="64">
        <v>0</v>
      </c>
      <c r="AI81" s="64">
        <v>0</v>
      </c>
      <c r="AJ81" s="64">
        <v>0</v>
      </c>
      <c r="AK81" s="64">
        <v>0</v>
      </c>
      <c r="AL81" s="64">
        <v>0</v>
      </c>
      <c r="AM81" s="64">
        <v>0</v>
      </c>
      <c r="AN81" s="64">
        <v>0</v>
      </c>
      <c r="AO81" s="64">
        <v>0</v>
      </c>
      <c r="AP81" s="64">
        <v>0</v>
      </c>
      <c r="AQ81" s="64">
        <v>0</v>
      </c>
      <c r="AR81" s="64">
        <v>0</v>
      </c>
      <c r="AS81" s="64">
        <v>0</v>
      </c>
      <c r="AT81" s="64">
        <v>0</v>
      </c>
      <c r="AU81" s="64">
        <v>0</v>
      </c>
      <c r="AV81" s="64">
        <v>0</v>
      </c>
      <c r="AW81" s="64">
        <v>0</v>
      </c>
      <c r="AX81" s="64">
        <v>0</v>
      </c>
      <c r="AY81" s="64">
        <v>0</v>
      </c>
      <c r="AZ81" s="64">
        <v>0</v>
      </c>
      <c r="BA81" s="64">
        <v>0</v>
      </c>
      <c r="BB81" s="64">
        <v>0</v>
      </c>
      <c r="BC81" s="64">
        <v>0</v>
      </c>
      <c r="BD81" s="64">
        <v>0</v>
      </c>
      <c r="BE81" s="64">
        <v>0</v>
      </c>
      <c r="BF81" s="64">
        <v>0</v>
      </c>
      <c r="BG81" s="64">
        <v>0</v>
      </c>
      <c r="BH81" s="64">
        <v>0</v>
      </c>
      <c r="BI81" s="64">
        <v>0</v>
      </c>
      <c r="BJ81" s="64">
        <v>0</v>
      </c>
      <c r="BK81" s="64">
        <v>0</v>
      </c>
      <c r="BL81" s="64">
        <v>0</v>
      </c>
      <c r="BM81" s="64">
        <v>0</v>
      </c>
      <c r="BN81" s="64">
        <v>0</v>
      </c>
      <c r="BO81" s="64">
        <v>0</v>
      </c>
      <c r="BP81" s="64">
        <v>0</v>
      </c>
      <c r="BQ81" s="64">
        <v>0</v>
      </c>
      <c r="BR81" s="64">
        <v>0</v>
      </c>
      <c r="BS81" s="64">
        <v>0</v>
      </c>
      <c r="BT81" s="64">
        <v>0</v>
      </c>
      <c r="BU81" s="64">
        <v>0</v>
      </c>
      <c r="BV81" s="64">
        <v>0</v>
      </c>
      <c r="BW81" s="64">
        <v>0</v>
      </c>
      <c r="BX81" s="64">
        <v>0</v>
      </c>
      <c r="BY81" s="64">
        <v>0</v>
      </c>
      <c r="BZ81" s="64">
        <v>0</v>
      </c>
      <c r="CA81" s="64">
        <v>0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0</v>
      </c>
      <c r="CJ81" s="64">
        <v>0</v>
      </c>
      <c r="CK81" s="64">
        <v>0</v>
      </c>
      <c r="CL81" s="64">
        <v>0</v>
      </c>
      <c r="CM81" s="64">
        <v>0</v>
      </c>
      <c r="CN81" s="64">
        <v>0</v>
      </c>
      <c r="CO81" s="64">
        <v>0</v>
      </c>
      <c r="CP81" s="64">
        <v>0</v>
      </c>
      <c r="CQ81" s="64">
        <v>0</v>
      </c>
      <c r="CR81" s="64">
        <v>0</v>
      </c>
      <c r="CS81" s="64">
        <v>0</v>
      </c>
      <c r="CT81" s="64">
        <v>0</v>
      </c>
      <c r="CU81" s="64">
        <v>0</v>
      </c>
    </row>
    <row r="82" spans="1:99" ht="12.75" customHeight="1">
      <c r="A82" s="48" t="s">
        <v>135</v>
      </c>
      <c r="B82" s="65"/>
      <c r="C82" s="60" t="s">
        <v>381</v>
      </c>
      <c r="D82" s="64">
        <v>0</v>
      </c>
      <c r="E82" s="64">
        <v>0</v>
      </c>
      <c r="F82" s="64">
        <v>0</v>
      </c>
      <c r="G82" s="64">
        <v>0</v>
      </c>
      <c r="H82" s="64">
        <v>0</v>
      </c>
      <c r="I82" s="64">
        <v>0</v>
      </c>
      <c r="J82" s="64">
        <v>0</v>
      </c>
      <c r="K82" s="64">
        <v>0</v>
      </c>
      <c r="L82" s="64">
        <v>0</v>
      </c>
      <c r="M82" s="64">
        <v>0</v>
      </c>
      <c r="N82" s="64">
        <v>0</v>
      </c>
      <c r="O82" s="64">
        <v>0</v>
      </c>
      <c r="P82" s="64">
        <v>0</v>
      </c>
      <c r="Q82" s="64">
        <v>0</v>
      </c>
      <c r="R82" s="64">
        <v>0</v>
      </c>
      <c r="S82" s="64">
        <v>0</v>
      </c>
      <c r="T82" s="64">
        <v>0</v>
      </c>
      <c r="U82" s="64">
        <v>0</v>
      </c>
      <c r="V82" s="64">
        <v>0</v>
      </c>
      <c r="W82" s="64">
        <v>0</v>
      </c>
      <c r="X82" s="64">
        <v>0</v>
      </c>
      <c r="Y82" s="64">
        <v>0</v>
      </c>
      <c r="Z82" s="64">
        <v>0</v>
      </c>
      <c r="AA82" s="64">
        <v>0</v>
      </c>
      <c r="AB82" s="64">
        <v>0</v>
      </c>
      <c r="AC82" s="64">
        <v>0</v>
      </c>
      <c r="AD82" s="64">
        <v>0</v>
      </c>
      <c r="AE82" s="64">
        <v>0</v>
      </c>
      <c r="AF82" s="64">
        <v>0</v>
      </c>
      <c r="AG82" s="64">
        <v>0</v>
      </c>
      <c r="AH82" s="64">
        <v>0</v>
      </c>
      <c r="AI82" s="64">
        <v>0</v>
      </c>
      <c r="AJ82" s="64">
        <v>0</v>
      </c>
      <c r="AK82" s="64">
        <v>0</v>
      </c>
      <c r="AL82" s="64">
        <v>0</v>
      </c>
      <c r="AM82" s="64">
        <v>0</v>
      </c>
      <c r="AN82" s="64">
        <v>0</v>
      </c>
      <c r="AO82" s="64">
        <v>0</v>
      </c>
      <c r="AP82" s="64">
        <v>0</v>
      </c>
      <c r="AQ82" s="64">
        <v>0</v>
      </c>
      <c r="AR82" s="64">
        <v>0</v>
      </c>
      <c r="AS82" s="64">
        <v>0</v>
      </c>
      <c r="AT82" s="64">
        <v>0</v>
      </c>
      <c r="AU82" s="64">
        <v>0</v>
      </c>
      <c r="AV82" s="64">
        <v>0</v>
      </c>
      <c r="AW82" s="64">
        <v>0</v>
      </c>
      <c r="AX82" s="64">
        <v>0</v>
      </c>
      <c r="AY82" s="64">
        <v>0</v>
      </c>
      <c r="AZ82" s="64">
        <v>0</v>
      </c>
      <c r="BA82" s="64">
        <v>0</v>
      </c>
      <c r="BB82" s="64">
        <v>0</v>
      </c>
      <c r="BC82" s="64">
        <v>0</v>
      </c>
      <c r="BD82" s="64">
        <v>0</v>
      </c>
      <c r="BE82" s="64">
        <v>0</v>
      </c>
      <c r="BF82" s="64">
        <v>0</v>
      </c>
      <c r="BG82" s="64">
        <v>0</v>
      </c>
      <c r="BH82" s="64">
        <v>0</v>
      </c>
      <c r="BI82" s="64">
        <v>0</v>
      </c>
      <c r="BJ82" s="64">
        <v>0</v>
      </c>
      <c r="BK82" s="64">
        <v>0</v>
      </c>
      <c r="BL82" s="64">
        <v>0</v>
      </c>
      <c r="BM82" s="64">
        <v>0</v>
      </c>
      <c r="BN82" s="64">
        <v>0</v>
      </c>
      <c r="BO82" s="64">
        <v>0</v>
      </c>
      <c r="BP82" s="64">
        <v>0</v>
      </c>
      <c r="BQ82" s="64">
        <v>0</v>
      </c>
      <c r="BR82" s="64">
        <v>0</v>
      </c>
      <c r="BS82" s="64">
        <v>0</v>
      </c>
      <c r="BT82" s="64">
        <v>0</v>
      </c>
      <c r="BU82" s="64">
        <v>0</v>
      </c>
      <c r="BV82" s="64">
        <v>0</v>
      </c>
      <c r="BW82" s="64">
        <v>0</v>
      </c>
      <c r="BX82" s="64">
        <v>0</v>
      </c>
      <c r="BY82" s="64">
        <v>0</v>
      </c>
      <c r="BZ82" s="64">
        <v>0</v>
      </c>
      <c r="CA82" s="64">
        <v>0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0</v>
      </c>
      <c r="CJ82" s="64">
        <v>0</v>
      </c>
      <c r="CK82" s="64">
        <v>0</v>
      </c>
      <c r="CL82" s="64">
        <v>0</v>
      </c>
      <c r="CM82" s="64">
        <v>0</v>
      </c>
      <c r="CN82" s="64">
        <v>0</v>
      </c>
      <c r="CO82" s="64">
        <v>0</v>
      </c>
      <c r="CP82" s="64">
        <v>0</v>
      </c>
      <c r="CQ82" s="64">
        <v>0</v>
      </c>
      <c r="CR82" s="64">
        <v>0</v>
      </c>
      <c r="CS82" s="64">
        <v>0</v>
      </c>
      <c r="CT82" s="64">
        <v>0</v>
      </c>
      <c r="CU82" s="64">
        <v>0</v>
      </c>
    </row>
    <row r="83" spans="1:99" ht="12.75" customHeight="1"/>
  </sheetData>
  <pageMargins left="0.75" right="0.75" top="1" bottom="1" header="0.5" footer="0.5"/>
  <pageSetup orientation="portrait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5E39E-5FBE-41A7-9752-2FD9387DF0ED}">
  <dimension ref="A1:CV83"/>
  <sheetViews>
    <sheetView showGridLines="0" zoomScale="80" zoomScaleNormal="80" workbookViewId="0">
      <pane xSplit="3" ySplit="6" topLeftCell="D7" activePane="bottomRight" state="frozen"/>
      <selection activeCell="A84" sqref="A84:XFD159"/>
      <selection pane="topRight" activeCell="A84" sqref="A84:XFD159"/>
      <selection pane="bottomLeft" activeCell="A84" sqref="A84:XFD159"/>
      <selection pane="bottomRight" activeCell="D7" sqref="D7"/>
    </sheetView>
  </sheetViews>
  <sheetFormatPr defaultColWidth="9.140625" defaultRowHeight="12.75"/>
  <cols>
    <col min="1" max="1" width="58.7109375" style="5" customWidth="1"/>
    <col min="2" max="99" width="15.7109375" style="5" customWidth="1"/>
    <col min="100" max="16384" width="9.140625" style="5"/>
  </cols>
  <sheetData>
    <row r="1" spans="1:100" s="78" customFormat="1" ht="15" customHeight="1">
      <c r="A1" s="49" t="s">
        <v>284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</row>
    <row r="2" spans="1:100" s="78" customFormat="1" ht="15" customHeight="1">
      <c r="A2" s="49" t="s">
        <v>279</v>
      </c>
      <c r="B2" s="76">
        <v>790</v>
      </c>
      <c r="C2" s="76">
        <v>791</v>
      </c>
      <c r="D2" s="76">
        <v>792</v>
      </c>
      <c r="E2" s="76">
        <v>793</v>
      </c>
      <c r="F2" s="76">
        <v>794</v>
      </c>
      <c r="G2" s="76">
        <v>795</v>
      </c>
      <c r="H2" s="76">
        <v>799</v>
      </c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</row>
    <row r="3" spans="1:100" s="78" customFormat="1" ht="15" customHeight="1">
      <c r="A3" s="49" t="s">
        <v>528</v>
      </c>
      <c r="B3" s="76" t="s">
        <v>285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</row>
    <row r="4" spans="1:100" ht="15" customHeight="1"/>
    <row r="5" spans="1:100" s="4" customFormat="1" ht="22.5" customHeight="1">
      <c r="D5" s="1">
        <v>62</v>
      </c>
      <c r="E5" s="53">
        <v>620</v>
      </c>
      <c r="F5" s="54">
        <v>62001</v>
      </c>
      <c r="G5" s="54">
        <v>62002</v>
      </c>
      <c r="H5" s="53">
        <v>621</v>
      </c>
      <c r="I5" s="54">
        <v>62101</v>
      </c>
      <c r="J5" s="55">
        <v>621011</v>
      </c>
      <c r="K5" s="55">
        <v>621012</v>
      </c>
      <c r="L5" s="54">
        <v>62102</v>
      </c>
      <c r="M5" s="55">
        <v>621021</v>
      </c>
      <c r="N5" s="55">
        <v>621022</v>
      </c>
      <c r="O5" s="53">
        <v>622</v>
      </c>
      <c r="P5" s="54">
        <v>62201</v>
      </c>
      <c r="Q5" s="55">
        <v>622011</v>
      </c>
      <c r="R5" s="55">
        <v>622012</v>
      </c>
      <c r="S5" s="54">
        <v>62202</v>
      </c>
      <c r="T5" s="55">
        <v>622021</v>
      </c>
      <c r="U5" s="55">
        <v>622022</v>
      </c>
      <c r="V5" s="53">
        <v>623</v>
      </c>
      <c r="W5" s="54">
        <v>62301</v>
      </c>
      <c r="X5" s="54">
        <v>62302</v>
      </c>
      <c r="Y5" s="54">
        <v>62303</v>
      </c>
      <c r="Z5" s="54">
        <v>62304</v>
      </c>
      <c r="AA5" s="54">
        <v>62305</v>
      </c>
      <c r="AB5" s="54">
        <v>62306</v>
      </c>
      <c r="AC5" s="54">
        <v>62307</v>
      </c>
      <c r="AD5" s="54">
        <v>62308</v>
      </c>
      <c r="AE5" s="54">
        <v>62399</v>
      </c>
      <c r="AF5" s="53">
        <v>624</v>
      </c>
      <c r="AG5" s="53">
        <v>625</v>
      </c>
      <c r="AH5" s="54">
        <v>62501</v>
      </c>
      <c r="AI5" s="54">
        <v>62502</v>
      </c>
      <c r="AJ5" s="53">
        <v>626</v>
      </c>
      <c r="AK5" s="54">
        <v>62601</v>
      </c>
      <c r="AL5" s="54">
        <v>62602</v>
      </c>
      <c r="AM5" s="54">
        <v>62605</v>
      </c>
      <c r="AN5" s="1">
        <v>63</v>
      </c>
      <c r="AO5" s="53">
        <v>630</v>
      </c>
      <c r="AP5" s="54">
        <v>63001</v>
      </c>
      <c r="AQ5" s="54">
        <v>63002</v>
      </c>
      <c r="AR5" s="53">
        <v>631</v>
      </c>
      <c r="AS5" s="54">
        <v>63101</v>
      </c>
      <c r="AT5" s="55">
        <v>631011</v>
      </c>
      <c r="AU5" s="56">
        <v>63101101</v>
      </c>
      <c r="AV5" s="56">
        <v>63101102</v>
      </c>
      <c r="AW5" s="56">
        <v>63101104</v>
      </c>
      <c r="AX5" s="56">
        <v>63101108</v>
      </c>
      <c r="AY5" s="55">
        <v>631012</v>
      </c>
      <c r="AZ5" s="54">
        <v>63102</v>
      </c>
      <c r="BA5" s="55">
        <v>631021</v>
      </c>
      <c r="BB5" s="56">
        <v>63102101</v>
      </c>
      <c r="BC5" s="56">
        <v>63102102</v>
      </c>
      <c r="BD5" s="56">
        <v>63102104</v>
      </c>
      <c r="BE5" s="56">
        <v>63102108</v>
      </c>
      <c r="BF5" s="55">
        <v>631022</v>
      </c>
      <c r="BG5" s="53">
        <v>632</v>
      </c>
      <c r="BH5" s="54">
        <v>63201</v>
      </c>
      <c r="BI5" s="54">
        <v>63202</v>
      </c>
      <c r="BJ5" s="53">
        <v>633</v>
      </c>
      <c r="BK5" s="54">
        <v>63301</v>
      </c>
      <c r="BL5" s="55">
        <v>633011</v>
      </c>
      <c r="BM5" s="55">
        <v>633012</v>
      </c>
      <c r="BN5" s="54">
        <v>63302</v>
      </c>
      <c r="BO5" s="55">
        <v>633021</v>
      </c>
      <c r="BP5" s="55">
        <v>633022</v>
      </c>
      <c r="BQ5" s="53">
        <v>635</v>
      </c>
      <c r="BR5" s="54">
        <v>63501</v>
      </c>
      <c r="BS5" s="54">
        <v>63502</v>
      </c>
      <c r="BT5" s="54">
        <v>63599</v>
      </c>
      <c r="BU5" s="53">
        <v>636</v>
      </c>
      <c r="BV5" s="54">
        <v>63601</v>
      </c>
      <c r="BW5" s="54">
        <v>63602</v>
      </c>
      <c r="BX5" s="54">
        <v>63603</v>
      </c>
      <c r="BY5" s="54">
        <v>63604</v>
      </c>
      <c r="BZ5" s="54">
        <v>63605</v>
      </c>
      <c r="CA5" s="54">
        <v>63606</v>
      </c>
      <c r="CB5" s="54">
        <v>63607</v>
      </c>
      <c r="CC5" s="54">
        <v>63699</v>
      </c>
      <c r="CD5" s="53">
        <v>637</v>
      </c>
      <c r="CE5" s="54">
        <v>63701</v>
      </c>
      <c r="CF5" s="54">
        <v>63702</v>
      </c>
      <c r="CG5" s="54">
        <v>63703</v>
      </c>
      <c r="CH5" s="54">
        <v>63704</v>
      </c>
      <c r="CI5" s="54">
        <v>63705</v>
      </c>
      <c r="CJ5" s="53">
        <v>638</v>
      </c>
      <c r="CK5" s="53">
        <v>639</v>
      </c>
      <c r="CL5" s="54">
        <v>63901</v>
      </c>
      <c r="CM5" s="54">
        <v>63902</v>
      </c>
      <c r="CN5" s="54">
        <v>63903</v>
      </c>
      <c r="CO5" s="54">
        <v>63904</v>
      </c>
      <c r="CP5" s="54">
        <v>63905</v>
      </c>
      <c r="CQ5" s="54">
        <v>63906</v>
      </c>
      <c r="CR5" s="54">
        <v>63907</v>
      </c>
      <c r="CS5" s="54">
        <v>63908</v>
      </c>
      <c r="CT5" s="54">
        <v>63999</v>
      </c>
      <c r="CU5" s="57" t="s">
        <v>251</v>
      </c>
      <c r="CV5" s="5"/>
    </row>
    <row r="6" spans="1:100" s="4" customFormat="1" ht="80.099999999999994" customHeight="1">
      <c r="A6" s="57" t="s">
        <v>287</v>
      </c>
      <c r="B6" s="57" t="s">
        <v>288</v>
      </c>
      <c r="C6" s="57" t="s">
        <v>289</v>
      </c>
      <c r="D6" s="1" t="s">
        <v>382</v>
      </c>
      <c r="E6" s="53" t="s">
        <v>383</v>
      </c>
      <c r="F6" s="54" t="s">
        <v>292</v>
      </c>
      <c r="G6" s="54" t="s">
        <v>293</v>
      </c>
      <c r="H6" s="53" t="s">
        <v>295</v>
      </c>
      <c r="I6" s="54" t="s">
        <v>384</v>
      </c>
      <c r="J6" s="55" t="s">
        <v>297</v>
      </c>
      <c r="K6" s="55" t="s">
        <v>298</v>
      </c>
      <c r="L6" s="54" t="s">
        <v>385</v>
      </c>
      <c r="M6" s="55" t="s">
        <v>300</v>
      </c>
      <c r="N6" s="55" t="s">
        <v>301</v>
      </c>
      <c r="O6" s="53" t="s">
        <v>386</v>
      </c>
      <c r="P6" s="54" t="s">
        <v>306</v>
      </c>
      <c r="Q6" s="55" t="s">
        <v>307</v>
      </c>
      <c r="R6" s="55" t="s">
        <v>308</v>
      </c>
      <c r="S6" s="54" t="s">
        <v>387</v>
      </c>
      <c r="T6" s="55" t="s">
        <v>310</v>
      </c>
      <c r="U6" s="55" t="s">
        <v>311</v>
      </c>
      <c r="V6" s="53" t="s">
        <v>388</v>
      </c>
      <c r="W6" s="54" t="s">
        <v>313</v>
      </c>
      <c r="X6" s="54" t="s">
        <v>314</v>
      </c>
      <c r="Y6" s="54" t="s">
        <v>315</v>
      </c>
      <c r="Z6" s="54" t="s">
        <v>316</v>
      </c>
      <c r="AA6" s="54" t="s">
        <v>317</v>
      </c>
      <c r="AB6" s="54" t="s">
        <v>318</v>
      </c>
      <c r="AC6" s="54" t="s">
        <v>319</v>
      </c>
      <c r="AD6" s="54" t="s">
        <v>320</v>
      </c>
      <c r="AE6" s="54" t="s">
        <v>321</v>
      </c>
      <c r="AF6" s="53" t="s">
        <v>389</v>
      </c>
      <c r="AG6" s="53" t="s">
        <v>322</v>
      </c>
      <c r="AH6" s="54" t="s">
        <v>323</v>
      </c>
      <c r="AI6" s="54" t="s">
        <v>390</v>
      </c>
      <c r="AJ6" s="53" t="s">
        <v>326</v>
      </c>
      <c r="AK6" s="54" t="s">
        <v>391</v>
      </c>
      <c r="AL6" s="54" t="s">
        <v>327</v>
      </c>
      <c r="AM6" s="54" t="s">
        <v>392</v>
      </c>
      <c r="AN6" s="1" t="s">
        <v>393</v>
      </c>
      <c r="AO6" s="53" t="s">
        <v>394</v>
      </c>
      <c r="AP6" s="54" t="s">
        <v>333</v>
      </c>
      <c r="AQ6" s="54" t="s">
        <v>395</v>
      </c>
      <c r="AR6" s="53" t="s">
        <v>396</v>
      </c>
      <c r="AS6" s="54" t="s">
        <v>336</v>
      </c>
      <c r="AT6" s="55" t="s">
        <v>397</v>
      </c>
      <c r="AU6" s="56" t="s">
        <v>338</v>
      </c>
      <c r="AV6" s="56" t="s">
        <v>339</v>
      </c>
      <c r="AW6" s="56" t="s">
        <v>340</v>
      </c>
      <c r="AX6" s="56" t="s">
        <v>398</v>
      </c>
      <c r="AY6" s="55" t="s">
        <v>399</v>
      </c>
      <c r="AZ6" s="54" t="s">
        <v>400</v>
      </c>
      <c r="BA6" s="55" t="s">
        <v>401</v>
      </c>
      <c r="BB6" s="56" t="s">
        <v>338</v>
      </c>
      <c r="BC6" s="56" t="s">
        <v>339</v>
      </c>
      <c r="BD6" s="56" t="s">
        <v>340</v>
      </c>
      <c r="BE6" s="56" t="s">
        <v>345</v>
      </c>
      <c r="BF6" s="55" t="s">
        <v>402</v>
      </c>
      <c r="BG6" s="53" t="s">
        <v>403</v>
      </c>
      <c r="BH6" s="54" t="s">
        <v>404</v>
      </c>
      <c r="BI6" s="54" t="s">
        <v>405</v>
      </c>
      <c r="BJ6" s="53" t="s">
        <v>406</v>
      </c>
      <c r="BK6" s="54" t="s">
        <v>364</v>
      </c>
      <c r="BL6" s="55" t="s">
        <v>365</v>
      </c>
      <c r="BM6" s="55" t="s">
        <v>407</v>
      </c>
      <c r="BN6" s="54" t="s">
        <v>408</v>
      </c>
      <c r="BO6" s="55" t="s">
        <v>409</v>
      </c>
      <c r="BP6" s="55" t="s">
        <v>369</v>
      </c>
      <c r="BQ6" s="53" t="s">
        <v>410</v>
      </c>
      <c r="BR6" s="54" t="s">
        <v>411</v>
      </c>
      <c r="BS6" s="54" t="s">
        <v>412</v>
      </c>
      <c r="BT6" s="54" t="s">
        <v>413</v>
      </c>
      <c r="BU6" s="53" t="s">
        <v>354</v>
      </c>
      <c r="BV6" s="54" t="s">
        <v>355</v>
      </c>
      <c r="BW6" s="54" t="s">
        <v>414</v>
      </c>
      <c r="BX6" s="54" t="s">
        <v>357</v>
      </c>
      <c r="BY6" s="54" t="s">
        <v>358</v>
      </c>
      <c r="BZ6" s="54" t="s">
        <v>359</v>
      </c>
      <c r="CA6" s="54" t="s">
        <v>415</v>
      </c>
      <c r="CB6" s="54" t="s">
        <v>361</v>
      </c>
      <c r="CC6" s="54" t="s">
        <v>362</v>
      </c>
      <c r="CD6" s="53" t="s">
        <v>416</v>
      </c>
      <c r="CE6" s="54" t="s">
        <v>417</v>
      </c>
      <c r="CF6" s="54" t="s">
        <v>418</v>
      </c>
      <c r="CG6" s="54" t="s">
        <v>419</v>
      </c>
      <c r="CH6" s="54" t="s">
        <v>420</v>
      </c>
      <c r="CI6" s="54" t="s">
        <v>421</v>
      </c>
      <c r="CJ6" s="53" t="s">
        <v>422</v>
      </c>
      <c r="CK6" s="53" t="s">
        <v>423</v>
      </c>
      <c r="CL6" s="54" t="s">
        <v>424</v>
      </c>
      <c r="CM6" s="54" t="s">
        <v>425</v>
      </c>
      <c r="CN6" s="54" t="s">
        <v>426</v>
      </c>
      <c r="CO6" s="54" t="s">
        <v>427</v>
      </c>
      <c r="CP6" s="54" t="s">
        <v>428</v>
      </c>
      <c r="CQ6" s="54" t="s">
        <v>429</v>
      </c>
      <c r="CR6" s="54" t="s">
        <v>430</v>
      </c>
      <c r="CS6" s="54" t="s">
        <v>431</v>
      </c>
      <c r="CT6" s="54" t="s">
        <v>432</v>
      </c>
      <c r="CU6" s="57" t="s">
        <v>250</v>
      </c>
      <c r="CV6" s="5"/>
    </row>
    <row r="7" spans="1:100" ht="12.75" customHeight="1">
      <c r="A7" s="44" t="s">
        <v>2</v>
      </c>
      <c r="B7" s="59">
        <v>1001</v>
      </c>
      <c r="C7" s="60" t="s">
        <v>373</v>
      </c>
      <c r="D7" s="61">
        <v>0</v>
      </c>
      <c r="E7" s="61">
        <v>0</v>
      </c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  <c r="M7" s="61">
        <v>0</v>
      </c>
      <c r="N7" s="61">
        <v>0</v>
      </c>
      <c r="O7" s="61">
        <v>0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0</v>
      </c>
      <c r="AA7" s="61">
        <v>0</v>
      </c>
      <c r="AB7" s="61">
        <v>0</v>
      </c>
      <c r="AC7" s="61">
        <v>0</v>
      </c>
      <c r="AD7" s="61">
        <v>0</v>
      </c>
      <c r="AE7" s="61">
        <v>0</v>
      </c>
      <c r="AF7" s="61">
        <v>0</v>
      </c>
      <c r="AG7" s="61">
        <v>0</v>
      </c>
      <c r="AH7" s="61">
        <v>0</v>
      </c>
      <c r="AI7" s="61">
        <v>0</v>
      </c>
      <c r="AJ7" s="61">
        <v>0</v>
      </c>
      <c r="AK7" s="61">
        <v>0</v>
      </c>
      <c r="AL7" s="61">
        <v>0</v>
      </c>
      <c r="AM7" s="61">
        <v>0</v>
      </c>
      <c r="AN7" s="61">
        <v>0</v>
      </c>
      <c r="AO7" s="61">
        <v>0</v>
      </c>
      <c r="AP7" s="61">
        <v>0</v>
      </c>
      <c r="AQ7" s="61">
        <v>0</v>
      </c>
      <c r="AR7" s="61">
        <v>0</v>
      </c>
      <c r="AS7" s="61">
        <v>0</v>
      </c>
      <c r="AT7" s="61">
        <v>0</v>
      </c>
      <c r="AU7" s="61">
        <v>0</v>
      </c>
      <c r="AV7" s="61">
        <v>0</v>
      </c>
      <c r="AW7" s="61">
        <v>0</v>
      </c>
      <c r="AX7" s="61">
        <v>0</v>
      </c>
      <c r="AY7" s="61">
        <v>0</v>
      </c>
      <c r="AZ7" s="61">
        <v>0</v>
      </c>
      <c r="BA7" s="61">
        <v>0</v>
      </c>
      <c r="BB7" s="61">
        <v>0</v>
      </c>
      <c r="BC7" s="61">
        <v>0</v>
      </c>
      <c r="BD7" s="61">
        <v>0</v>
      </c>
      <c r="BE7" s="61">
        <v>0</v>
      </c>
      <c r="BF7" s="61">
        <v>0</v>
      </c>
      <c r="BG7" s="61">
        <v>0</v>
      </c>
      <c r="BH7" s="61">
        <v>0</v>
      </c>
      <c r="BI7" s="61">
        <v>0</v>
      </c>
      <c r="BJ7" s="61">
        <v>0</v>
      </c>
      <c r="BK7" s="61">
        <v>0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0</v>
      </c>
      <c r="BT7" s="61">
        <v>0</v>
      </c>
      <c r="BU7" s="61">
        <v>0</v>
      </c>
      <c r="BV7" s="61">
        <v>0</v>
      </c>
      <c r="BW7" s="61">
        <v>0</v>
      </c>
      <c r="BX7" s="61">
        <v>0</v>
      </c>
      <c r="BY7" s="61">
        <v>0</v>
      </c>
      <c r="BZ7" s="61">
        <v>0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0</v>
      </c>
      <c r="CM7" s="61">
        <v>0</v>
      </c>
      <c r="CN7" s="61">
        <v>0</v>
      </c>
      <c r="CO7" s="61">
        <v>0</v>
      </c>
      <c r="CP7" s="61">
        <v>0</v>
      </c>
      <c r="CQ7" s="61">
        <v>0</v>
      </c>
      <c r="CR7" s="61">
        <v>0</v>
      </c>
      <c r="CS7" s="61">
        <v>0</v>
      </c>
      <c r="CT7" s="61">
        <v>0</v>
      </c>
      <c r="CU7" s="61">
        <v>0</v>
      </c>
    </row>
    <row r="8" spans="1:100" ht="12.75" customHeight="1">
      <c r="A8" s="44" t="s">
        <v>3</v>
      </c>
      <c r="B8" s="59">
        <v>1003</v>
      </c>
      <c r="C8" s="60" t="s">
        <v>373</v>
      </c>
      <c r="D8" s="61">
        <v>95375.52</v>
      </c>
      <c r="E8" s="61">
        <v>0</v>
      </c>
      <c r="F8" s="61">
        <v>0</v>
      </c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>
        <v>0</v>
      </c>
      <c r="N8" s="61">
        <v>0</v>
      </c>
      <c r="O8" s="61">
        <v>0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95375.52</v>
      </c>
      <c r="W8" s="61">
        <v>0</v>
      </c>
      <c r="X8" s="61">
        <v>0</v>
      </c>
      <c r="Y8" s="61">
        <v>95375.52</v>
      </c>
      <c r="Z8" s="61">
        <v>0</v>
      </c>
      <c r="AA8" s="61">
        <v>0</v>
      </c>
      <c r="AB8" s="61">
        <v>0</v>
      </c>
      <c r="AC8" s="61">
        <v>0</v>
      </c>
      <c r="AD8" s="61">
        <v>0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-464620.55999999936</v>
      </c>
      <c r="AO8" s="61">
        <v>-116670.54</v>
      </c>
      <c r="AP8" s="61">
        <v>-116670.54</v>
      </c>
      <c r="AQ8" s="61">
        <v>0</v>
      </c>
      <c r="AR8" s="61">
        <v>27686.299999999988</v>
      </c>
      <c r="AS8" s="61">
        <v>27686.299999999988</v>
      </c>
      <c r="AT8" s="61">
        <v>-75734.210000000006</v>
      </c>
      <c r="AU8" s="61">
        <v>-75734.210000000006</v>
      </c>
      <c r="AV8" s="61">
        <v>0</v>
      </c>
      <c r="AW8" s="61">
        <v>0</v>
      </c>
      <c r="AX8" s="61">
        <v>0</v>
      </c>
      <c r="AY8" s="61">
        <v>103420.51</v>
      </c>
      <c r="AZ8" s="61">
        <v>0</v>
      </c>
      <c r="BA8" s="61">
        <v>0</v>
      </c>
      <c r="BB8" s="61">
        <v>0</v>
      </c>
      <c r="BC8" s="61">
        <v>0</v>
      </c>
      <c r="BD8" s="61">
        <v>0</v>
      </c>
      <c r="BE8" s="61">
        <v>0</v>
      </c>
      <c r="BF8" s="61">
        <v>0</v>
      </c>
      <c r="BG8" s="61">
        <v>0</v>
      </c>
      <c r="BH8" s="61">
        <v>0</v>
      </c>
      <c r="BI8" s="61">
        <v>0</v>
      </c>
      <c r="BJ8" s="61">
        <v>-375636.31999999937</v>
      </c>
      <c r="BK8" s="61">
        <v>-375636.31999999937</v>
      </c>
      <c r="BL8" s="61">
        <v>-4364124.1399999997</v>
      </c>
      <c r="BM8" s="61">
        <v>3988487.8200000003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0</v>
      </c>
      <c r="BT8" s="61">
        <v>0</v>
      </c>
      <c r="BU8" s="61">
        <v>0</v>
      </c>
      <c r="BV8" s="61">
        <v>0</v>
      </c>
      <c r="BW8" s="61">
        <v>0</v>
      </c>
      <c r="BX8" s="61">
        <v>0</v>
      </c>
      <c r="BY8" s="61">
        <v>0</v>
      </c>
      <c r="BZ8" s="61">
        <v>0</v>
      </c>
      <c r="CA8" s="61">
        <v>0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0</v>
      </c>
      <c r="CM8" s="61">
        <v>0</v>
      </c>
      <c r="CN8" s="61">
        <v>0</v>
      </c>
      <c r="CO8" s="61">
        <v>0</v>
      </c>
      <c r="CP8" s="61">
        <v>0</v>
      </c>
      <c r="CQ8" s="61">
        <v>0</v>
      </c>
      <c r="CR8" s="61">
        <v>0</v>
      </c>
      <c r="CS8" s="61">
        <v>0</v>
      </c>
      <c r="CT8" s="61">
        <v>0</v>
      </c>
      <c r="CU8" s="61">
        <v>-369245.03999999934</v>
      </c>
    </row>
    <row r="9" spans="1:100" ht="12.75" customHeight="1">
      <c r="A9" s="44" t="s">
        <v>4</v>
      </c>
      <c r="B9" s="59">
        <v>1004</v>
      </c>
      <c r="C9" s="60" t="s">
        <v>373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0</v>
      </c>
      <c r="AA9" s="61">
        <v>0</v>
      </c>
      <c r="AB9" s="61">
        <v>0</v>
      </c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0</v>
      </c>
      <c r="AT9" s="61">
        <v>0</v>
      </c>
      <c r="AU9" s="61">
        <v>0</v>
      </c>
      <c r="AV9" s="61">
        <v>0</v>
      </c>
      <c r="AW9" s="61">
        <v>0</v>
      </c>
      <c r="AX9" s="61">
        <v>0</v>
      </c>
      <c r="AY9" s="61">
        <v>0</v>
      </c>
      <c r="AZ9" s="61">
        <v>0</v>
      </c>
      <c r="BA9" s="61">
        <v>0</v>
      </c>
      <c r="BB9" s="61">
        <v>0</v>
      </c>
      <c r="BC9" s="61">
        <v>0</v>
      </c>
      <c r="BD9" s="61">
        <v>0</v>
      </c>
      <c r="BE9" s="61">
        <v>0</v>
      </c>
      <c r="BF9" s="61">
        <v>0</v>
      </c>
      <c r="BG9" s="61">
        <v>0</v>
      </c>
      <c r="BH9" s="61">
        <v>0</v>
      </c>
      <c r="BI9" s="61">
        <v>0</v>
      </c>
      <c r="BJ9" s="61">
        <v>0</v>
      </c>
      <c r="BK9" s="61">
        <v>0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0</v>
      </c>
      <c r="BT9" s="61">
        <v>0</v>
      </c>
      <c r="BU9" s="61">
        <v>0</v>
      </c>
      <c r="BV9" s="61">
        <v>0</v>
      </c>
      <c r="BW9" s="61">
        <v>0</v>
      </c>
      <c r="BX9" s="61">
        <v>0</v>
      </c>
      <c r="BY9" s="61">
        <v>0</v>
      </c>
      <c r="BZ9" s="61">
        <v>0</v>
      </c>
      <c r="CA9" s="61">
        <v>0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0</v>
      </c>
      <c r="CJ9" s="61">
        <v>0</v>
      </c>
      <c r="CK9" s="61">
        <v>0</v>
      </c>
      <c r="CL9" s="61">
        <v>0</v>
      </c>
      <c r="CM9" s="61">
        <v>0</v>
      </c>
      <c r="CN9" s="61">
        <v>0</v>
      </c>
      <c r="CO9" s="61">
        <v>0</v>
      </c>
      <c r="CP9" s="61">
        <v>0</v>
      </c>
      <c r="CQ9" s="61">
        <v>0</v>
      </c>
      <c r="CR9" s="61">
        <v>0</v>
      </c>
      <c r="CS9" s="61">
        <v>0</v>
      </c>
      <c r="CT9" s="61">
        <v>0</v>
      </c>
      <c r="CU9" s="61">
        <v>0</v>
      </c>
    </row>
    <row r="10" spans="1:100" ht="12.75" customHeight="1">
      <c r="A10" s="44" t="s">
        <v>6</v>
      </c>
      <c r="B10" s="59">
        <v>1005</v>
      </c>
      <c r="C10" s="60" t="s">
        <v>373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0</v>
      </c>
      <c r="AA10" s="61">
        <v>0</v>
      </c>
      <c r="AB10" s="61">
        <v>0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0</v>
      </c>
      <c r="AI10" s="61">
        <v>0</v>
      </c>
      <c r="AJ10" s="61">
        <v>0</v>
      </c>
      <c r="AK10" s="61">
        <v>0</v>
      </c>
      <c r="AL10" s="61">
        <v>0</v>
      </c>
      <c r="AM10" s="61">
        <v>0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0</v>
      </c>
      <c r="AT10" s="61">
        <v>0</v>
      </c>
      <c r="AU10" s="61">
        <v>0</v>
      </c>
      <c r="AV10" s="61">
        <v>0</v>
      </c>
      <c r="AW10" s="61">
        <v>0</v>
      </c>
      <c r="AX10" s="61">
        <v>0</v>
      </c>
      <c r="AY10" s="61">
        <v>0</v>
      </c>
      <c r="AZ10" s="61">
        <v>0</v>
      </c>
      <c r="BA10" s="61">
        <v>0</v>
      </c>
      <c r="BB10" s="61">
        <v>0</v>
      </c>
      <c r="BC10" s="61">
        <v>0</v>
      </c>
      <c r="BD10" s="61">
        <v>0</v>
      </c>
      <c r="BE10" s="61">
        <v>0</v>
      </c>
      <c r="BF10" s="61">
        <v>0</v>
      </c>
      <c r="BG10" s="61">
        <v>0</v>
      </c>
      <c r="BH10" s="61">
        <v>0</v>
      </c>
      <c r="BI10" s="61">
        <v>0</v>
      </c>
      <c r="BJ10" s="61">
        <v>0</v>
      </c>
      <c r="BK10" s="61">
        <v>0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0</v>
      </c>
      <c r="BT10" s="61">
        <v>0</v>
      </c>
      <c r="BU10" s="61">
        <v>0</v>
      </c>
      <c r="BV10" s="61">
        <v>0</v>
      </c>
      <c r="BW10" s="61">
        <v>0</v>
      </c>
      <c r="BX10" s="61">
        <v>0</v>
      </c>
      <c r="BY10" s="61">
        <v>0</v>
      </c>
      <c r="BZ10" s="61">
        <v>0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0</v>
      </c>
      <c r="CJ10" s="61">
        <v>0</v>
      </c>
      <c r="CK10" s="61">
        <v>0</v>
      </c>
      <c r="CL10" s="61">
        <v>0</v>
      </c>
      <c r="CM10" s="61">
        <v>0</v>
      </c>
      <c r="CN10" s="61">
        <v>0</v>
      </c>
      <c r="CO10" s="61">
        <v>0</v>
      </c>
      <c r="CP10" s="61">
        <v>0</v>
      </c>
      <c r="CQ10" s="61">
        <v>0</v>
      </c>
      <c r="CR10" s="61">
        <v>0</v>
      </c>
      <c r="CS10" s="61">
        <v>0</v>
      </c>
      <c r="CT10" s="61">
        <v>0</v>
      </c>
      <c r="CU10" s="61">
        <v>0</v>
      </c>
    </row>
    <row r="11" spans="1:100" ht="12.75" customHeight="1">
      <c r="A11" s="44" t="s">
        <v>8</v>
      </c>
      <c r="B11" s="59">
        <v>1006</v>
      </c>
      <c r="C11" s="60" t="s">
        <v>373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0</v>
      </c>
      <c r="AF11" s="61">
        <v>0</v>
      </c>
      <c r="AG11" s="61">
        <v>0</v>
      </c>
      <c r="AH11" s="61">
        <v>0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0</v>
      </c>
      <c r="AT11" s="61">
        <v>0</v>
      </c>
      <c r="AU11" s="61">
        <v>0</v>
      </c>
      <c r="AV11" s="61">
        <v>0</v>
      </c>
      <c r="AW11" s="61">
        <v>0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0</v>
      </c>
      <c r="BD11" s="61">
        <v>0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0</v>
      </c>
      <c r="BT11" s="61">
        <v>0</v>
      </c>
      <c r="BU11" s="61">
        <v>0</v>
      </c>
      <c r="BV11" s="61">
        <v>0</v>
      </c>
      <c r="BW11" s="61">
        <v>0</v>
      </c>
      <c r="BX11" s="61">
        <v>0</v>
      </c>
      <c r="BY11" s="61">
        <v>0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0</v>
      </c>
      <c r="CM11" s="61">
        <v>0</v>
      </c>
      <c r="CN11" s="61">
        <v>0</v>
      </c>
      <c r="CO11" s="61">
        <v>0</v>
      </c>
      <c r="CP11" s="61">
        <v>0</v>
      </c>
      <c r="CQ11" s="61">
        <v>0</v>
      </c>
      <c r="CR11" s="61">
        <v>0</v>
      </c>
      <c r="CS11" s="61">
        <v>0</v>
      </c>
      <c r="CT11" s="61">
        <v>0</v>
      </c>
      <c r="CU11" s="61">
        <v>0</v>
      </c>
    </row>
    <row r="12" spans="1:100" ht="12.75" customHeight="1">
      <c r="A12" s="44" t="s">
        <v>10</v>
      </c>
      <c r="B12" s="59">
        <v>1007</v>
      </c>
      <c r="C12" s="60" t="s">
        <v>373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  <c r="CM12" s="61">
        <v>0</v>
      </c>
      <c r="CN12" s="61">
        <v>0</v>
      </c>
      <c r="CO12" s="61">
        <v>0</v>
      </c>
      <c r="CP12" s="61">
        <v>0</v>
      </c>
      <c r="CQ12" s="61">
        <v>0</v>
      </c>
      <c r="CR12" s="61">
        <v>0</v>
      </c>
      <c r="CS12" s="61">
        <v>0</v>
      </c>
      <c r="CT12" s="61">
        <v>0</v>
      </c>
      <c r="CU12" s="61">
        <v>0</v>
      </c>
    </row>
    <row r="13" spans="1:100" ht="12.75" customHeight="1">
      <c r="A13" s="44" t="s">
        <v>12</v>
      </c>
      <c r="B13" s="59">
        <v>1008</v>
      </c>
      <c r="C13" s="60" t="s">
        <v>373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0</v>
      </c>
      <c r="AA13" s="61">
        <v>0</v>
      </c>
      <c r="AB13" s="61">
        <v>0</v>
      </c>
      <c r="AC13" s="61">
        <v>0</v>
      </c>
      <c r="AD13" s="61">
        <v>0</v>
      </c>
      <c r="AE13" s="61">
        <v>0</v>
      </c>
      <c r="AF13" s="61">
        <v>0</v>
      </c>
      <c r="AG13" s="61">
        <v>0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0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1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0</v>
      </c>
      <c r="BT13" s="61">
        <v>0</v>
      </c>
      <c r="BU13" s="61">
        <v>0</v>
      </c>
      <c r="BV13" s="61">
        <v>0</v>
      </c>
      <c r="BW13" s="61">
        <v>0</v>
      </c>
      <c r="BX13" s="61">
        <v>0</v>
      </c>
      <c r="BY13" s="61">
        <v>0</v>
      </c>
      <c r="BZ13" s="61">
        <v>0</v>
      </c>
      <c r="CA13" s="61">
        <v>0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0</v>
      </c>
      <c r="CJ13" s="61">
        <v>0</v>
      </c>
      <c r="CK13" s="61">
        <v>0</v>
      </c>
      <c r="CL13" s="61">
        <v>0</v>
      </c>
      <c r="CM13" s="61">
        <v>0</v>
      </c>
      <c r="CN13" s="61">
        <v>0</v>
      </c>
      <c r="CO13" s="61">
        <v>0</v>
      </c>
      <c r="CP13" s="61">
        <v>0</v>
      </c>
      <c r="CQ13" s="61">
        <v>0</v>
      </c>
      <c r="CR13" s="61">
        <v>0</v>
      </c>
      <c r="CS13" s="61">
        <v>0</v>
      </c>
      <c r="CT13" s="61">
        <v>0</v>
      </c>
      <c r="CU13" s="61">
        <v>0</v>
      </c>
    </row>
    <row r="14" spans="1:100" ht="12.75" customHeight="1">
      <c r="A14" s="44" t="s">
        <v>14</v>
      </c>
      <c r="B14" s="59">
        <v>1009</v>
      </c>
      <c r="C14" s="60" t="s">
        <v>373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0</v>
      </c>
      <c r="AA14" s="61">
        <v>0</v>
      </c>
      <c r="AB14" s="61">
        <v>0</v>
      </c>
      <c r="AC14" s="61">
        <v>0</v>
      </c>
      <c r="AD14" s="61">
        <v>0</v>
      </c>
      <c r="AE14" s="61">
        <v>0</v>
      </c>
      <c r="AF14" s="61">
        <v>0</v>
      </c>
      <c r="AG14" s="61">
        <v>0</v>
      </c>
      <c r="AH14" s="61">
        <v>0</v>
      </c>
      <c r="AI14" s="61">
        <v>0</v>
      </c>
      <c r="AJ14" s="61">
        <v>0</v>
      </c>
      <c r="AK14" s="61">
        <v>0</v>
      </c>
      <c r="AL14" s="61">
        <v>0</v>
      </c>
      <c r="AM14" s="61">
        <v>0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0</v>
      </c>
      <c r="AT14" s="61">
        <v>0</v>
      </c>
      <c r="AU14" s="61">
        <v>0</v>
      </c>
      <c r="AV14" s="61">
        <v>0</v>
      </c>
      <c r="AW14" s="61">
        <v>0</v>
      </c>
      <c r="AX14" s="61">
        <v>0</v>
      </c>
      <c r="AY14" s="61">
        <v>0</v>
      </c>
      <c r="AZ14" s="61">
        <v>0</v>
      </c>
      <c r="BA14" s="61">
        <v>0</v>
      </c>
      <c r="BB14" s="61">
        <v>0</v>
      </c>
      <c r="BC14" s="61">
        <v>0</v>
      </c>
      <c r="BD14" s="61">
        <v>0</v>
      </c>
      <c r="BE14" s="61">
        <v>0</v>
      </c>
      <c r="BF14" s="61">
        <v>0</v>
      </c>
      <c r="BG14" s="61">
        <v>0</v>
      </c>
      <c r="BH14" s="61">
        <v>0</v>
      </c>
      <c r="BI14" s="61">
        <v>0</v>
      </c>
      <c r="BJ14" s="61">
        <v>0</v>
      </c>
      <c r="BK14" s="61">
        <v>0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0</v>
      </c>
      <c r="BT14" s="61">
        <v>0</v>
      </c>
      <c r="BU14" s="61">
        <v>0</v>
      </c>
      <c r="BV14" s="61">
        <v>0</v>
      </c>
      <c r="BW14" s="61">
        <v>0</v>
      </c>
      <c r="BX14" s="61">
        <v>0</v>
      </c>
      <c r="BY14" s="61">
        <v>0</v>
      </c>
      <c r="BZ14" s="61">
        <v>0</v>
      </c>
      <c r="CA14" s="61">
        <v>0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0</v>
      </c>
      <c r="CJ14" s="61">
        <v>0</v>
      </c>
      <c r="CK14" s="61">
        <v>0</v>
      </c>
      <c r="CL14" s="61">
        <v>0</v>
      </c>
      <c r="CM14" s="61">
        <v>0</v>
      </c>
      <c r="CN14" s="61">
        <v>0</v>
      </c>
      <c r="CO14" s="61">
        <v>0</v>
      </c>
      <c r="CP14" s="61">
        <v>0</v>
      </c>
      <c r="CQ14" s="61">
        <v>0</v>
      </c>
      <c r="CR14" s="61">
        <v>0</v>
      </c>
      <c r="CS14" s="61">
        <v>0</v>
      </c>
      <c r="CT14" s="61">
        <v>0</v>
      </c>
      <c r="CU14" s="61">
        <v>0</v>
      </c>
    </row>
    <row r="15" spans="1:100" ht="12.75" customHeight="1">
      <c r="A15" s="44" t="s">
        <v>16</v>
      </c>
      <c r="B15" s="59">
        <v>1010</v>
      </c>
      <c r="C15" s="60" t="s">
        <v>373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  <c r="CM15" s="61">
        <v>0</v>
      </c>
      <c r="CN15" s="61">
        <v>0</v>
      </c>
      <c r="CO15" s="61">
        <v>0</v>
      </c>
      <c r="CP15" s="61">
        <v>0</v>
      </c>
      <c r="CQ15" s="61">
        <v>0</v>
      </c>
      <c r="CR15" s="61">
        <v>0</v>
      </c>
      <c r="CS15" s="61">
        <v>0</v>
      </c>
      <c r="CT15" s="61">
        <v>0</v>
      </c>
      <c r="CU15" s="61">
        <v>0</v>
      </c>
    </row>
    <row r="16" spans="1:100" ht="12.75" customHeight="1">
      <c r="A16" s="44" t="s">
        <v>18</v>
      </c>
      <c r="B16" s="59">
        <v>1011</v>
      </c>
      <c r="C16" s="60" t="s">
        <v>373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  <c r="CM16" s="61">
        <v>0</v>
      </c>
      <c r="CN16" s="61">
        <v>0</v>
      </c>
      <c r="CO16" s="61">
        <v>0</v>
      </c>
      <c r="CP16" s="61">
        <v>0</v>
      </c>
      <c r="CQ16" s="61">
        <v>0</v>
      </c>
      <c r="CR16" s="61">
        <v>0</v>
      </c>
      <c r="CS16" s="61">
        <v>0</v>
      </c>
      <c r="CT16" s="61">
        <v>0</v>
      </c>
      <c r="CU16" s="61">
        <v>0</v>
      </c>
    </row>
    <row r="17" spans="1:99" ht="12.75" customHeight="1">
      <c r="A17" s="44" t="s">
        <v>20</v>
      </c>
      <c r="B17" s="59">
        <v>1012</v>
      </c>
      <c r="C17" s="60" t="s">
        <v>373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0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0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1">
        <v>0</v>
      </c>
      <c r="AZ17" s="61">
        <v>0</v>
      </c>
      <c r="BA17" s="61">
        <v>0</v>
      </c>
      <c r="BB17" s="61">
        <v>0</v>
      </c>
      <c r="BC17" s="61">
        <v>0</v>
      </c>
      <c r="BD17" s="61">
        <v>0</v>
      </c>
      <c r="BE17" s="61">
        <v>0</v>
      </c>
      <c r="BF17" s="61">
        <v>0</v>
      </c>
      <c r="BG17" s="61">
        <v>0</v>
      </c>
      <c r="BH17" s="61">
        <v>0</v>
      </c>
      <c r="BI17" s="61">
        <v>0</v>
      </c>
      <c r="BJ17" s="61">
        <v>0</v>
      </c>
      <c r="BK17" s="61">
        <v>0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0</v>
      </c>
      <c r="BT17" s="61">
        <v>0</v>
      </c>
      <c r="BU17" s="61">
        <v>0</v>
      </c>
      <c r="BV17" s="61">
        <v>0</v>
      </c>
      <c r="BW17" s="61">
        <v>0</v>
      </c>
      <c r="BX17" s="61">
        <v>0</v>
      </c>
      <c r="BY17" s="61">
        <v>0</v>
      </c>
      <c r="BZ17" s="61">
        <v>0</v>
      </c>
      <c r="CA17" s="61">
        <v>0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0</v>
      </c>
      <c r="CM17" s="61">
        <v>0</v>
      </c>
      <c r="CN17" s="61">
        <v>0</v>
      </c>
      <c r="CO17" s="61">
        <v>0</v>
      </c>
      <c r="CP17" s="61">
        <v>0</v>
      </c>
      <c r="CQ17" s="61">
        <v>0</v>
      </c>
      <c r="CR17" s="61">
        <v>0</v>
      </c>
      <c r="CS17" s="61">
        <v>0</v>
      </c>
      <c r="CT17" s="61">
        <v>0</v>
      </c>
      <c r="CU17" s="61">
        <v>0</v>
      </c>
    </row>
    <row r="18" spans="1:99" ht="12.75" customHeight="1">
      <c r="A18" s="44" t="s">
        <v>22</v>
      </c>
      <c r="B18" s="59">
        <v>1013</v>
      </c>
      <c r="C18" s="60" t="s">
        <v>373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0</v>
      </c>
      <c r="BG18" s="61">
        <v>0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0</v>
      </c>
      <c r="BT18" s="61">
        <v>0</v>
      </c>
      <c r="BU18" s="61">
        <v>0</v>
      </c>
      <c r="BV18" s="61">
        <v>0</v>
      </c>
      <c r="BW18" s="61">
        <v>0</v>
      </c>
      <c r="BX18" s="61">
        <v>0</v>
      </c>
      <c r="BY18" s="61">
        <v>0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0</v>
      </c>
      <c r="CM18" s="61">
        <v>0</v>
      </c>
      <c r="CN18" s="61">
        <v>0</v>
      </c>
      <c r="CO18" s="61">
        <v>0</v>
      </c>
      <c r="CP18" s="61">
        <v>0</v>
      </c>
      <c r="CQ18" s="61">
        <v>0</v>
      </c>
      <c r="CR18" s="61">
        <v>0</v>
      </c>
      <c r="CS18" s="61">
        <v>0</v>
      </c>
      <c r="CT18" s="61">
        <v>0</v>
      </c>
      <c r="CU18" s="61">
        <v>0</v>
      </c>
    </row>
    <row r="19" spans="1:99" ht="12.75" customHeight="1">
      <c r="A19" s="44" t="s">
        <v>24</v>
      </c>
      <c r="B19" s="59">
        <v>1016</v>
      </c>
      <c r="C19" s="60" t="s">
        <v>373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  <c r="CM19" s="61">
        <v>0</v>
      </c>
      <c r="CN19" s="61">
        <v>0</v>
      </c>
      <c r="CO19" s="61">
        <v>0</v>
      </c>
      <c r="CP19" s="61">
        <v>0</v>
      </c>
      <c r="CQ19" s="61">
        <v>0</v>
      </c>
      <c r="CR19" s="61">
        <v>0</v>
      </c>
      <c r="CS19" s="61">
        <v>0</v>
      </c>
      <c r="CT19" s="61">
        <v>0</v>
      </c>
      <c r="CU19" s="61">
        <v>0</v>
      </c>
    </row>
    <row r="20" spans="1:99" ht="12.75" customHeight="1">
      <c r="A20" s="44" t="s">
        <v>26</v>
      </c>
      <c r="B20" s="59">
        <v>1017</v>
      </c>
      <c r="C20" s="60" t="s">
        <v>373</v>
      </c>
      <c r="D20" s="61">
        <v>0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0</v>
      </c>
      <c r="AT20" s="61">
        <v>0</v>
      </c>
      <c r="AU20" s="61">
        <v>0</v>
      </c>
      <c r="AV20" s="61">
        <v>0</v>
      </c>
      <c r="AW20" s="61">
        <v>0</v>
      </c>
      <c r="AX20" s="61">
        <v>0</v>
      </c>
      <c r="AY20" s="61">
        <v>0</v>
      </c>
      <c r="AZ20" s="61">
        <v>0</v>
      </c>
      <c r="BA20" s="61">
        <v>0</v>
      </c>
      <c r="BB20" s="61">
        <v>0</v>
      </c>
      <c r="BC20" s="61">
        <v>0</v>
      </c>
      <c r="BD20" s="61">
        <v>0</v>
      </c>
      <c r="BE20" s="61">
        <v>0</v>
      </c>
      <c r="BF20" s="61">
        <v>0</v>
      </c>
      <c r="BG20" s="61">
        <v>0</v>
      </c>
      <c r="BH20" s="61">
        <v>0</v>
      </c>
      <c r="BI20" s="61">
        <v>0</v>
      </c>
      <c r="BJ20" s="61">
        <v>0</v>
      </c>
      <c r="BK20" s="61">
        <v>0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0</v>
      </c>
      <c r="BT20" s="61">
        <v>0</v>
      </c>
      <c r="BU20" s="61">
        <v>0</v>
      </c>
      <c r="BV20" s="61">
        <v>0</v>
      </c>
      <c r="BW20" s="61">
        <v>0</v>
      </c>
      <c r="BX20" s="61">
        <v>0</v>
      </c>
      <c r="BY20" s="61">
        <v>0</v>
      </c>
      <c r="BZ20" s="61">
        <v>0</v>
      </c>
      <c r="CA20" s="61">
        <v>0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0</v>
      </c>
      <c r="CJ20" s="61">
        <v>0</v>
      </c>
      <c r="CK20" s="61">
        <v>0</v>
      </c>
      <c r="CL20" s="61">
        <v>0</v>
      </c>
      <c r="CM20" s="61">
        <v>0</v>
      </c>
      <c r="CN20" s="61">
        <v>0</v>
      </c>
      <c r="CO20" s="61">
        <v>0</v>
      </c>
      <c r="CP20" s="61">
        <v>0</v>
      </c>
      <c r="CQ20" s="61">
        <v>0</v>
      </c>
      <c r="CR20" s="61">
        <v>0</v>
      </c>
      <c r="CS20" s="61">
        <v>0</v>
      </c>
      <c r="CT20" s="61">
        <v>0</v>
      </c>
      <c r="CU20" s="61">
        <v>0</v>
      </c>
    </row>
    <row r="21" spans="1:99" ht="12.75" customHeight="1">
      <c r="A21" s="44" t="s">
        <v>28</v>
      </c>
      <c r="B21" s="59">
        <v>1018</v>
      </c>
      <c r="C21" s="60" t="s">
        <v>373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0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0</v>
      </c>
      <c r="BF21" s="61">
        <v>0</v>
      </c>
      <c r="BG21" s="61">
        <v>0</v>
      </c>
      <c r="BH21" s="61">
        <v>0</v>
      </c>
      <c r="BI21" s="61">
        <v>0</v>
      </c>
      <c r="BJ21" s="61">
        <v>0</v>
      </c>
      <c r="BK21" s="61">
        <v>0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0</v>
      </c>
      <c r="BT21" s="61">
        <v>0</v>
      </c>
      <c r="BU21" s="61">
        <v>0</v>
      </c>
      <c r="BV21" s="61">
        <v>0</v>
      </c>
      <c r="BW21" s="61">
        <v>0</v>
      </c>
      <c r="BX21" s="61">
        <v>0</v>
      </c>
      <c r="BY21" s="61">
        <v>0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0</v>
      </c>
      <c r="CM21" s="61">
        <v>0</v>
      </c>
      <c r="CN21" s="61">
        <v>0</v>
      </c>
      <c r="CO21" s="61">
        <v>0</v>
      </c>
      <c r="CP21" s="61">
        <v>0</v>
      </c>
      <c r="CQ21" s="61">
        <v>0</v>
      </c>
      <c r="CR21" s="61">
        <v>0</v>
      </c>
      <c r="CS21" s="61">
        <v>0</v>
      </c>
      <c r="CT21" s="61">
        <v>0</v>
      </c>
      <c r="CU21" s="61">
        <v>0</v>
      </c>
    </row>
    <row r="22" spans="1:99" ht="12.75" customHeight="1">
      <c r="A22" s="44" t="s">
        <v>30</v>
      </c>
      <c r="B22" s="59">
        <v>1020</v>
      </c>
      <c r="C22" s="60" t="s">
        <v>373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61">
        <v>0</v>
      </c>
      <c r="AJ22" s="61">
        <v>0</v>
      </c>
      <c r="AK22" s="61">
        <v>0</v>
      </c>
      <c r="AL22" s="61">
        <v>0</v>
      </c>
      <c r="AM22" s="61">
        <v>0</v>
      </c>
      <c r="AN22" s="61">
        <v>0</v>
      </c>
      <c r="AO22" s="61">
        <v>0</v>
      </c>
      <c r="AP22" s="61">
        <v>0</v>
      </c>
      <c r="AQ22" s="61">
        <v>0</v>
      </c>
      <c r="AR22" s="61">
        <v>0</v>
      </c>
      <c r="AS22" s="61">
        <v>0</v>
      </c>
      <c r="AT22" s="61">
        <v>0</v>
      </c>
      <c r="AU22" s="61">
        <v>0</v>
      </c>
      <c r="AV22" s="61">
        <v>0</v>
      </c>
      <c r="AW22" s="61">
        <v>0</v>
      </c>
      <c r="AX22" s="61">
        <v>0</v>
      </c>
      <c r="AY22" s="61">
        <v>0</v>
      </c>
      <c r="AZ22" s="61">
        <v>0</v>
      </c>
      <c r="BA22" s="61">
        <v>0</v>
      </c>
      <c r="BB22" s="61">
        <v>0</v>
      </c>
      <c r="BC22" s="61">
        <v>0</v>
      </c>
      <c r="BD22" s="61">
        <v>0</v>
      </c>
      <c r="BE22" s="61">
        <v>0</v>
      </c>
      <c r="BF22" s="61">
        <v>0</v>
      </c>
      <c r="BG22" s="61">
        <v>0</v>
      </c>
      <c r="BH22" s="61">
        <v>0</v>
      </c>
      <c r="BI22" s="61">
        <v>0</v>
      </c>
      <c r="BJ22" s="61">
        <v>0</v>
      </c>
      <c r="BK22" s="61">
        <v>0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0</v>
      </c>
      <c r="BT22" s="61">
        <v>0</v>
      </c>
      <c r="BU22" s="61">
        <v>0</v>
      </c>
      <c r="BV22" s="61">
        <v>0</v>
      </c>
      <c r="BW22" s="61">
        <v>0</v>
      </c>
      <c r="BX22" s="61">
        <v>0</v>
      </c>
      <c r="BY22" s="61">
        <v>0</v>
      </c>
      <c r="BZ22" s="61">
        <v>0</v>
      </c>
      <c r="CA22" s="61">
        <v>0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0</v>
      </c>
      <c r="CM22" s="61">
        <v>0</v>
      </c>
      <c r="CN22" s="61">
        <v>0</v>
      </c>
      <c r="CO22" s="61">
        <v>0</v>
      </c>
      <c r="CP22" s="61">
        <v>0</v>
      </c>
      <c r="CQ22" s="61">
        <v>0</v>
      </c>
      <c r="CR22" s="61">
        <v>0</v>
      </c>
      <c r="CS22" s="61">
        <v>0</v>
      </c>
      <c r="CT22" s="61">
        <v>0</v>
      </c>
      <c r="CU22" s="61">
        <v>0</v>
      </c>
    </row>
    <row r="23" spans="1:99" ht="12.75" customHeight="1">
      <c r="A23" s="44" t="s">
        <v>32</v>
      </c>
      <c r="B23" s="59">
        <v>1022</v>
      </c>
      <c r="C23" s="60" t="s">
        <v>373</v>
      </c>
      <c r="D23" s="61">
        <v>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0</v>
      </c>
      <c r="AT23" s="61">
        <v>0</v>
      </c>
      <c r="AU23" s="61">
        <v>0</v>
      </c>
      <c r="AV23" s="61">
        <v>0</v>
      </c>
      <c r="AW23" s="61">
        <v>0</v>
      </c>
      <c r="AX23" s="61">
        <v>0</v>
      </c>
      <c r="AY23" s="61">
        <v>0</v>
      </c>
      <c r="AZ23" s="61">
        <v>0</v>
      </c>
      <c r="BA23" s="61">
        <v>0</v>
      </c>
      <c r="BB23" s="61">
        <v>0</v>
      </c>
      <c r="BC23" s="61">
        <v>0</v>
      </c>
      <c r="BD23" s="61">
        <v>0</v>
      </c>
      <c r="BE23" s="61">
        <v>0</v>
      </c>
      <c r="BF23" s="61">
        <v>0</v>
      </c>
      <c r="BG23" s="61">
        <v>0</v>
      </c>
      <c r="BH23" s="61">
        <v>0</v>
      </c>
      <c r="BI23" s="61">
        <v>0</v>
      </c>
      <c r="BJ23" s="61">
        <v>0</v>
      </c>
      <c r="BK23" s="61">
        <v>0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0</v>
      </c>
      <c r="BT23" s="61">
        <v>0</v>
      </c>
      <c r="BU23" s="61">
        <v>0</v>
      </c>
      <c r="BV23" s="61">
        <v>0</v>
      </c>
      <c r="BW23" s="61">
        <v>0</v>
      </c>
      <c r="BX23" s="61">
        <v>0</v>
      </c>
      <c r="BY23" s="61">
        <v>0</v>
      </c>
      <c r="BZ23" s="61">
        <v>0</v>
      </c>
      <c r="CA23" s="61">
        <v>0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0</v>
      </c>
      <c r="CJ23" s="61">
        <v>0</v>
      </c>
      <c r="CK23" s="61">
        <v>0</v>
      </c>
      <c r="CL23" s="61">
        <v>0</v>
      </c>
      <c r="CM23" s="61">
        <v>0</v>
      </c>
      <c r="CN23" s="61">
        <v>0</v>
      </c>
      <c r="CO23" s="61">
        <v>0</v>
      </c>
      <c r="CP23" s="61">
        <v>0</v>
      </c>
      <c r="CQ23" s="61">
        <v>0</v>
      </c>
      <c r="CR23" s="61">
        <v>0</v>
      </c>
      <c r="CS23" s="61">
        <v>0</v>
      </c>
      <c r="CT23" s="61">
        <v>0</v>
      </c>
      <c r="CU23" s="61">
        <v>0</v>
      </c>
    </row>
    <row r="24" spans="1:99" ht="12.75" customHeight="1">
      <c r="A24" s="44" t="s">
        <v>34</v>
      </c>
      <c r="B24" s="59">
        <v>1025</v>
      </c>
      <c r="C24" s="60" t="s">
        <v>373</v>
      </c>
      <c r="D24" s="61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61">
        <v>0</v>
      </c>
      <c r="N24" s="61">
        <v>0</v>
      </c>
      <c r="O24" s="61">
        <v>0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0</v>
      </c>
      <c r="AA24" s="61">
        <v>0</v>
      </c>
      <c r="AB24" s="61">
        <v>0</v>
      </c>
      <c r="AC24" s="61">
        <v>0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0</v>
      </c>
      <c r="AN24" s="61">
        <v>0</v>
      </c>
      <c r="AO24" s="61">
        <v>0</v>
      </c>
      <c r="AP24" s="61">
        <v>0</v>
      </c>
      <c r="AQ24" s="61">
        <v>0</v>
      </c>
      <c r="AR24" s="61">
        <v>0</v>
      </c>
      <c r="AS24" s="61">
        <v>0</v>
      </c>
      <c r="AT24" s="61">
        <v>0</v>
      </c>
      <c r="AU24" s="61">
        <v>0</v>
      </c>
      <c r="AV24" s="61">
        <v>0</v>
      </c>
      <c r="AW24" s="61">
        <v>0</v>
      </c>
      <c r="AX24" s="61">
        <v>0</v>
      </c>
      <c r="AY24" s="61">
        <v>0</v>
      </c>
      <c r="AZ24" s="61">
        <v>0</v>
      </c>
      <c r="BA24" s="61">
        <v>0</v>
      </c>
      <c r="BB24" s="61">
        <v>0</v>
      </c>
      <c r="BC24" s="61">
        <v>0</v>
      </c>
      <c r="BD24" s="61">
        <v>0</v>
      </c>
      <c r="BE24" s="61">
        <v>0</v>
      </c>
      <c r="BF24" s="61">
        <v>0</v>
      </c>
      <c r="BG24" s="61">
        <v>0</v>
      </c>
      <c r="BH24" s="61">
        <v>0</v>
      </c>
      <c r="BI24" s="61">
        <v>0</v>
      </c>
      <c r="BJ24" s="61">
        <v>0</v>
      </c>
      <c r="BK24" s="61">
        <v>0</v>
      </c>
      <c r="BL24" s="61">
        <v>0</v>
      </c>
      <c r="BM24" s="61">
        <v>0</v>
      </c>
      <c r="BN24" s="61">
        <v>0</v>
      </c>
      <c r="BO24" s="61">
        <v>0</v>
      </c>
      <c r="BP24" s="61">
        <v>0</v>
      </c>
      <c r="BQ24" s="61">
        <v>0</v>
      </c>
      <c r="BR24" s="61">
        <v>0</v>
      </c>
      <c r="BS24" s="61">
        <v>0</v>
      </c>
      <c r="BT24" s="61">
        <v>0</v>
      </c>
      <c r="BU24" s="61">
        <v>0</v>
      </c>
      <c r="BV24" s="61">
        <v>0</v>
      </c>
      <c r="BW24" s="61">
        <v>0</v>
      </c>
      <c r="BX24" s="61">
        <v>0</v>
      </c>
      <c r="BY24" s="61">
        <v>0</v>
      </c>
      <c r="BZ24" s="61">
        <v>0</v>
      </c>
      <c r="CA24" s="61">
        <v>0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0</v>
      </c>
      <c r="CM24" s="61">
        <v>0</v>
      </c>
      <c r="CN24" s="61">
        <v>0</v>
      </c>
      <c r="CO24" s="61">
        <v>0</v>
      </c>
      <c r="CP24" s="61">
        <v>0</v>
      </c>
      <c r="CQ24" s="61">
        <v>0</v>
      </c>
      <c r="CR24" s="61">
        <v>0</v>
      </c>
      <c r="CS24" s="61">
        <v>0</v>
      </c>
      <c r="CT24" s="61">
        <v>0</v>
      </c>
      <c r="CU24" s="61">
        <v>0</v>
      </c>
    </row>
    <row r="25" spans="1:99" ht="12.75" customHeight="1">
      <c r="A25" s="44" t="s">
        <v>36</v>
      </c>
      <c r="B25" s="59">
        <v>1027</v>
      </c>
      <c r="C25" s="60" t="s">
        <v>373</v>
      </c>
      <c r="D25" s="61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0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0</v>
      </c>
      <c r="AA25" s="61">
        <v>0</v>
      </c>
      <c r="AB25" s="61">
        <v>0</v>
      </c>
      <c r="AC25" s="61">
        <v>0</v>
      </c>
      <c r="AD25" s="61">
        <v>0</v>
      </c>
      <c r="AE25" s="61">
        <v>0</v>
      </c>
      <c r="AF25" s="61">
        <v>0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0</v>
      </c>
      <c r="AN25" s="61">
        <v>0</v>
      </c>
      <c r="AO25" s="61">
        <v>0</v>
      </c>
      <c r="AP25" s="61">
        <v>0</v>
      </c>
      <c r="AQ25" s="61">
        <v>0</v>
      </c>
      <c r="AR25" s="61">
        <v>0</v>
      </c>
      <c r="AS25" s="61">
        <v>0</v>
      </c>
      <c r="AT25" s="61">
        <v>0</v>
      </c>
      <c r="AU25" s="61">
        <v>0</v>
      </c>
      <c r="AV25" s="61">
        <v>0</v>
      </c>
      <c r="AW25" s="61">
        <v>0</v>
      </c>
      <c r="AX25" s="61">
        <v>0</v>
      </c>
      <c r="AY25" s="61">
        <v>0</v>
      </c>
      <c r="AZ25" s="61">
        <v>0</v>
      </c>
      <c r="BA25" s="61">
        <v>0</v>
      </c>
      <c r="BB25" s="61">
        <v>0</v>
      </c>
      <c r="BC25" s="61">
        <v>0</v>
      </c>
      <c r="BD25" s="61">
        <v>0</v>
      </c>
      <c r="BE25" s="61">
        <v>0</v>
      </c>
      <c r="BF25" s="61">
        <v>0</v>
      </c>
      <c r="BG25" s="61">
        <v>0</v>
      </c>
      <c r="BH25" s="61">
        <v>0</v>
      </c>
      <c r="BI25" s="61">
        <v>0</v>
      </c>
      <c r="BJ25" s="61">
        <v>0</v>
      </c>
      <c r="BK25" s="61">
        <v>0</v>
      </c>
      <c r="BL25" s="61">
        <v>0</v>
      </c>
      <c r="BM25" s="61">
        <v>0</v>
      </c>
      <c r="BN25" s="61">
        <v>0</v>
      </c>
      <c r="BO25" s="61">
        <v>0</v>
      </c>
      <c r="BP25" s="61">
        <v>0</v>
      </c>
      <c r="BQ25" s="61">
        <v>0</v>
      </c>
      <c r="BR25" s="61">
        <v>0</v>
      </c>
      <c r="BS25" s="61">
        <v>0</v>
      </c>
      <c r="BT25" s="61">
        <v>0</v>
      </c>
      <c r="BU25" s="61">
        <v>0</v>
      </c>
      <c r="BV25" s="61">
        <v>0</v>
      </c>
      <c r="BW25" s="61">
        <v>0</v>
      </c>
      <c r="BX25" s="61">
        <v>0</v>
      </c>
      <c r="BY25" s="61">
        <v>0</v>
      </c>
      <c r="BZ25" s="61">
        <v>0</v>
      </c>
      <c r="CA25" s="61">
        <v>0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0</v>
      </c>
      <c r="CJ25" s="61">
        <v>0</v>
      </c>
      <c r="CK25" s="61">
        <v>0</v>
      </c>
      <c r="CL25" s="61">
        <v>0</v>
      </c>
      <c r="CM25" s="61">
        <v>0</v>
      </c>
      <c r="CN25" s="61">
        <v>0</v>
      </c>
      <c r="CO25" s="61">
        <v>0</v>
      </c>
      <c r="CP25" s="61">
        <v>0</v>
      </c>
      <c r="CQ25" s="61">
        <v>0</v>
      </c>
      <c r="CR25" s="61">
        <v>0</v>
      </c>
      <c r="CS25" s="61">
        <v>0</v>
      </c>
      <c r="CT25" s="61">
        <v>0</v>
      </c>
      <c r="CU25" s="61">
        <v>0</v>
      </c>
    </row>
    <row r="26" spans="1:99" ht="12.75" customHeight="1">
      <c r="A26" s="44" t="s">
        <v>38</v>
      </c>
      <c r="B26" s="59">
        <v>1028</v>
      </c>
      <c r="C26" s="60" t="s">
        <v>373</v>
      </c>
      <c r="D26" s="61">
        <v>0</v>
      </c>
      <c r="E26" s="61">
        <v>0</v>
      </c>
      <c r="F26" s="61">
        <v>0</v>
      </c>
      <c r="G26" s="61">
        <v>0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0</v>
      </c>
      <c r="AA26" s="61">
        <v>0</v>
      </c>
      <c r="AB26" s="61">
        <v>0</v>
      </c>
      <c r="AC26" s="61">
        <v>0</v>
      </c>
      <c r="AD26" s="61">
        <v>0</v>
      </c>
      <c r="AE26" s="61">
        <v>0</v>
      </c>
      <c r="AF26" s="61">
        <v>0</v>
      </c>
      <c r="AG26" s="61">
        <v>0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0</v>
      </c>
      <c r="AN26" s="61">
        <v>0</v>
      </c>
      <c r="AO26" s="61">
        <v>0</v>
      </c>
      <c r="AP26" s="61">
        <v>0</v>
      </c>
      <c r="AQ26" s="61">
        <v>0</v>
      </c>
      <c r="AR26" s="61">
        <v>0</v>
      </c>
      <c r="AS26" s="61">
        <v>0</v>
      </c>
      <c r="AT26" s="61">
        <v>0</v>
      </c>
      <c r="AU26" s="61">
        <v>0</v>
      </c>
      <c r="AV26" s="61">
        <v>0</v>
      </c>
      <c r="AW26" s="61">
        <v>0</v>
      </c>
      <c r="AX26" s="61">
        <v>0</v>
      </c>
      <c r="AY26" s="61">
        <v>0</v>
      </c>
      <c r="AZ26" s="61">
        <v>0</v>
      </c>
      <c r="BA26" s="61">
        <v>0</v>
      </c>
      <c r="BB26" s="61">
        <v>0</v>
      </c>
      <c r="BC26" s="61">
        <v>0</v>
      </c>
      <c r="BD26" s="61">
        <v>0</v>
      </c>
      <c r="BE26" s="61">
        <v>0</v>
      </c>
      <c r="BF26" s="61">
        <v>0</v>
      </c>
      <c r="BG26" s="61">
        <v>0</v>
      </c>
      <c r="BH26" s="61">
        <v>0</v>
      </c>
      <c r="BI26" s="61">
        <v>0</v>
      </c>
      <c r="BJ26" s="61">
        <v>0</v>
      </c>
      <c r="BK26" s="61">
        <v>0</v>
      </c>
      <c r="BL26" s="61">
        <v>0</v>
      </c>
      <c r="BM26" s="61">
        <v>0</v>
      </c>
      <c r="BN26" s="61">
        <v>0</v>
      </c>
      <c r="BO26" s="61">
        <v>0</v>
      </c>
      <c r="BP26" s="61">
        <v>0</v>
      </c>
      <c r="BQ26" s="61">
        <v>0</v>
      </c>
      <c r="BR26" s="61">
        <v>0</v>
      </c>
      <c r="BS26" s="61">
        <v>0</v>
      </c>
      <c r="BT26" s="61">
        <v>0</v>
      </c>
      <c r="BU26" s="61">
        <v>0</v>
      </c>
      <c r="BV26" s="61">
        <v>0</v>
      </c>
      <c r="BW26" s="61">
        <v>0</v>
      </c>
      <c r="BX26" s="61">
        <v>0</v>
      </c>
      <c r="BY26" s="61">
        <v>0</v>
      </c>
      <c r="BZ26" s="61">
        <v>0</v>
      </c>
      <c r="CA26" s="61">
        <v>0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0</v>
      </c>
      <c r="CJ26" s="61">
        <v>0</v>
      </c>
      <c r="CK26" s="61">
        <v>0</v>
      </c>
      <c r="CL26" s="61">
        <v>0</v>
      </c>
      <c r="CM26" s="61">
        <v>0</v>
      </c>
      <c r="CN26" s="61">
        <v>0</v>
      </c>
      <c r="CO26" s="61">
        <v>0</v>
      </c>
      <c r="CP26" s="61">
        <v>0</v>
      </c>
      <c r="CQ26" s="61">
        <v>0</v>
      </c>
      <c r="CR26" s="61">
        <v>0</v>
      </c>
      <c r="CS26" s="61">
        <v>0</v>
      </c>
      <c r="CT26" s="61">
        <v>0</v>
      </c>
      <c r="CU26" s="61">
        <v>0</v>
      </c>
    </row>
    <row r="27" spans="1:99" ht="12.75" customHeight="1">
      <c r="A27" s="44" t="s">
        <v>40</v>
      </c>
      <c r="B27" s="59">
        <v>1030</v>
      </c>
      <c r="C27" s="60" t="s">
        <v>373</v>
      </c>
      <c r="D27" s="61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1">
        <v>0</v>
      </c>
      <c r="L27" s="61">
        <v>0</v>
      </c>
      <c r="M27" s="61">
        <v>0</v>
      </c>
      <c r="N27" s="61">
        <v>0</v>
      </c>
      <c r="O27" s="61">
        <v>0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0</v>
      </c>
      <c r="AA27" s="61">
        <v>0</v>
      </c>
      <c r="AB27" s="61">
        <v>0</v>
      </c>
      <c r="AC27" s="61">
        <v>0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0</v>
      </c>
      <c r="AK27" s="61">
        <v>0</v>
      </c>
      <c r="AL27" s="61">
        <v>0</v>
      </c>
      <c r="AM27" s="61">
        <v>0</v>
      </c>
      <c r="AN27" s="61">
        <v>0</v>
      </c>
      <c r="AO27" s="61">
        <v>0</v>
      </c>
      <c r="AP27" s="61">
        <v>0</v>
      </c>
      <c r="AQ27" s="61">
        <v>0</v>
      </c>
      <c r="AR27" s="61">
        <v>0</v>
      </c>
      <c r="AS27" s="61">
        <v>0</v>
      </c>
      <c r="AT27" s="61">
        <v>0</v>
      </c>
      <c r="AU27" s="61">
        <v>0</v>
      </c>
      <c r="AV27" s="61">
        <v>0</v>
      </c>
      <c r="AW27" s="61">
        <v>0</v>
      </c>
      <c r="AX27" s="61">
        <v>0</v>
      </c>
      <c r="AY27" s="61">
        <v>0</v>
      </c>
      <c r="AZ27" s="61">
        <v>0</v>
      </c>
      <c r="BA27" s="61">
        <v>0</v>
      </c>
      <c r="BB27" s="61">
        <v>0</v>
      </c>
      <c r="BC27" s="61">
        <v>0</v>
      </c>
      <c r="BD27" s="61">
        <v>0</v>
      </c>
      <c r="BE27" s="61">
        <v>0</v>
      </c>
      <c r="BF27" s="61">
        <v>0</v>
      </c>
      <c r="BG27" s="61">
        <v>0</v>
      </c>
      <c r="BH27" s="61">
        <v>0</v>
      </c>
      <c r="BI27" s="61">
        <v>0</v>
      </c>
      <c r="BJ27" s="61">
        <v>0</v>
      </c>
      <c r="BK27" s="61">
        <v>0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0</v>
      </c>
      <c r="BT27" s="61">
        <v>0</v>
      </c>
      <c r="BU27" s="61">
        <v>0</v>
      </c>
      <c r="BV27" s="61">
        <v>0</v>
      </c>
      <c r="BW27" s="61">
        <v>0</v>
      </c>
      <c r="BX27" s="61">
        <v>0</v>
      </c>
      <c r="BY27" s="61">
        <v>0</v>
      </c>
      <c r="BZ27" s="61">
        <v>0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0</v>
      </c>
      <c r="CJ27" s="61">
        <v>0</v>
      </c>
      <c r="CK27" s="61">
        <v>0</v>
      </c>
      <c r="CL27" s="61">
        <v>0</v>
      </c>
      <c r="CM27" s="61">
        <v>0</v>
      </c>
      <c r="CN27" s="61">
        <v>0</v>
      </c>
      <c r="CO27" s="61">
        <v>0</v>
      </c>
      <c r="CP27" s="61">
        <v>0</v>
      </c>
      <c r="CQ27" s="61">
        <v>0</v>
      </c>
      <c r="CR27" s="61">
        <v>0</v>
      </c>
      <c r="CS27" s="61">
        <v>0</v>
      </c>
      <c r="CT27" s="61">
        <v>0</v>
      </c>
      <c r="CU27" s="61">
        <v>0</v>
      </c>
    </row>
    <row r="28" spans="1:99" ht="12.75" customHeight="1">
      <c r="A28" s="44" t="s">
        <v>42</v>
      </c>
      <c r="B28" s="59">
        <v>1031</v>
      </c>
      <c r="C28" s="60" t="s">
        <v>373</v>
      </c>
      <c r="D28" s="61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0</v>
      </c>
      <c r="AA28" s="61">
        <v>0</v>
      </c>
      <c r="AB28" s="61">
        <v>0</v>
      </c>
      <c r="AC28" s="61">
        <v>0</v>
      </c>
      <c r="AD28" s="61">
        <v>0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0</v>
      </c>
      <c r="AN28" s="61">
        <v>0</v>
      </c>
      <c r="AO28" s="61">
        <v>0</v>
      </c>
      <c r="AP28" s="61">
        <v>0</v>
      </c>
      <c r="AQ28" s="61">
        <v>0</v>
      </c>
      <c r="AR28" s="61">
        <v>0</v>
      </c>
      <c r="AS28" s="61">
        <v>0</v>
      </c>
      <c r="AT28" s="61">
        <v>0</v>
      </c>
      <c r="AU28" s="61">
        <v>0</v>
      </c>
      <c r="AV28" s="61">
        <v>0</v>
      </c>
      <c r="AW28" s="61">
        <v>0</v>
      </c>
      <c r="AX28" s="61">
        <v>0</v>
      </c>
      <c r="AY28" s="61">
        <v>0</v>
      </c>
      <c r="AZ28" s="61">
        <v>0</v>
      </c>
      <c r="BA28" s="61">
        <v>0</v>
      </c>
      <c r="BB28" s="61">
        <v>0</v>
      </c>
      <c r="BC28" s="61">
        <v>0</v>
      </c>
      <c r="BD28" s="61">
        <v>0</v>
      </c>
      <c r="BE28" s="61">
        <v>0</v>
      </c>
      <c r="BF28" s="61">
        <v>0</v>
      </c>
      <c r="BG28" s="61">
        <v>0</v>
      </c>
      <c r="BH28" s="61">
        <v>0</v>
      </c>
      <c r="BI28" s="61">
        <v>0</v>
      </c>
      <c r="BJ28" s="61">
        <v>0</v>
      </c>
      <c r="BK28" s="61">
        <v>0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0</v>
      </c>
      <c r="BT28" s="61">
        <v>0</v>
      </c>
      <c r="BU28" s="61">
        <v>0</v>
      </c>
      <c r="BV28" s="61">
        <v>0</v>
      </c>
      <c r="BW28" s="61">
        <v>0</v>
      </c>
      <c r="BX28" s="61">
        <v>0</v>
      </c>
      <c r="BY28" s="61">
        <v>0</v>
      </c>
      <c r="BZ28" s="61">
        <v>0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0</v>
      </c>
      <c r="CJ28" s="61">
        <v>0</v>
      </c>
      <c r="CK28" s="61">
        <v>0</v>
      </c>
      <c r="CL28" s="61">
        <v>0</v>
      </c>
      <c r="CM28" s="61">
        <v>0</v>
      </c>
      <c r="CN28" s="61">
        <v>0</v>
      </c>
      <c r="CO28" s="61">
        <v>0</v>
      </c>
      <c r="CP28" s="61">
        <v>0</v>
      </c>
      <c r="CQ28" s="61">
        <v>0</v>
      </c>
      <c r="CR28" s="61">
        <v>0</v>
      </c>
      <c r="CS28" s="61">
        <v>0</v>
      </c>
      <c r="CT28" s="61">
        <v>0</v>
      </c>
      <c r="CU28" s="61">
        <v>0</v>
      </c>
    </row>
    <row r="29" spans="1:99" ht="12.75" customHeight="1">
      <c r="A29" s="44" t="s">
        <v>44</v>
      </c>
      <c r="B29" s="59">
        <v>1032</v>
      </c>
      <c r="C29" s="60" t="s">
        <v>373</v>
      </c>
      <c r="D29" s="61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1">
        <v>0</v>
      </c>
      <c r="L29" s="61">
        <v>0</v>
      </c>
      <c r="M29" s="61">
        <v>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0</v>
      </c>
      <c r="AA29" s="61">
        <v>0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0</v>
      </c>
      <c r="AK29" s="61">
        <v>0</v>
      </c>
      <c r="AL29" s="61">
        <v>0</v>
      </c>
      <c r="AM29" s="61">
        <v>0</v>
      </c>
      <c r="AN29" s="61">
        <v>0</v>
      </c>
      <c r="AO29" s="61">
        <v>0</v>
      </c>
      <c r="AP29" s="61">
        <v>0</v>
      </c>
      <c r="AQ29" s="61">
        <v>0</v>
      </c>
      <c r="AR29" s="61">
        <v>0</v>
      </c>
      <c r="AS29" s="61">
        <v>0</v>
      </c>
      <c r="AT29" s="61">
        <v>0</v>
      </c>
      <c r="AU29" s="61">
        <v>0</v>
      </c>
      <c r="AV29" s="61">
        <v>0</v>
      </c>
      <c r="AW29" s="61">
        <v>0</v>
      </c>
      <c r="AX29" s="61">
        <v>0</v>
      </c>
      <c r="AY29" s="61">
        <v>0</v>
      </c>
      <c r="AZ29" s="61">
        <v>0</v>
      </c>
      <c r="BA29" s="61">
        <v>0</v>
      </c>
      <c r="BB29" s="61">
        <v>0</v>
      </c>
      <c r="BC29" s="61">
        <v>0</v>
      </c>
      <c r="BD29" s="61">
        <v>0</v>
      </c>
      <c r="BE29" s="61">
        <v>0</v>
      </c>
      <c r="BF29" s="61">
        <v>0</v>
      </c>
      <c r="BG29" s="61">
        <v>0</v>
      </c>
      <c r="BH29" s="61">
        <v>0</v>
      </c>
      <c r="BI29" s="61">
        <v>0</v>
      </c>
      <c r="BJ29" s="61">
        <v>0</v>
      </c>
      <c r="BK29" s="61">
        <v>0</v>
      </c>
      <c r="BL29" s="61">
        <v>0</v>
      </c>
      <c r="BM29" s="61">
        <v>0</v>
      </c>
      <c r="BN29" s="61">
        <v>0</v>
      </c>
      <c r="BO29" s="61">
        <v>0</v>
      </c>
      <c r="BP29" s="61">
        <v>0</v>
      </c>
      <c r="BQ29" s="61">
        <v>0</v>
      </c>
      <c r="BR29" s="61">
        <v>0</v>
      </c>
      <c r="BS29" s="61">
        <v>0</v>
      </c>
      <c r="BT29" s="61">
        <v>0</v>
      </c>
      <c r="BU29" s="61">
        <v>0</v>
      </c>
      <c r="BV29" s="61">
        <v>0</v>
      </c>
      <c r="BW29" s="61">
        <v>0</v>
      </c>
      <c r="BX29" s="61">
        <v>0</v>
      </c>
      <c r="BY29" s="61">
        <v>0</v>
      </c>
      <c r="BZ29" s="61">
        <v>0</v>
      </c>
      <c r="CA29" s="61">
        <v>0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0</v>
      </c>
      <c r="CJ29" s="61">
        <v>0</v>
      </c>
      <c r="CK29" s="61">
        <v>0</v>
      </c>
      <c r="CL29" s="61">
        <v>0</v>
      </c>
      <c r="CM29" s="61">
        <v>0</v>
      </c>
      <c r="CN29" s="61">
        <v>0</v>
      </c>
      <c r="CO29" s="61">
        <v>0</v>
      </c>
      <c r="CP29" s="61">
        <v>0</v>
      </c>
      <c r="CQ29" s="61">
        <v>0</v>
      </c>
      <c r="CR29" s="61">
        <v>0</v>
      </c>
      <c r="CS29" s="61">
        <v>0</v>
      </c>
      <c r="CT29" s="61">
        <v>0</v>
      </c>
      <c r="CU29" s="61">
        <v>0</v>
      </c>
    </row>
    <row r="30" spans="1:99" ht="12.75" customHeight="1">
      <c r="A30" s="44" t="s">
        <v>46</v>
      </c>
      <c r="B30" s="59">
        <v>1034</v>
      </c>
      <c r="C30" s="60" t="s">
        <v>373</v>
      </c>
      <c r="D30" s="61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0</v>
      </c>
      <c r="AA30" s="61">
        <v>0</v>
      </c>
      <c r="AB30" s="61">
        <v>0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0</v>
      </c>
      <c r="AT30" s="61">
        <v>0</v>
      </c>
      <c r="AU30" s="61">
        <v>0</v>
      </c>
      <c r="AV30" s="61">
        <v>0</v>
      </c>
      <c r="AW30" s="61">
        <v>0</v>
      </c>
      <c r="AX30" s="61">
        <v>0</v>
      </c>
      <c r="AY30" s="61">
        <v>0</v>
      </c>
      <c r="AZ30" s="61">
        <v>0</v>
      </c>
      <c r="BA30" s="61">
        <v>0</v>
      </c>
      <c r="BB30" s="61">
        <v>0</v>
      </c>
      <c r="BC30" s="61">
        <v>0</v>
      </c>
      <c r="BD30" s="61">
        <v>0</v>
      </c>
      <c r="BE30" s="61">
        <v>0</v>
      </c>
      <c r="BF30" s="61">
        <v>0</v>
      </c>
      <c r="BG30" s="61">
        <v>0</v>
      </c>
      <c r="BH30" s="61">
        <v>0</v>
      </c>
      <c r="BI30" s="61">
        <v>0</v>
      </c>
      <c r="BJ30" s="61">
        <v>0</v>
      </c>
      <c r="BK30" s="61">
        <v>0</v>
      </c>
      <c r="BL30" s="61">
        <v>0</v>
      </c>
      <c r="BM30" s="61">
        <v>0</v>
      </c>
      <c r="BN30" s="61">
        <v>0</v>
      </c>
      <c r="BO30" s="61">
        <v>0</v>
      </c>
      <c r="BP30" s="61">
        <v>0</v>
      </c>
      <c r="BQ30" s="61">
        <v>0</v>
      </c>
      <c r="BR30" s="61">
        <v>0</v>
      </c>
      <c r="BS30" s="61">
        <v>0</v>
      </c>
      <c r="BT30" s="61">
        <v>0</v>
      </c>
      <c r="BU30" s="61">
        <v>0</v>
      </c>
      <c r="BV30" s="61">
        <v>0</v>
      </c>
      <c r="BW30" s="61">
        <v>0</v>
      </c>
      <c r="BX30" s="61">
        <v>0</v>
      </c>
      <c r="BY30" s="61">
        <v>0</v>
      </c>
      <c r="BZ30" s="61">
        <v>0</v>
      </c>
      <c r="CA30" s="61">
        <v>0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0</v>
      </c>
      <c r="CM30" s="61">
        <v>0</v>
      </c>
      <c r="CN30" s="61">
        <v>0</v>
      </c>
      <c r="CO30" s="61">
        <v>0</v>
      </c>
      <c r="CP30" s="61">
        <v>0</v>
      </c>
      <c r="CQ30" s="61">
        <v>0</v>
      </c>
      <c r="CR30" s="61">
        <v>0</v>
      </c>
      <c r="CS30" s="61">
        <v>0</v>
      </c>
      <c r="CT30" s="61">
        <v>0</v>
      </c>
      <c r="CU30" s="61">
        <v>0</v>
      </c>
    </row>
    <row r="31" spans="1:99" ht="12.75" customHeight="1">
      <c r="A31" s="44" t="s">
        <v>48</v>
      </c>
      <c r="B31" s="59">
        <v>1035</v>
      </c>
      <c r="C31" s="60" t="s">
        <v>373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0</v>
      </c>
      <c r="AA31" s="61">
        <v>0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0</v>
      </c>
      <c r="AN31" s="61">
        <v>0</v>
      </c>
      <c r="AO31" s="61">
        <v>0</v>
      </c>
      <c r="AP31" s="61">
        <v>0</v>
      </c>
      <c r="AQ31" s="61">
        <v>0</v>
      </c>
      <c r="AR31" s="61">
        <v>0</v>
      </c>
      <c r="AS31" s="61">
        <v>0</v>
      </c>
      <c r="AT31" s="61">
        <v>0</v>
      </c>
      <c r="AU31" s="61">
        <v>0</v>
      </c>
      <c r="AV31" s="61">
        <v>0</v>
      </c>
      <c r="AW31" s="61">
        <v>0</v>
      </c>
      <c r="AX31" s="61">
        <v>0</v>
      </c>
      <c r="AY31" s="61">
        <v>0</v>
      </c>
      <c r="AZ31" s="61">
        <v>0</v>
      </c>
      <c r="BA31" s="61">
        <v>0</v>
      </c>
      <c r="BB31" s="61">
        <v>0</v>
      </c>
      <c r="BC31" s="61">
        <v>0</v>
      </c>
      <c r="BD31" s="61">
        <v>0</v>
      </c>
      <c r="BE31" s="61">
        <v>0</v>
      </c>
      <c r="BF31" s="61">
        <v>0</v>
      </c>
      <c r="BG31" s="61">
        <v>0</v>
      </c>
      <c r="BH31" s="61">
        <v>0</v>
      </c>
      <c r="BI31" s="61">
        <v>0</v>
      </c>
      <c r="BJ31" s="61">
        <v>0</v>
      </c>
      <c r="BK31" s="61">
        <v>0</v>
      </c>
      <c r="BL31" s="61">
        <v>0</v>
      </c>
      <c r="BM31" s="61">
        <v>0</v>
      </c>
      <c r="BN31" s="61">
        <v>0</v>
      </c>
      <c r="BO31" s="61">
        <v>0</v>
      </c>
      <c r="BP31" s="61">
        <v>0</v>
      </c>
      <c r="BQ31" s="61">
        <v>0</v>
      </c>
      <c r="BR31" s="61">
        <v>0</v>
      </c>
      <c r="BS31" s="61">
        <v>0</v>
      </c>
      <c r="BT31" s="61">
        <v>0</v>
      </c>
      <c r="BU31" s="61">
        <v>0</v>
      </c>
      <c r="BV31" s="61">
        <v>0</v>
      </c>
      <c r="BW31" s="61">
        <v>0</v>
      </c>
      <c r="BX31" s="61">
        <v>0</v>
      </c>
      <c r="BY31" s="61">
        <v>0</v>
      </c>
      <c r="BZ31" s="61">
        <v>0</v>
      </c>
      <c r="CA31" s="61">
        <v>0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0</v>
      </c>
      <c r="CJ31" s="61">
        <v>0</v>
      </c>
      <c r="CK31" s="61">
        <v>0</v>
      </c>
      <c r="CL31" s="61">
        <v>0</v>
      </c>
      <c r="CM31" s="61">
        <v>0</v>
      </c>
      <c r="CN31" s="61">
        <v>0</v>
      </c>
      <c r="CO31" s="61">
        <v>0</v>
      </c>
      <c r="CP31" s="61">
        <v>0</v>
      </c>
      <c r="CQ31" s="61">
        <v>0</v>
      </c>
      <c r="CR31" s="61">
        <v>0</v>
      </c>
      <c r="CS31" s="61">
        <v>0</v>
      </c>
      <c r="CT31" s="61">
        <v>0</v>
      </c>
      <c r="CU31" s="61">
        <v>0</v>
      </c>
    </row>
    <row r="32" spans="1:99" ht="12.75" customHeight="1">
      <c r="A32" s="44" t="s">
        <v>50</v>
      </c>
      <c r="B32" s="59">
        <v>1036</v>
      </c>
      <c r="C32" s="60" t="s">
        <v>373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61">
        <v>0</v>
      </c>
      <c r="N32" s="61">
        <v>0</v>
      </c>
      <c r="O32" s="61">
        <v>0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0</v>
      </c>
      <c r="AA32" s="61">
        <v>0</v>
      </c>
      <c r="AB32" s="61">
        <v>0</v>
      </c>
      <c r="AC32" s="61">
        <v>0</v>
      </c>
      <c r="AD32" s="61">
        <v>0</v>
      </c>
      <c r="AE32" s="61">
        <v>0</v>
      </c>
      <c r="AF32" s="61">
        <v>0</v>
      </c>
      <c r="AG32" s="61">
        <v>0</v>
      </c>
      <c r="AH32" s="61">
        <v>0</v>
      </c>
      <c r="AI32" s="61">
        <v>0</v>
      </c>
      <c r="AJ32" s="61">
        <v>0</v>
      </c>
      <c r="AK32" s="61">
        <v>0</v>
      </c>
      <c r="AL32" s="61">
        <v>0</v>
      </c>
      <c r="AM32" s="61">
        <v>0</v>
      </c>
      <c r="AN32" s="61">
        <v>0</v>
      </c>
      <c r="AO32" s="61">
        <v>0</v>
      </c>
      <c r="AP32" s="61">
        <v>0</v>
      </c>
      <c r="AQ32" s="61">
        <v>0</v>
      </c>
      <c r="AR32" s="61">
        <v>0</v>
      </c>
      <c r="AS32" s="61">
        <v>0</v>
      </c>
      <c r="AT32" s="61">
        <v>0</v>
      </c>
      <c r="AU32" s="61">
        <v>0</v>
      </c>
      <c r="AV32" s="61">
        <v>0</v>
      </c>
      <c r="AW32" s="61">
        <v>0</v>
      </c>
      <c r="AX32" s="61">
        <v>0</v>
      </c>
      <c r="AY32" s="61">
        <v>0</v>
      </c>
      <c r="AZ32" s="61">
        <v>0</v>
      </c>
      <c r="BA32" s="61">
        <v>0</v>
      </c>
      <c r="BB32" s="61">
        <v>0</v>
      </c>
      <c r="BC32" s="61">
        <v>0</v>
      </c>
      <c r="BD32" s="61">
        <v>0</v>
      </c>
      <c r="BE32" s="61">
        <v>0</v>
      </c>
      <c r="BF32" s="61">
        <v>0</v>
      </c>
      <c r="BG32" s="61">
        <v>0</v>
      </c>
      <c r="BH32" s="61">
        <v>0</v>
      </c>
      <c r="BI32" s="61">
        <v>0</v>
      </c>
      <c r="BJ32" s="61">
        <v>0</v>
      </c>
      <c r="BK32" s="61">
        <v>0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0</v>
      </c>
      <c r="BT32" s="61">
        <v>0</v>
      </c>
      <c r="BU32" s="61">
        <v>0</v>
      </c>
      <c r="BV32" s="61">
        <v>0</v>
      </c>
      <c r="BW32" s="61">
        <v>0</v>
      </c>
      <c r="BX32" s="61">
        <v>0</v>
      </c>
      <c r="BY32" s="61">
        <v>0</v>
      </c>
      <c r="BZ32" s="61">
        <v>0</v>
      </c>
      <c r="CA32" s="61">
        <v>0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0</v>
      </c>
      <c r="CJ32" s="61">
        <v>0</v>
      </c>
      <c r="CK32" s="61">
        <v>0</v>
      </c>
      <c r="CL32" s="61">
        <v>0</v>
      </c>
      <c r="CM32" s="61">
        <v>0</v>
      </c>
      <c r="CN32" s="61">
        <v>0</v>
      </c>
      <c r="CO32" s="61">
        <v>0</v>
      </c>
      <c r="CP32" s="61">
        <v>0</v>
      </c>
      <c r="CQ32" s="61">
        <v>0</v>
      </c>
      <c r="CR32" s="61">
        <v>0</v>
      </c>
      <c r="CS32" s="61">
        <v>0</v>
      </c>
      <c r="CT32" s="61">
        <v>0</v>
      </c>
      <c r="CU32" s="61">
        <v>0</v>
      </c>
    </row>
    <row r="33" spans="1:99" ht="12.75" customHeight="1">
      <c r="A33" s="44" t="s">
        <v>52</v>
      </c>
      <c r="B33" s="59">
        <v>1037</v>
      </c>
      <c r="C33" s="60" t="s">
        <v>373</v>
      </c>
      <c r="D33" s="61">
        <v>0</v>
      </c>
      <c r="E33" s="61">
        <v>0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0</v>
      </c>
      <c r="AA33" s="61">
        <v>0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0</v>
      </c>
      <c r="AK33" s="61">
        <v>0</v>
      </c>
      <c r="AL33" s="61">
        <v>0</v>
      </c>
      <c r="AM33" s="61">
        <v>0</v>
      </c>
      <c r="AN33" s="61">
        <v>0</v>
      </c>
      <c r="AO33" s="61">
        <v>0</v>
      </c>
      <c r="AP33" s="61">
        <v>0</v>
      </c>
      <c r="AQ33" s="61">
        <v>0</v>
      </c>
      <c r="AR33" s="61">
        <v>0</v>
      </c>
      <c r="AS33" s="61">
        <v>0</v>
      </c>
      <c r="AT33" s="61">
        <v>0</v>
      </c>
      <c r="AU33" s="61">
        <v>0</v>
      </c>
      <c r="AV33" s="61">
        <v>0</v>
      </c>
      <c r="AW33" s="61">
        <v>0</v>
      </c>
      <c r="AX33" s="61">
        <v>0</v>
      </c>
      <c r="AY33" s="61">
        <v>0</v>
      </c>
      <c r="AZ33" s="61">
        <v>0</v>
      </c>
      <c r="BA33" s="61">
        <v>0</v>
      </c>
      <c r="BB33" s="61">
        <v>0</v>
      </c>
      <c r="BC33" s="61">
        <v>0</v>
      </c>
      <c r="BD33" s="61">
        <v>0</v>
      </c>
      <c r="BE33" s="61">
        <v>0</v>
      </c>
      <c r="BF33" s="61">
        <v>0</v>
      </c>
      <c r="BG33" s="61">
        <v>0</v>
      </c>
      <c r="BH33" s="61">
        <v>0</v>
      </c>
      <c r="BI33" s="61">
        <v>0</v>
      </c>
      <c r="BJ33" s="61">
        <v>0</v>
      </c>
      <c r="BK33" s="61">
        <v>0</v>
      </c>
      <c r="BL33" s="61">
        <v>0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0</v>
      </c>
      <c r="BS33" s="61">
        <v>0</v>
      </c>
      <c r="BT33" s="61">
        <v>0</v>
      </c>
      <c r="BU33" s="61">
        <v>0</v>
      </c>
      <c r="BV33" s="61">
        <v>0</v>
      </c>
      <c r="BW33" s="61">
        <v>0</v>
      </c>
      <c r="BX33" s="61">
        <v>0</v>
      </c>
      <c r="BY33" s="61">
        <v>0</v>
      </c>
      <c r="BZ33" s="61">
        <v>0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0</v>
      </c>
      <c r="CJ33" s="61">
        <v>0</v>
      </c>
      <c r="CK33" s="61">
        <v>0</v>
      </c>
      <c r="CL33" s="61">
        <v>0</v>
      </c>
      <c r="CM33" s="61">
        <v>0</v>
      </c>
      <c r="CN33" s="61">
        <v>0</v>
      </c>
      <c r="CO33" s="61">
        <v>0</v>
      </c>
      <c r="CP33" s="61">
        <v>0</v>
      </c>
      <c r="CQ33" s="61">
        <v>0</v>
      </c>
      <c r="CR33" s="61">
        <v>0</v>
      </c>
      <c r="CS33" s="61">
        <v>0</v>
      </c>
      <c r="CT33" s="61">
        <v>0</v>
      </c>
      <c r="CU33" s="61">
        <v>0</v>
      </c>
    </row>
    <row r="34" spans="1:99" ht="12.75" customHeight="1">
      <c r="A34" s="44" t="s">
        <v>54</v>
      </c>
      <c r="B34" s="59">
        <v>1038</v>
      </c>
      <c r="C34" s="60" t="s">
        <v>373</v>
      </c>
      <c r="D34" s="61">
        <v>0</v>
      </c>
      <c r="E34" s="61">
        <v>0</v>
      </c>
      <c r="F34" s="61">
        <v>0</v>
      </c>
      <c r="G34" s="61">
        <v>0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  <c r="M34" s="61">
        <v>0</v>
      </c>
      <c r="N34" s="61">
        <v>0</v>
      </c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0</v>
      </c>
      <c r="AA34" s="61">
        <v>0</v>
      </c>
      <c r="AB34" s="61">
        <v>0</v>
      </c>
      <c r="AC34" s="61">
        <v>0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0</v>
      </c>
      <c r="AN34" s="61">
        <v>0</v>
      </c>
      <c r="AO34" s="61">
        <v>0</v>
      </c>
      <c r="AP34" s="61">
        <v>0</v>
      </c>
      <c r="AQ34" s="61">
        <v>0</v>
      </c>
      <c r="AR34" s="61">
        <v>0</v>
      </c>
      <c r="AS34" s="61">
        <v>0</v>
      </c>
      <c r="AT34" s="61">
        <v>0</v>
      </c>
      <c r="AU34" s="61">
        <v>0</v>
      </c>
      <c r="AV34" s="61">
        <v>0</v>
      </c>
      <c r="AW34" s="61">
        <v>0</v>
      </c>
      <c r="AX34" s="61">
        <v>0</v>
      </c>
      <c r="AY34" s="61">
        <v>0</v>
      </c>
      <c r="AZ34" s="61">
        <v>0</v>
      </c>
      <c r="BA34" s="61">
        <v>0</v>
      </c>
      <c r="BB34" s="61">
        <v>0</v>
      </c>
      <c r="BC34" s="61">
        <v>0</v>
      </c>
      <c r="BD34" s="61">
        <v>0</v>
      </c>
      <c r="BE34" s="61">
        <v>0</v>
      </c>
      <c r="BF34" s="61">
        <v>0</v>
      </c>
      <c r="BG34" s="61">
        <v>0</v>
      </c>
      <c r="BH34" s="61">
        <v>0</v>
      </c>
      <c r="BI34" s="61">
        <v>0</v>
      </c>
      <c r="BJ34" s="61">
        <v>0</v>
      </c>
      <c r="BK34" s="61">
        <v>0</v>
      </c>
      <c r="BL34" s="61">
        <v>0</v>
      </c>
      <c r="BM34" s="61">
        <v>0</v>
      </c>
      <c r="BN34" s="61">
        <v>0</v>
      </c>
      <c r="BO34" s="61">
        <v>0</v>
      </c>
      <c r="BP34" s="61">
        <v>0</v>
      </c>
      <c r="BQ34" s="61">
        <v>0</v>
      </c>
      <c r="BR34" s="61">
        <v>0</v>
      </c>
      <c r="BS34" s="61">
        <v>0</v>
      </c>
      <c r="BT34" s="61">
        <v>0</v>
      </c>
      <c r="BU34" s="61">
        <v>0</v>
      </c>
      <c r="BV34" s="61">
        <v>0</v>
      </c>
      <c r="BW34" s="61">
        <v>0</v>
      </c>
      <c r="BX34" s="61">
        <v>0</v>
      </c>
      <c r="BY34" s="61">
        <v>0</v>
      </c>
      <c r="BZ34" s="61">
        <v>0</v>
      </c>
      <c r="CA34" s="61">
        <v>0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0</v>
      </c>
      <c r="CJ34" s="61">
        <v>0</v>
      </c>
      <c r="CK34" s="61">
        <v>0</v>
      </c>
      <c r="CL34" s="61">
        <v>0</v>
      </c>
      <c r="CM34" s="61">
        <v>0</v>
      </c>
      <c r="CN34" s="61">
        <v>0</v>
      </c>
      <c r="CO34" s="61">
        <v>0</v>
      </c>
      <c r="CP34" s="61">
        <v>0</v>
      </c>
      <c r="CQ34" s="61">
        <v>0</v>
      </c>
      <c r="CR34" s="61">
        <v>0</v>
      </c>
      <c r="CS34" s="61">
        <v>0</v>
      </c>
      <c r="CT34" s="61">
        <v>0</v>
      </c>
      <c r="CU34" s="61">
        <v>0</v>
      </c>
    </row>
    <row r="35" spans="1:99" ht="12.75" customHeight="1">
      <c r="A35" s="44" t="s">
        <v>56</v>
      </c>
      <c r="B35" s="59">
        <v>1039</v>
      </c>
      <c r="C35" s="60" t="s">
        <v>373</v>
      </c>
      <c r="D35" s="61">
        <v>0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0</v>
      </c>
      <c r="AT35" s="61">
        <v>0</v>
      </c>
      <c r="AU35" s="61">
        <v>0</v>
      </c>
      <c r="AV35" s="61">
        <v>0</v>
      </c>
      <c r="AW35" s="61">
        <v>0</v>
      </c>
      <c r="AX35" s="61">
        <v>0</v>
      </c>
      <c r="AY35" s="61">
        <v>0</v>
      </c>
      <c r="AZ35" s="61">
        <v>0</v>
      </c>
      <c r="BA35" s="61">
        <v>0</v>
      </c>
      <c r="BB35" s="61">
        <v>0</v>
      </c>
      <c r="BC35" s="61">
        <v>0</v>
      </c>
      <c r="BD35" s="61">
        <v>0</v>
      </c>
      <c r="BE35" s="61">
        <v>0</v>
      </c>
      <c r="BF35" s="61">
        <v>0</v>
      </c>
      <c r="BG35" s="61">
        <v>0</v>
      </c>
      <c r="BH35" s="61">
        <v>0</v>
      </c>
      <c r="BI35" s="61">
        <v>0</v>
      </c>
      <c r="BJ35" s="61">
        <v>0</v>
      </c>
      <c r="BK35" s="61">
        <v>0</v>
      </c>
      <c r="BL35" s="61">
        <v>0</v>
      </c>
      <c r="BM35" s="61">
        <v>0</v>
      </c>
      <c r="BN35" s="61">
        <v>0</v>
      </c>
      <c r="BO35" s="61">
        <v>0</v>
      </c>
      <c r="BP35" s="61">
        <v>0</v>
      </c>
      <c r="BQ35" s="61">
        <v>0</v>
      </c>
      <c r="BR35" s="61">
        <v>0</v>
      </c>
      <c r="BS35" s="61">
        <v>0</v>
      </c>
      <c r="BT35" s="61">
        <v>0</v>
      </c>
      <c r="BU35" s="61">
        <v>0</v>
      </c>
      <c r="BV35" s="61">
        <v>0</v>
      </c>
      <c r="BW35" s="61">
        <v>0</v>
      </c>
      <c r="BX35" s="61">
        <v>0</v>
      </c>
      <c r="BY35" s="61">
        <v>0</v>
      </c>
      <c r="BZ35" s="61">
        <v>0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0</v>
      </c>
      <c r="CJ35" s="61">
        <v>0</v>
      </c>
      <c r="CK35" s="61">
        <v>0</v>
      </c>
      <c r="CL35" s="61">
        <v>0</v>
      </c>
      <c r="CM35" s="61">
        <v>0</v>
      </c>
      <c r="CN35" s="61">
        <v>0</v>
      </c>
      <c r="CO35" s="61">
        <v>0</v>
      </c>
      <c r="CP35" s="61">
        <v>0</v>
      </c>
      <c r="CQ35" s="61">
        <v>0</v>
      </c>
      <c r="CR35" s="61">
        <v>0</v>
      </c>
      <c r="CS35" s="61">
        <v>0</v>
      </c>
      <c r="CT35" s="61">
        <v>0</v>
      </c>
      <c r="CU35" s="61">
        <v>0</v>
      </c>
    </row>
    <row r="36" spans="1:99" ht="12.75" customHeight="1">
      <c r="A36" s="44" t="s">
        <v>58</v>
      </c>
      <c r="B36" s="59">
        <v>1040</v>
      </c>
      <c r="C36" s="60" t="s">
        <v>373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0</v>
      </c>
      <c r="CM36" s="61">
        <v>0</v>
      </c>
      <c r="CN36" s="61">
        <v>0</v>
      </c>
      <c r="CO36" s="61">
        <v>0</v>
      </c>
      <c r="CP36" s="61">
        <v>0</v>
      </c>
      <c r="CQ36" s="61">
        <v>0</v>
      </c>
      <c r="CR36" s="61">
        <v>0</v>
      </c>
      <c r="CS36" s="61">
        <v>0</v>
      </c>
      <c r="CT36" s="61">
        <v>0</v>
      </c>
      <c r="CU36" s="61">
        <v>0</v>
      </c>
    </row>
    <row r="37" spans="1:99" ht="12.75" customHeight="1">
      <c r="A37" s="44" t="s">
        <v>60</v>
      </c>
      <c r="B37" s="59">
        <v>1043</v>
      </c>
      <c r="C37" s="60" t="s">
        <v>373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0</v>
      </c>
      <c r="AA37" s="61">
        <v>0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0</v>
      </c>
      <c r="AN37" s="61">
        <v>0</v>
      </c>
      <c r="AO37" s="61">
        <v>0</v>
      </c>
      <c r="AP37" s="61">
        <v>0</v>
      </c>
      <c r="AQ37" s="61">
        <v>0</v>
      </c>
      <c r="AR37" s="61">
        <v>0</v>
      </c>
      <c r="AS37" s="61">
        <v>0</v>
      </c>
      <c r="AT37" s="61">
        <v>0</v>
      </c>
      <c r="AU37" s="61">
        <v>0</v>
      </c>
      <c r="AV37" s="61">
        <v>0</v>
      </c>
      <c r="AW37" s="61">
        <v>0</v>
      </c>
      <c r="AX37" s="61">
        <v>0</v>
      </c>
      <c r="AY37" s="61">
        <v>0</v>
      </c>
      <c r="AZ37" s="61">
        <v>0</v>
      </c>
      <c r="BA37" s="61">
        <v>0</v>
      </c>
      <c r="BB37" s="61">
        <v>0</v>
      </c>
      <c r="BC37" s="61">
        <v>0</v>
      </c>
      <c r="BD37" s="61">
        <v>0</v>
      </c>
      <c r="BE37" s="61">
        <v>0</v>
      </c>
      <c r="BF37" s="61">
        <v>0</v>
      </c>
      <c r="BG37" s="61">
        <v>0</v>
      </c>
      <c r="BH37" s="61">
        <v>0</v>
      </c>
      <c r="BI37" s="61">
        <v>0</v>
      </c>
      <c r="BJ37" s="61">
        <v>0</v>
      </c>
      <c r="BK37" s="61">
        <v>0</v>
      </c>
      <c r="BL37" s="61">
        <v>0</v>
      </c>
      <c r="BM37" s="61">
        <v>0</v>
      </c>
      <c r="BN37" s="61">
        <v>0</v>
      </c>
      <c r="BO37" s="61">
        <v>0</v>
      </c>
      <c r="BP37" s="61">
        <v>0</v>
      </c>
      <c r="BQ37" s="61">
        <v>0</v>
      </c>
      <c r="BR37" s="61">
        <v>0</v>
      </c>
      <c r="BS37" s="61">
        <v>0</v>
      </c>
      <c r="BT37" s="61">
        <v>0</v>
      </c>
      <c r="BU37" s="61">
        <v>0</v>
      </c>
      <c r="BV37" s="61">
        <v>0</v>
      </c>
      <c r="BW37" s="61">
        <v>0</v>
      </c>
      <c r="BX37" s="61">
        <v>0</v>
      </c>
      <c r="BY37" s="61">
        <v>0</v>
      </c>
      <c r="BZ37" s="61">
        <v>0</v>
      </c>
      <c r="CA37" s="61">
        <v>0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0</v>
      </c>
      <c r="CM37" s="61">
        <v>0</v>
      </c>
      <c r="CN37" s="61">
        <v>0</v>
      </c>
      <c r="CO37" s="61">
        <v>0</v>
      </c>
      <c r="CP37" s="61">
        <v>0</v>
      </c>
      <c r="CQ37" s="61">
        <v>0</v>
      </c>
      <c r="CR37" s="61">
        <v>0</v>
      </c>
      <c r="CS37" s="61">
        <v>0</v>
      </c>
      <c r="CT37" s="61">
        <v>0</v>
      </c>
      <c r="CU37" s="61">
        <v>0</v>
      </c>
    </row>
    <row r="38" spans="1:99" ht="12.75" customHeight="1">
      <c r="A38" s="44" t="s">
        <v>62</v>
      </c>
      <c r="B38" s="59">
        <v>1044</v>
      </c>
      <c r="C38" s="60" t="s">
        <v>373</v>
      </c>
      <c r="D38" s="61">
        <v>0</v>
      </c>
      <c r="E38" s="61">
        <v>0</v>
      </c>
      <c r="F38" s="61">
        <v>0</v>
      </c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0</v>
      </c>
      <c r="AA38" s="61">
        <v>0</v>
      </c>
      <c r="AB38" s="61">
        <v>0</v>
      </c>
      <c r="AC38" s="61">
        <v>0</v>
      </c>
      <c r="AD38" s="61">
        <v>0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0</v>
      </c>
      <c r="AN38" s="61">
        <v>0</v>
      </c>
      <c r="AO38" s="61">
        <v>0</v>
      </c>
      <c r="AP38" s="61">
        <v>0</v>
      </c>
      <c r="AQ38" s="61">
        <v>0</v>
      </c>
      <c r="AR38" s="61">
        <v>0</v>
      </c>
      <c r="AS38" s="61">
        <v>0</v>
      </c>
      <c r="AT38" s="61">
        <v>0</v>
      </c>
      <c r="AU38" s="61">
        <v>0</v>
      </c>
      <c r="AV38" s="61">
        <v>0</v>
      </c>
      <c r="AW38" s="61">
        <v>0</v>
      </c>
      <c r="AX38" s="61">
        <v>0</v>
      </c>
      <c r="AY38" s="61">
        <v>0</v>
      </c>
      <c r="AZ38" s="61">
        <v>0</v>
      </c>
      <c r="BA38" s="61">
        <v>0</v>
      </c>
      <c r="BB38" s="61">
        <v>0</v>
      </c>
      <c r="BC38" s="61">
        <v>0</v>
      </c>
      <c r="BD38" s="61">
        <v>0</v>
      </c>
      <c r="BE38" s="61">
        <v>0</v>
      </c>
      <c r="BF38" s="61">
        <v>0</v>
      </c>
      <c r="BG38" s="61">
        <v>0</v>
      </c>
      <c r="BH38" s="61">
        <v>0</v>
      </c>
      <c r="BI38" s="61">
        <v>0</v>
      </c>
      <c r="BJ38" s="61">
        <v>0</v>
      </c>
      <c r="BK38" s="61">
        <v>0</v>
      </c>
      <c r="BL38" s="61">
        <v>0</v>
      </c>
      <c r="BM38" s="61">
        <v>0</v>
      </c>
      <c r="BN38" s="61">
        <v>0</v>
      </c>
      <c r="BO38" s="61">
        <v>0</v>
      </c>
      <c r="BP38" s="61">
        <v>0</v>
      </c>
      <c r="BQ38" s="61">
        <v>0</v>
      </c>
      <c r="BR38" s="61">
        <v>0</v>
      </c>
      <c r="BS38" s="61">
        <v>0</v>
      </c>
      <c r="BT38" s="61">
        <v>0</v>
      </c>
      <c r="BU38" s="61">
        <v>0</v>
      </c>
      <c r="BV38" s="61">
        <v>0</v>
      </c>
      <c r="BW38" s="61">
        <v>0</v>
      </c>
      <c r="BX38" s="61">
        <v>0</v>
      </c>
      <c r="BY38" s="61">
        <v>0</v>
      </c>
      <c r="BZ38" s="61">
        <v>0</v>
      </c>
      <c r="CA38" s="61">
        <v>0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0</v>
      </c>
      <c r="CJ38" s="61">
        <v>0</v>
      </c>
      <c r="CK38" s="61">
        <v>0</v>
      </c>
      <c r="CL38" s="61">
        <v>0</v>
      </c>
      <c r="CM38" s="61">
        <v>0</v>
      </c>
      <c r="CN38" s="61">
        <v>0</v>
      </c>
      <c r="CO38" s="61">
        <v>0</v>
      </c>
      <c r="CP38" s="61">
        <v>0</v>
      </c>
      <c r="CQ38" s="61">
        <v>0</v>
      </c>
      <c r="CR38" s="61">
        <v>0</v>
      </c>
      <c r="CS38" s="61">
        <v>0</v>
      </c>
      <c r="CT38" s="61">
        <v>0</v>
      </c>
      <c r="CU38" s="61">
        <v>0</v>
      </c>
    </row>
    <row r="39" spans="1:99" ht="12.75" customHeight="1">
      <c r="A39" s="44" t="s">
        <v>64</v>
      </c>
      <c r="B39" s="59">
        <v>1045</v>
      </c>
      <c r="C39" s="60" t="s">
        <v>373</v>
      </c>
      <c r="D39" s="61">
        <v>0</v>
      </c>
      <c r="E39" s="61">
        <v>0</v>
      </c>
      <c r="F39" s="61">
        <v>0</v>
      </c>
      <c r="G39" s="61">
        <v>0</v>
      </c>
      <c r="H39" s="61">
        <v>0</v>
      </c>
      <c r="I39" s="61">
        <v>0</v>
      </c>
      <c r="J39" s="61">
        <v>0</v>
      </c>
      <c r="K39" s="61">
        <v>0</v>
      </c>
      <c r="L39" s="61">
        <v>0</v>
      </c>
      <c r="M39" s="61">
        <v>0</v>
      </c>
      <c r="N39" s="61">
        <v>0</v>
      </c>
      <c r="O39" s="61">
        <v>0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0</v>
      </c>
      <c r="AA39" s="61">
        <v>0</v>
      </c>
      <c r="AB39" s="61">
        <v>0</v>
      </c>
      <c r="AC39" s="61">
        <v>0</v>
      </c>
      <c r="AD39" s="61">
        <v>0</v>
      </c>
      <c r="AE39" s="61">
        <v>0</v>
      </c>
      <c r="AF39" s="61">
        <v>0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0</v>
      </c>
      <c r="AN39" s="61">
        <v>0</v>
      </c>
      <c r="AO39" s="61">
        <v>0</v>
      </c>
      <c r="AP39" s="61">
        <v>0</v>
      </c>
      <c r="AQ39" s="61">
        <v>0</v>
      </c>
      <c r="AR39" s="61">
        <v>0</v>
      </c>
      <c r="AS39" s="61">
        <v>0</v>
      </c>
      <c r="AT39" s="61">
        <v>0</v>
      </c>
      <c r="AU39" s="61">
        <v>0</v>
      </c>
      <c r="AV39" s="61">
        <v>0</v>
      </c>
      <c r="AW39" s="61">
        <v>0</v>
      </c>
      <c r="AX39" s="61">
        <v>0</v>
      </c>
      <c r="AY39" s="61">
        <v>0</v>
      </c>
      <c r="AZ39" s="61">
        <v>0</v>
      </c>
      <c r="BA39" s="61">
        <v>0</v>
      </c>
      <c r="BB39" s="61">
        <v>0</v>
      </c>
      <c r="BC39" s="61">
        <v>0</v>
      </c>
      <c r="BD39" s="61">
        <v>0</v>
      </c>
      <c r="BE39" s="61">
        <v>0</v>
      </c>
      <c r="BF39" s="61">
        <v>0</v>
      </c>
      <c r="BG39" s="61">
        <v>0</v>
      </c>
      <c r="BH39" s="61">
        <v>0</v>
      </c>
      <c r="BI39" s="61">
        <v>0</v>
      </c>
      <c r="BJ39" s="61">
        <v>0</v>
      </c>
      <c r="BK39" s="61">
        <v>0</v>
      </c>
      <c r="BL39" s="61">
        <v>0</v>
      </c>
      <c r="BM39" s="61">
        <v>0</v>
      </c>
      <c r="BN39" s="61">
        <v>0</v>
      </c>
      <c r="BO39" s="61">
        <v>0</v>
      </c>
      <c r="BP39" s="61">
        <v>0</v>
      </c>
      <c r="BQ39" s="61">
        <v>0</v>
      </c>
      <c r="BR39" s="61">
        <v>0</v>
      </c>
      <c r="BS39" s="61">
        <v>0</v>
      </c>
      <c r="BT39" s="61">
        <v>0</v>
      </c>
      <c r="BU39" s="61">
        <v>0</v>
      </c>
      <c r="BV39" s="61">
        <v>0</v>
      </c>
      <c r="BW39" s="61">
        <v>0</v>
      </c>
      <c r="BX39" s="61">
        <v>0</v>
      </c>
      <c r="BY39" s="61">
        <v>0</v>
      </c>
      <c r="BZ39" s="61">
        <v>0</v>
      </c>
      <c r="CA39" s="61">
        <v>0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0</v>
      </c>
      <c r="CJ39" s="61">
        <v>0</v>
      </c>
      <c r="CK39" s="61">
        <v>0</v>
      </c>
      <c r="CL39" s="61">
        <v>0</v>
      </c>
      <c r="CM39" s="61">
        <v>0</v>
      </c>
      <c r="CN39" s="61">
        <v>0</v>
      </c>
      <c r="CO39" s="61">
        <v>0</v>
      </c>
      <c r="CP39" s="61">
        <v>0</v>
      </c>
      <c r="CQ39" s="61">
        <v>0</v>
      </c>
      <c r="CR39" s="61">
        <v>0</v>
      </c>
      <c r="CS39" s="61">
        <v>0</v>
      </c>
      <c r="CT39" s="61">
        <v>0</v>
      </c>
      <c r="CU39" s="61">
        <v>0</v>
      </c>
    </row>
    <row r="40" spans="1:99" ht="12.75" customHeight="1">
      <c r="A40" s="44" t="s">
        <v>66</v>
      </c>
      <c r="B40" s="59">
        <v>1046</v>
      </c>
      <c r="C40" s="60" t="s">
        <v>373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0</v>
      </c>
      <c r="AN40" s="61">
        <v>0</v>
      </c>
      <c r="AO40" s="61">
        <v>0</v>
      </c>
      <c r="AP40" s="61">
        <v>0</v>
      </c>
      <c r="AQ40" s="61">
        <v>0</v>
      </c>
      <c r="AR40" s="61">
        <v>0</v>
      </c>
      <c r="AS40" s="61">
        <v>0</v>
      </c>
      <c r="AT40" s="61">
        <v>0</v>
      </c>
      <c r="AU40" s="61">
        <v>0</v>
      </c>
      <c r="AV40" s="61">
        <v>0</v>
      </c>
      <c r="AW40" s="61">
        <v>0</v>
      </c>
      <c r="AX40" s="61">
        <v>0</v>
      </c>
      <c r="AY40" s="61">
        <v>0</v>
      </c>
      <c r="AZ40" s="61">
        <v>0</v>
      </c>
      <c r="BA40" s="61">
        <v>0</v>
      </c>
      <c r="BB40" s="61">
        <v>0</v>
      </c>
      <c r="BC40" s="61">
        <v>0</v>
      </c>
      <c r="BD40" s="61">
        <v>0</v>
      </c>
      <c r="BE40" s="61">
        <v>0</v>
      </c>
      <c r="BF40" s="61">
        <v>0</v>
      </c>
      <c r="BG40" s="61">
        <v>0</v>
      </c>
      <c r="BH40" s="61">
        <v>0</v>
      </c>
      <c r="BI40" s="61">
        <v>0</v>
      </c>
      <c r="BJ40" s="61">
        <v>0</v>
      </c>
      <c r="BK40" s="61">
        <v>0</v>
      </c>
      <c r="BL40" s="61">
        <v>0</v>
      </c>
      <c r="BM40" s="61">
        <v>0</v>
      </c>
      <c r="BN40" s="61">
        <v>0</v>
      </c>
      <c r="BO40" s="61">
        <v>0</v>
      </c>
      <c r="BP40" s="61">
        <v>0</v>
      </c>
      <c r="BQ40" s="61">
        <v>0</v>
      </c>
      <c r="BR40" s="61">
        <v>0</v>
      </c>
      <c r="BS40" s="61">
        <v>0</v>
      </c>
      <c r="BT40" s="61">
        <v>0</v>
      </c>
      <c r="BU40" s="61">
        <v>0</v>
      </c>
      <c r="BV40" s="61">
        <v>0</v>
      </c>
      <c r="BW40" s="61">
        <v>0</v>
      </c>
      <c r="BX40" s="61">
        <v>0</v>
      </c>
      <c r="BY40" s="61">
        <v>0</v>
      </c>
      <c r="BZ40" s="61">
        <v>0</v>
      </c>
      <c r="CA40" s="61">
        <v>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0</v>
      </c>
      <c r="CJ40" s="61">
        <v>0</v>
      </c>
      <c r="CK40" s="61">
        <v>0</v>
      </c>
      <c r="CL40" s="61">
        <v>0</v>
      </c>
      <c r="CM40" s="61">
        <v>0</v>
      </c>
      <c r="CN40" s="61">
        <v>0</v>
      </c>
      <c r="CO40" s="61">
        <v>0</v>
      </c>
      <c r="CP40" s="61">
        <v>0</v>
      </c>
      <c r="CQ40" s="61">
        <v>0</v>
      </c>
      <c r="CR40" s="61">
        <v>0</v>
      </c>
      <c r="CS40" s="61">
        <v>0</v>
      </c>
      <c r="CT40" s="61">
        <v>0</v>
      </c>
      <c r="CU40" s="61">
        <v>0</v>
      </c>
    </row>
    <row r="41" spans="1:99" ht="12.75" customHeight="1">
      <c r="A41" s="44" t="s">
        <v>68</v>
      </c>
      <c r="B41" s="59">
        <v>1048</v>
      </c>
      <c r="C41" s="60" t="s">
        <v>373</v>
      </c>
      <c r="D41" s="61">
        <v>0</v>
      </c>
      <c r="E41" s="61">
        <v>0</v>
      </c>
      <c r="F41" s="61">
        <v>0</v>
      </c>
      <c r="G41" s="61">
        <v>0</v>
      </c>
      <c r="H41" s="61">
        <v>0</v>
      </c>
      <c r="I41" s="61">
        <v>0</v>
      </c>
      <c r="J41" s="61">
        <v>0</v>
      </c>
      <c r="K41" s="61">
        <v>0</v>
      </c>
      <c r="L41" s="61">
        <v>0</v>
      </c>
      <c r="M41" s="61">
        <v>0</v>
      </c>
      <c r="N41" s="61">
        <v>0</v>
      </c>
      <c r="O41" s="61">
        <v>0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0</v>
      </c>
      <c r="AA41" s="61">
        <v>0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0</v>
      </c>
      <c r="AN41" s="61">
        <v>0</v>
      </c>
      <c r="AO41" s="61">
        <v>0</v>
      </c>
      <c r="AP41" s="61">
        <v>0</v>
      </c>
      <c r="AQ41" s="61">
        <v>0</v>
      </c>
      <c r="AR41" s="61">
        <v>0</v>
      </c>
      <c r="AS41" s="61">
        <v>0</v>
      </c>
      <c r="AT41" s="61">
        <v>0</v>
      </c>
      <c r="AU41" s="61">
        <v>0</v>
      </c>
      <c r="AV41" s="61">
        <v>0</v>
      </c>
      <c r="AW41" s="61">
        <v>0</v>
      </c>
      <c r="AX41" s="61">
        <v>0</v>
      </c>
      <c r="AY41" s="61">
        <v>0</v>
      </c>
      <c r="AZ41" s="61">
        <v>0</v>
      </c>
      <c r="BA41" s="61">
        <v>0</v>
      </c>
      <c r="BB41" s="61">
        <v>0</v>
      </c>
      <c r="BC41" s="61">
        <v>0</v>
      </c>
      <c r="BD41" s="61">
        <v>0</v>
      </c>
      <c r="BE41" s="61">
        <v>0</v>
      </c>
      <c r="BF41" s="61">
        <v>0</v>
      </c>
      <c r="BG41" s="61">
        <v>0</v>
      </c>
      <c r="BH41" s="61">
        <v>0</v>
      </c>
      <c r="BI41" s="61">
        <v>0</v>
      </c>
      <c r="BJ41" s="61">
        <v>0</v>
      </c>
      <c r="BK41" s="61">
        <v>0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0</v>
      </c>
      <c r="BT41" s="61">
        <v>0</v>
      </c>
      <c r="BU41" s="61">
        <v>0</v>
      </c>
      <c r="BV41" s="61">
        <v>0</v>
      </c>
      <c r="BW41" s="61">
        <v>0</v>
      </c>
      <c r="BX41" s="61">
        <v>0</v>
      </c>
      <c r="BY41" s="61">
        <v>0</v>
      </c>
      <c r="BZ41" s="61">
        <v>0</v>
      </c>
      <c r="CA41" s="61">
        <v>0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0</v>
      </c>
      <c r="CM41" s="61">
        <v>0</v>
      </c>
      <c r="CN41" s="61">
        <v>0</v>
      </c>
      <c r="CO41" s="61">
        <v>0</v>
      </c>
      <c r="CP41" s="61">
        <v>0</v>
      </c>
      <c r="CQ41" s="61">
        <v>0</v>
      </c>
      <c r="CR41" s="61">
        <v>0</v>
      </c>
      <c r="CS41" s="61">
        <v>0</v>
      </c>
      <c r="CT41" s="61">
        <v>0</v>
      </c>
      <c r="CU41" s="61">
        <v>0</v>
      </c>
    </row>
    <row r="42" spans="1:99" ht="12.75" customHeight="1">
      <c r="A42" s="44" t="s">
        <v>70</v>
      </c>
      <c r="B42" s="59">
        <v>1049</v>
      </c>
      <c r="C42" s="60" t="s">
        <v>373</v>
      </c>
      <c r="D42" s="61">
        <v>0</v>
      </c>
      <c r="E42" s="61">
        <v>0</v>
      </c>
      <c r="F42" s="61">
        <v>0</v>
      </c>
      <c r="G42" s="61">
        <v>0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0</v>
      </c>
      <c r="W42" s="61">
        <v>0</v>
      </c>
      <c r="X42" s="61">
        <v>0</v>
      </c>
      <c r="Y42" s="61">
        <v>0</v>
      </c>
      <c r="Z42" s="61">
        <v>0</v>
      </c>
      <c r="AA42" s="61">
        <v>0</v>
      </c>
      <c r="AB42" s="61">
        <v>0</v>
      </c>
      <c r="AC42" s="61">
        <v>0</v>
      </c>
      <c r="AD42" s="61">
        <v>0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0</v>
      </c>
      <c r="AN42" s="61">
        <v>0</v>
      </c>
      <c r="AO42" s="61">
        <v>0</v>
      </c>
      <c r="AP42" s="61">
        <v>0</v>
      </c>
      <c r="AQ42" s="61">
        <v>0</v>
      </c>
      <c r="AR42" s="61">
        <v>0</v>
      </c>
      <c r="AS42" s="61">
        <v>0</v>
      </c>
      <c r="AT42" s="61">
        <v>0</v>
      </c>
      <c r="AU42" s="61">
        <v>0</v>
      </c>
      <c r="AV42" s="61">
        <v>0</v>
      </c>
      <c r="AW42" s="61">
        <v>0</v>
      </c>
      <c r="AX42" s="61">
        <v>0</v>
      </c>
      <c r="AY42" s="61">
        <v>0</v>
      </c>
      <c r="AZ42" s="61">
        <v>0</v>
      </c>
      <c r="BA42" s="61">
        <v>0</v>
      </c>
      <c r="BB42" s="61">
        <v>0</v>
      </c>
      <c r="BC42" s="61">
        <v>0</v>
      </c>
      <c r="BD42" s="61">
        <v>0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0</v>
      </c>
      <c r="BT42" s="61">
        <v>0</v>
      </c>
      <c r="BU42" s="61">
        <v>0</v>
      </c>
      <c r="BV42" s="61">
        <v>0</v>
      </c>
      <c r="BW42" s="61">
        <v>0</v>
      </c>
      <c r="BX42" s="61">
        <v>0</v>
      </c>
      <c r="BY42" s="61">
        <v>0</v>
      </c>
      <c r="BZ42" s="61">
        <v>0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0</v>
      </c>
      <c r="CJ42" s="61">
        <v>0</v>
      </c>
      <c r="CK42" s="61">
        <v>0</v>
      </c>
      <c r="CL42" s="61">
        <v>0</v>
      </c>
      <c r="CM42" s="61">
        <v>0</v>
      </c>
      <c r="CN42" s="61">
        <v>0</v>
      </c>
      <c r="CO42" s="61">
        <v>0</v>
      </c>
      <c r="CP42" s="61">
        <v>0</v>
      </c>
      <c r="CQ42" s="61">
        <v>0</v>
      </c>
      <c r="CR42" s="61">
        <v>0</v>
      </c>
      <c r="CS42" s="61">
        <v>0</v>
      </c>
      <c r="CT42" s="61">
        <v>0</v>
      </c>
      <c r="CU42" s="61">
        <v>0</v>
      </c>
    </row>
    <row r="43" spans="1:99" ht="12.75" customHeight="1">
      <c r="A43" s="44" t="s">
        <v>72</v>
      </c>
      <c r="B43" s="59">
        <v>1051</v>
      </c>
      <c r="C43" s="60" t="s">
        <v>373</v>
      </c>
      <c r="D43" s="61">
        <v>0</v>
      </c>
      <c r="E43" s="61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0</v>
      </c>
      <c r="AN43" s="61">
        <v>0</v>
      </c>
      <c r="AO43" s="61">
        <v>0</v>
      </c>
      <c r="AP43" s="61">
        <v>0</v>
      </c>
      <c r="AQ43" s="61">
        <v>0</v>
      </c>
      <c r="AR43" s="61">
        <v>0</v>
      </c>
      <c r="AS43" s="61">
        <v>0</v>
      </c>
      <c r="AT43" s="61">
        <v>0</v>
      </c>
      <c r="AU43" s="61">
        <v>0</v>
      </c>
      <c r="AV43" s="61">
        <v>0</v>
      </c>
      <c r="AW43" s="61">
        <v>0</v>
      </c>
      <c r="AX43" s="61">
        <v>0</v>
      </c>
      <c r="AY43" s="61">
        <v>0</v>
      </c>
      <c r="AZ43" s="61">
        <v>0</v>
      </c>
      <c r="BA43" s="61">
        <v>0</v>
      </c>
      <c r="BB43" s="61">
        <v>0</v>
      </c>
      <c r="BC43" s="61">
        <v>0</v>
      </c>
      <c r="BD43" s="61">
        <v>0</v>
      </c>
      <c r="BE43" s="61">
        <v>0</v>
      </c>
      <c r="BF43" s="61">
        <v>0</v>
      </c>
      <c r="BG43" s="61">
        <v>0</v>
      </c>
      <c r="BH43" s="61">
        <v>0</v>
      </c>
      <c r="BI43" s="61">
        <v>0</v>
      </c>
      <c r="BJ43" s="61">
        <v>0</v>
      </c>
      <c r="BK43" s="61">
        <v>0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0</v>
      </c>
      <c r="BT43" s="61">
        <v>0</v>
      </c>
      <c r="BU43" s="61">
        <v>0</v>
      </c>
      <c r="BV43" s="61">
        <v>0</v>
      </c>
      <c r="BW43" s="61">
        <v>0</v>
      </c>
      <c r="BX43" s="61">
        <v>0</v>
      </c>
      <c r="BY43" s="61">
        <v>0</v>
      </c>
      <c r="BZ43" s="61">
        <v>0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0</v>
      </c>
      <c r="CJ43" s="61">
        <v>0</v>
      </c>
      <c r="CK43" s="61">
        <v>0</v>
      </c>
      <c r="CL43" s="61">
        <v>0</v>
      </c>
      <c r="CM43" s="61">
        <v>0</v>
      </c>
      <c r="CN43" s="61">
        <v>0</v>
      </c>
      <c r="CO43" s="61">
        <v>0</v>
      </c>
      <c r="CP43" s="61">
        <v>0</v>
      </c>
      <c r="CQ43" s="61">
        <v>0</v>
      </c>
      <c r="CR43" s="61">
        <v>0</v>
      </c>
      <c r="CS43" s="61">
        <v>0</v>
      </c>
      <c r="CT43" s="61">
        <v>0</v>
      </c>
      <c r="CU43" s="61">
        <v>0</v>
      </c>
    </row>
    <row r="44" spans="1:99">
      <c r="A44" s="44" t="s">
        <v>74</v>
      </c>
      <c r="B44" s="59">
        <v>1052</v>
      </c>
      <c r="C44" s="60" t="s">
        <v>373</v>
      </c>
      <c r="D44" s="61">
        <v>0</v>
      </c>
      <c r="E44" s="61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1">
        <v>0</v>
      </c>
      <c r="AD44" s="61">
        <v>0</v>
      </c>
      <c r="AE44" s="61">
        <v>0</v>
      </c>
      <c r="AF44" s="61">
        <v>0</v>
      </c>
      <c r="AG44" s="61">
        <v>0</v>
      </c>
      <c r="AH44" s="61">
        <v>0</v>
      </c>
      <c r="AI44" s="61">
        <v>0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0</v>
      </c>
      <c r="AT44" s="61">
        <v>0</v>
      </c>
      <c r="AU44" s="61">
        <v>0</v>
      </c>
      <c r="AV44" s="61">
        <v>0</v>
      </c>
      <c r="AW44" s="61">
        <v>0</v>
      </c>
      <c r="AX44" s="61">
        <v>0</v>
      </c>
      <c r="AY44" s="61">
        <v>0</v>
      </c>
      <c r="AZ44" s="61">
        <v>0</v>
      </c>
      <c r="BA44" s="61">
        <v>0</v>
      </c>
      <c r="BB44" s="61">
        <v>0</v>
      </c>
      <c r="BC44" s="61">
        <v>0</v>
      </c>
      <c r="BD44" s="61">
        <v>0</v>
      </c>
      <c r="BE44" s="61">
        <v>0</v>
      </c>
      <c r="BF44" s="61">
        <v>0</v>
      </c>
      <c r="BG44" s="61">
        <v>0</v>
      </c>
      <c r="BH44" s="61">
        <v>0</v>
      </c>
      <c r="BI44" s="61">
        <v>0</v>
      </c>
      <c r="BJ44" s="61">
        <v>0</v>
      </c>
      <c r="BK44" s="61">
        <v>0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0</v>
      </c>
      <c r="BT44" s="61">
        <v>0</v>
      </c>
      <c r="BU44" s="61">
        <v>0</v>
      </c>
      <c r="BV44" s="61">
        <v>0</v>
      </c>
      <c r="BW44" s="61">
        <v>0</v>
      </c>
      <c r="BX44" s="61">
        <v>0</v>
      </c>
      <c r="BY44" s="61">
        <v>0</v>
      </c>
      <c r="BZ44" s="61">
        <v>0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0</v>
      </c>
      <c r="CJ44" s="61">
        <v>0</v>
      </c>
      <c r="CK44" s="61">
        <v>0</v>
      </c>
      <c r="CL44" s="61">
        <v>0</v>
      </c>
      <c r="CM44" s="61">
        <v>0</v>
      </c>
      <c r="CN44" s="61">
        <v>0</v>
      </c>
      <c r="CO44" s="61">
        <v>0</v>
      </c>
      <c r="CP44" s="61">
        <v>0</v>
      </c>
      <c r="CQ44" s="61">
        <v>0</v>
      </c>
      <c r="CR44" s="61">
        <v>0</v>
      </c>
      <c r="CS44" s="61">
        <v>0</v>
      </c>
      <c r="CT44" s="61">
        <v>0</v>
      </c>
      <c r="CU44" s="61">
        <v>0</v>
      </c>
    </row>
    <row r="45" spans="1:99" ht="12.75" customHeight="1">
      <c r="A45" s="44" t="s">
        <v>76</v>
      </c>
      <c r="B45" s="59">
        <v>1053</v>
      </c>
      <c r="C45" s="60" t="s">
        <v>373</v>
      </c>
      <c r="D45" s="61">
        <v>0</v>
      </c>
      <c r="E45" s="61">
        <v>0</v>
      </c>
      <c r="F45" s="61">
        <v>0</v>
      </c>
      <c r="G45" s="61">
        <v>0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0</v>
      </c>
      <c r="AA45" s="61">
        <v>0</v>
      </c>
      <c r="AB45" s="61">
        <v>0</v>
      </c>
      <c r="AC45" s="61">
        <v>0</v>
      </c>
      <c r="AD45" s="61">
        <v>0</v>
      </c>
      <c r="AE45" s="61">
        <v>0</v>
      </c>
      <c r="AF45" s="61">
        <v>0</v>
      </c>
      <c r="AG45" s="61">
        <v>0</v>
      </c>
      <c r="AH45" s="61">
        <v>0</v>
      </c>
      <c r="AI45" s="61">
        <v>0</v>
      </c>
      <c r="AJ45" s="61">
        <v>0</v>
      </c>
      <c r="AK45" s="61">
        <v>0</v>
      </c>
      <c r="AL45" s="61">
        <v>0</v>
      </c>
      <c r="AM45" s="61">
        <v>0</v>
      </c>
      <c r="AN45" s="61">
        <v>0</v>
      </c>
      <c r="AO45" s="61">
        <v>0</v>
      </c>
      <c r="AP45" s="61">
        <v>0</v>
      </c>
      <c r="AQ45" s="61">
        <v>0</v>
      </c>
      <c r="AR45" s="61">
        <v>0</v>
      </c>
      <c r="AS45" s="61">
        <v>0</v>
      </c>
      <c r="AT45" s="61">
        <v>0</v>
      </c>
      <c r="AU45" s="61">
        <v>0</v>
      </c>
      <c r="AV45" s="61">
        <v>0</v>
      </c>
      <c r="AW45" s="61">
        <v>0</v>
      </c>
      <c r="AX45" s="61">
        <v>0</v>
      </c>
      <c r="AY45" s="61">
        <v>0</v>
      </c>
      <c r="AZ45" s="61">
        <v>0</v>
      </c>
      <c r="BA45" s="61">
        <v>0</v>
      </c>
      <c r="BB45" s="61">
        <v>0</v>
      </c>
      <c r="BC45" s="61">
        <v>0</v>
      </c>
      <c r="BD45" s="61">
        <v>0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0</v>
      </c>
      <c r="BT45" s="61">
        <v>0</v>
      </c>
      <c r="BU45" s="61">
        <v>0</v>
      </c>
      <c r="BV45" s="61">
        <v>0</v>
      </c>
      <c r="BW45" s="61">
        <v>0</v>
      </c>
      <c r="BX45" s="61">
        <v>0</v>
      </c>
      <c r="BY45" s="61">
        <v>0</v>
      </c>
      <c r="BZ45" s="61">
        <v>0</v>
      </c>
      <c r="CA45" s="61">
        <v>0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0</v>
      </c>
      <c r="CJ45" s="61">
        <v>0</v>
      </c>
      <c r="CK45" s="61">
        <v>0</v>
      </c>
      <c r="CL45" s="61">
        <v>0</v>
      </c>
      <c r="CM45" s="61">
        <v>0</v>
      </c>
      <c r="CN45" s="61">
        <v>0</v>
      </c>
      <c r="CO45" s="61">
        <v>0</v>
      </c>
      <c r="CP45" s="61">
        <v>0</v>
      </c>
      <c r="CQ45" s="61">
        <v>0</v>
      </c>
      <c r="CR45" s="61">
        <v>0</v>
      </c>
      <c r="CS45" s="61">
        <v>0</v>
      </c>
      <c r="CT45" s="61">
        <v>0</v>
      </c>
      <c r="CU45" s="61">
        <v>0</v>
      </c>
    </row>
    <row r="46" spans="1:99" ht="12.75" customHeight="1">
      <c r="A46" s="44" t="s">
        <v>78</v>
      </c>
      <c r="B46" s="59">
        <v>1054</v>
      </c>
      <c r="C46" s="60" t="s">
        <v>373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  <c r="CM46" s="61">
        <v>0</v>
      </c>
      <c r="CN46" s="61">
        <v>0</v>
      </c>
      <c r="CO46" s="61">
        <v>0</v>
      </c>
      <c r="CP46" s="61">
        <v>0</v>
      </c>
      <c r="CQ46" s="61">
        <v>0</v>
      </c>
      <c r="CR46" s="61">
        <v>0</v>
      </c>
      <c r="CS46" s="61">
        <v>0</v>
      </c>
      <c r="CT46" s="61">
        <v>0</v>
      </c>
      <c r="CU46" s="61">
        <v>0</v>
      </c>
    </row>
    <row r="47" spans="1:99" ht="12.75" customHeight="1">
      <c r="A47" s="44" t="s">
        <v>80</v>
      </c>
      <c r="B47" s="59">
        <v>1055</v>
      </c>
      <c r="C47" s="60" t="s">
        <v>373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61">
        <v>0</v>
      </c>
      <c r="BE47" s="61">
        <v>0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0</v>
      </c>
      <c r="BT47" s="61">
        <v>0</v>
      </c>
      <c r="BU47" s="61">
        <v>0</v>
      </c>
      <c r="BV47" s="61">
        <v>0</v>
      </c>
      <c r="BW47" s="61">
        <v>0</v>
      </c>
      <c r="BX47" s="61">
        <v>0</v>
      </c>
      <c r="BY47" s="61">
        <v>0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0</v>
      </c>
      <c r="CM47" s="61">
        <v>0</v>
      </c>
      <c r="CN47" s="61">
        <v>0</v>
      </c>
      <c r="CO47" s="61">
        <v>0</v>
      </c>
      <c r="CP47" s="61">
        <v>0</v>
      </c>
      <c r="CQ47" s="61">
        <v>0</v>
      </c>
      <c r="CR47" s="61">
        <v>0</v>
      </c>
      <c r="CS47" s="61">
        <v>0</v>
      </c>
      <c r="CT47" s="61">
        <v>0</v>
      </c>
      <c r="CU47" s="61">
        <v>0</v>
      </c>
    </row>
    <row r="48" spans="1:99" ht="12.75" customHeight="1">
      <c r="A48" s="44" t="s">
        <v>82</v>
      </c>
      <c r="B48" s="59">
        <v>1056</v>
      </c>
      <c r="C48" s="60" t="s">
        <v>373</v>
      </c>
      <c r="D48" s="61">
        <v>0</v>
      </c>
      <c r="E48" s="61">
        <v>0</v>
      </c>
      <c r="F48" s="61">
        <v>0</v>
      </c>
      <c r="G48" s="61">
        <v>0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61">
        <v>0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0</v>
      </c>
      <c r="AN48" s="61">
        <v>0</v>
      </c>
      <c r="AO48" s="61">
        <v>0</v>
      </c>
      <c r="AP48" s="61">
        <v>0</v>
      </c>
      <c r="AQ48" s="61">
        <v>0</v>
      </c>
      <c r="AR48" s="61">
        <v>0</v>
      </c>
      <c r="AS48" s="61">
        <v>0</v>
      </c>
      <c r="AT48" s="61">
        <v>0</v>
      </c>
      <c r="AU48" s="61">
        <v>0</v>
      </c>
      <c r="AV48" s="61">
        <v>0</v>
      </c>
      <c r="AW48" s="61">
        <v>0</v>
      </c>
      <c r="AX48" s="61">
        <v>0</v>
      </c>
      <c r="AY48" s="61">
        <v>0</v>
      </c>
      <c r="AZ48" s="61">
        <v>0</v>
      </c>
      <c r="BA48" s="61">
        <v>0</v>
      </c>
      <c r="BB48" s="61">
        <v>0</v>
      </c>
      <c r="BC48" s="61">
        <v>0</v>
      </c>
      <c r="BD48" s="61">
        <v>0</v>
      </c>
      <c r="BE48" s="61">
        <v>0</v>
      </c>
      <c r="BF48" s="61">
        <v>0</v>
      </c>
      <c r="BG48" s="61">
        <v>0</v>
      </c>
      <c r="BH48" s="61">
        <v>0</v>
      </c>
      <c r="BI48" s="61">
        <v>0</v>
      </c>
      <c r="BJ48" s="61">
        <v>0</v>
      </c>
      <c r="BK48" s="61">
        <v>0</v>
      </c>
      <c r="BL48" s="61">
        <v>0</v>
      </c>
      <c r="BM48" s="61">
        <v>0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0</v>
      </c>
      <c r="BT48" s="61">
        <v>0</v>
      </c>
      <c r="BU48" s="61">
        <v>0</v>
      </c>
      <c r="BV48" s="61">
        <v>0</v>
      </c>
      <c r="BW48" s="61">
        <v>0</v>
      </c>
      <c r="BX48" s="61">
        <v>0</v>
      </c>
      <c r="BY48" s="61">
        <v>0</v>
      </c>
      <c r="BZ48" s="61">
        <v>0</v>
      </c>
      <c r="CA48" s="61">
        <v>0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0</v>
      </c>
      <c r="CM48" s="61">
        <v>0</v>
      </c>
      <c r="CN48" s="61">
        <v>0</v>
      </c>
      <c r="CO48" s="61">
        <v>0</v>
      </c>
      <c r="CP48" s="61">
        <v>0</v>
      </c>
      <c r="CQ48" s="61">
        <v>0</v>
      </c>
      <c r="CR48" s="61">
        <v>0</v>
      </c>
      <c r="CS48" s="61">
        <v>0</v>
      </c>
      <c r="CT48" s="61">
        <v>0</v>
      </c>
      <c r="CU48" s="61">
        <v>0</v>
      </c>
    </row>
    <row r="49" spans="1:99" ht="12.75" customHeight="1">
      <c r="A49" s="44" t="s">
        <v>84</v>
      </c>
      <c r="B49" s="59">
        <v>1057</v>
      </c>
      <c r="C49" s="60" t="s">
        <v>373</v>
      </c>
      <c r="D49" s="61">
        <v>0</v>
      </c>
      <c r="E49" s="61">
        <v>0</v>
      </c>
      <c r="F49" s="61">
        <v>0</v>
      </c>
      <c r="G49" s="61">
        <v>0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0</v>
      </c>
      <c r="AA49" s="61">
        <v>0</v>
      </c>
      <c r="AB49" s="61">
        <v>0</v>
      </c>
      <c r="AC49" s="61">
        <v>0</v>
      </c>
      <c r="AD49" s="61">
        <v>0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0</v>
      </c>
      <c r="AT49" s="61">
        <v>0</v>
      </c>
      <c r="AU49" s="61">
        <v>0</v>
      </c>
      <c r="AV49" s="61">
        <v>0</v>
      </c>
      <c r="AW49" s="61">
        <v>0</v>
      </c>
      <c r="AX49" s="61">
        <v>0</v>
      </c>
      <c r="AY49" s="61">
        <v>0</v>
      </c>
      <c r="AZ49" s="61">
        <v>0</v>
      </c>
      <c r="BA49" s="61">
        <v>0</v>
      </c>
      <c r="BB49" s="61">
        <v>0</v>
      </c>
      <c r="BC49" s="61">
        <v>0</v>
      </c>
      <c r="BD49" s="61">
        <v>0</v>
      </c>
      <c r="BE49" s="61">
        <v>0</v>
      </c>
      <c r="BF49" s="61">
        <v>0</v>
      </c>
      <c r="BG49" s="61">
        <v>0</v>
      </c>
      <c r="BH49" s="61">
        <v>0</v>
      </c>
      <c r="BI49" s="61">
        <v>0</v>
      </c>
      <c r="BJ49" s="61">
        <v>0</v>
      </c>
      <c r="BK49" s="61">
        <v>0</v>
      </c>
      <c r="BL49" s="61">
        <v>0</v>
      </c>
      <c r="BM49" s="61">
        <v>0</v>
      </c>
      <c r="BN49" s="61">
        <v>0</v>
      </c>
      <c r="BO49" s="61">
        <v>0</v>
      </c>
      <c r="BP49" s="61">
        <v>0</v>
      </c>
      <c r="BQ49" s="61">
        <v>0</v>
      </c>
      <c r="BR49" s="61">
        <v>0</v>
      </c>
      <c r="BS49" s="61">
        <v>0</v>
      </c>
      <c r="BT49" s="61">
        <v>0</v>
      </c>
      <c r="BU49" s="61">
        <v>0</v>
      </c>
      <c r="BV49" s="61">
        <v>0</v>
      </c>
      <c r="BW49" s="61">
        <v>0</v>
      </c>
      <c r="BX49" s="61">
        <v>0</v>
      </c>
      <c r="BY49" s="61">
        <v>0</v>
      </c>
      <c r="BZ49" s="61">
        <v>0</v>
      </c>
      <c r="CA49" s="61">
        <v>0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0</v>
      </c>
      <c r="CJ49" s="61">
        <v>0</v>
      </c>
      <c r="CK49" s="61">
        <v>0</v>
      </c>
      <c r="CL49" s="61">
        <v>0</v>
      </c>
      <c r="CM49" s="61">
        <v>0</v>
      </c>
      <c r="CN49" s="61">
        <v>0</v>
      </c>
      <c r="CO49" s="61">
        <v>0</v>
      </c>
      <c r="CP49" s="61">
        <v>0</v>
      </c>
      <c r="CQ49" s="61">
        <v>0</v>
      </c>
      <c r="CR49" s="61">
        <v>0</v>
      </c>
      <c r="CS49" s="61">
        <v>0</v>
      </c>
      <c r="CT49" s="61">
        <v>0</v>
      </c>
      <c r="CU49" s="61">
        <v>0</v>
      </c>
    </row>
    <row r="50" spans="1:99" ht="12.75" customHeight="1">
      <c r="A50" s="44" t="s">
        <v>86</v>
      </c>
      <c r="B50" s="59">
        <v>1058</v>
      </c>
      <c r="C50" s="60" t="s">
        <v>373</v>
      </c>
      <c r="D50" s="61">
        <v>0</v>
      </c>
      <c r="E50" s="61">
        <v>0</v>
      </c>
      <c r="F50" s="61">
        <v>0</v>
      </c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0</v>
      </c>
      <c r="AT50" s="61">
        <v>0</v>
      </c>
      <c r="AU50" s="61">
        <v>0</v>
      </c>
      <c r="AV50" s="61">
        <v>0</v>
      </c>
      <c r="AW50" s="61">
        <v>0</v>
      </c>
      <c r="AX50" s="61">
        <v>0</v>
      </c>
      <c r="AY50" s="61">
        <v>0</v>
      </c>
      <c r="AZ50" s="61">
        <v>0</v>
      </c>
      <c r="BA50" s="61">
        <v>0</v>
      </c>
      <c r="BB50" s="61">
        <v>0</v>
      </c>
      <c r="BC50" s="61">
        <v>0</v>
      </c>
      <c r="BD50" s="61">
        <v>0</v>
      </c>
      <c r="BE50" s="61">
        <v>0</v>
      </c>
      <c r="BF50" s="61">
        <v>0</v>
      </c>
      <c r="BG50" s="61">
        <v>0</v>
      </c>
      <c r="BH50" s="61">
        <v>0</v>
      </c>
      <c r="BI50" s="61">
        <v>0</v>
      </c>
      <c r="BJ50" s="61">
        <v>0</v>
      </c>
      <c r="BK50" s="61">
        <v>0</v>
      </c>
      <c r="BL50" s="61">
        <v>0</v>
      </c>
      <c r="BM50" s="61">
        <v>0</v>
      </c>
      <c r="BN50" s="61">
        <v>0</v>
      </c>
      <c r="BO50" s="61">
        <v>0</v>
      </c>
      <c r="BP50" s="61">
        <v>0</v>
      </c>
      <c r="BQ50" s="61">
        <v>0</v>
      </c>
      <c r="BR50" s="61">
        <v>0</v>
      </c>
      <c r="BS50" s="61">
        <v>0</v>
      </c>
      <c r="BT50" s="61">
        <v>0</v>
      </c>
      <c r="BU50" s="61">
        <v>0</v>
      </c>
      <c r="BV50" s="61">
        <v>0</v>
      </c>
      <c r="BW50" s="61">
        <v>0</v>
      </c>
      <c r="BX50" s="61">
        <v>0</v>
      </c>
      <c r="BY50" s="61">
        <v>0</v>
      </c>
      <c r="BZ50" s="61">
        <v>0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0</v>
      </c>
      <c r="CJ50" s="61">
        <v>0</v>
      </c>
      <c r="CK50" s="61">
        <v>0</v>
      </c>
      <c r="CL50" s="61">
        <v>0</v>
      </c>
      <c r="CM50" s="61">
        <v>0</v>
      </c>
      <c r="CN50" s="61">
        <v>0</v>
      </c>
      <c r="CO50" s="61">
        <v>0</v>
      </c>
      <c r="CP50" s="61">
        <v>0</v>
      </c>
      <c r="CQ50" s="61">
        <v>0</v>
      </c>
      <c r="CR50" s="61">
        <v>0</v>
      </c>
      <c r="CS50" s="61">
        <v>0</v>
      </c>
      <c r="CT50" s="61">
        <v>0</v>
      </c>
      <c r="CU50" s="61">
        <v>0</v>
      </c>
    </row>
    <row r="51" spans="1:99" ht="12.75" customHeight="1">
      <c r="A51" s="44" t="s">
        <v>88</v>
      </c>
      <c r="B51" s="59">
        <v>1059</v>
      </c>
      <c r="C51" s="60" t="s">
        <v>373</v>
      </c>
      <c r="D51" s="61">
        <v>0</v>
      </c>
      <c r="E51" s="61">
        <v>0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0</v>
      </c>
      <c r="AT51" s="61">
        <v>0</v>
      </c>
      <c r="AU51" s="61">
        <v>0</v>
      </c>
      <c r="AV51" s="61">
        <v>0</v>
      </c>
      <c r="AW51" s="61">
        <v>0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61">
        <v>0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0</v>
      </c>
      <c r="BT51" s="61">
        <v>0</v>
      </c>
      <c r="BU51" s="61">
        <v>0</v>
      </c>
      <c r="BV51" s="61">
        <v>0</v>
      </c>
      <c r="BW51" s="61">
        <v>0</v>
      </c>
      <c r="BX51" s="61">
        <v>0</v>
      </c>
      <c r="BY51" s="61">
        <v>0</v>
      </c>
      <c r="BZ51" s="61">
        <v>0</v>
      </c>
      <c r="CA51" s="61">
        <v>0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0</v>
      </c>
      <c r="CM51" s="61">
        <v>0</v>
      </c>
      <c r="CN51" s="61">
        <v>0</v>
      </c>
      <c r="CO51" s="61">
        <v>0</v>
      </c>
      <c r="CP51" s="61">
        <v>0</v>
      </c>
      <c r="CQ51" s="61">
        <v>0</v>
      </c>
      <c r="CR51" s="61">
        <v>0</v>
      </c>
      <c r="CS51" s="61">
        <v>0</v>
      </c>
      <c r="CT51" s="61">
        <v>0</v>
      </c>
      <c r="CU51" s="61">
        <v>0</v>
      </c>
    </row>
    <row r="52" spans="1:99" ht="12.75" customHeight="1">
      <c r="A52" s="44" t="s">
        <v>90</v>
      </c>
      <c r="B52" s="59">
        <v>1060</v>
      </c>
      <c r="C52" s="60" t="s">
        <v>373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  <c r="CM52" s="61">
        <v>0</v>
      </c>
      <c r="CN52" s="61">
        <v>0</v>
      </c>
      <c r="CO52" s="61">
        <v>0</v>
      </c>
      <c r="CP52" s="61">
        <v>0</v>
      </c>
      <c r="CQ52" s="61">
        <v>0</v>
      </c>
      <c r="CR52" s="61">
        <v>0</v>
      </c>
      <c r="CS52" s="61">
        <v>0</v>
      </c>
      <c r="CT52" s="61">
        <v>0</v>
      </c>
      <c r="CU52" s="61">
        <v>0</v>
      </c>
    </row>
    <row r="53" spans="1:99" ht="12.75" customHeight="1">
      <c r="A53" s="44" t="s">
        <v>92</v>
      </c>
      <c r="B53" s="59">
        <v>1061</v>
      </c>
      <c r="C53" s="60" t="s">
        <v>373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  <c r="CM53" s="61">
        <v>0</v>
      </c>
      <c r="CN53" s="61">
        <v>0</v>
      </c>
      <c r="CO53" s="61">
        <v>0</v>
      </c>
      <c r="CP53" s="61">
        <v>0</v>
      </c>
      <c r="CQ53" s="61">
        <v>0</v>
      </c>
      <c r="CR53" s="61">
        <v>0</v>
      </c>
      <c r="CS53" s="61">
        <v>0</v>
      </c>
      <c r="CT53" s="61">
        <v>0</v>
      </c>
      <c r="CU53" s="61">
        <v>0</v>
      </c>
    </row>
    <row r="54" spans="1:99" ht="12.75" customHeight="1">
      <c r="A54" s="44" t="s">
        <v>94</v>
      </c>
      <c r="B54" s="59">
        <v>2001</v>
      </c>
      <c r="C54" s="60" t="s">
        <v>373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-485401.19000000006</v>
      </c>
      <c r="AU54" s="61">
        <v>-485401.19000000006</v>
      </c>
      <c r="AV54" s="61">
        <v>0</v>
      </c>
      <c r="AW54" s="61">
        <v>0</v>
      </c>
      <c r="AX54" s="61">
        <v>0</v>
      </c>
      <c r="AY54" s="61">
        <v>485401.19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  <c r="CM54" s="61">
        <v>0</v>
      </c>
      <c r="CN54" s="61">
        <v>0</v>
      </c>
      <c r="CO54" s="61">
        <v>0</v>
      </c>
      <c r="CP54" s="61">
        <v>0</v>
      </c>
      <c r="CQ54" s="61">
        <v>0</v>
      </c>
      <c r="CR54" s="61">
        <v>0</v>
      </c>
      <c r="CS54" s="61">
        <v>0</v>
      </c>
      <c r="CT54" s="61">
        <v>0</v>
      </c>
      <c r="CU54" s="61">
        <v>0</v>
      </c>
    </row>
    <row r="55" spans="1:99" ht="12.75" customHeight="1">
      <c r="A55" s="44" t="s">
        <v>96</v>
      </c>
      <c r="B55" s="59">
        <v>2002</v>
      </c>
      <c r="C55" s="60" t="s">
        <v>374</v>
      </c>
      <c r="D55" s="61">
        <v>917196355.98000014</v>
      </c>
      <c r="E55" s="61">
        <v>946925088.26000011</v>
      </c>
      <c r="F55" s="61">
        <v>950598197.38000011</v>
      </c>
      <c r="G55" s="61">
        <v>-3673109.12</v>
      </c>
      <c r="H55" s="61">
        <v>-29961401.069999933</v>
      </c>
      <c r="I55" s="61">
        <v>-29961401.069999933</v>
      </c>
      <c r="J55" s="61">
        <v>-1207186578.04</v>
      </c>
      <c r="K55" s="61">
        <v>1177225176.97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232668.78999999998</v>
      </c>
      <c r="W55" s="61">
        <v>168240.43</v>
      </c>
      <c r="X55" s="61">
        <v>0</v>
      </c>
      <c r="Y55" s="61">
        <v>64857.25</v>
      </c>
      <c r="Z55" s="61">
        <v>-428.89000000000004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-943162812.14999986</v>
      </c>
      <c r="AO55" s="61">
        <v>-207235803.72999999</v>
      </c>
      <c r="AP55" s="61">
        <v>-207235803.72999999</v>
      </c>
      <c r="AQ55" s="61">
        <v>0</v>
      </c>
      <c r="AR55" s="61">
        <v>-27511791.539999962</v>
      </c>
      <c r="AS55" s="61">
        <v>-27511791.539999962</v>
      </c>
      <c r="AT55" s="61">
        <v>-611206154.49000001</v>
      </c>
      <c r="AU55" s="61">
        <v>-489850366.93000007</v>
      </c>
      <c r="AV55" s="61">
        <v>-121355787.56</v>
      </c>
      <c r="AW55" s="61">
        <v>0</v>
      </c>
      <c r="AX55" s="61">
        <v>0</v>
      </c>
      <c r="AY55" s="61">
        <v>583694362.95000005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-6576437.9199999571</v>
      </c>
      <c r="BK55" s="61">
        <v>-6576437.9199999571</v>
      </c>
      <c r="BL55" s="61">
        <v>-176885362.98999995</v>
      </c>
      <c r="BM55" s="61">
        <v>170308925.06999999</v>
      </c>
      <c r="BN55" s="61">
        <v>0</v>
      </c>
      <c r="BO55" s="61">
        <v>0</v>
      </c>
      <c r="BP55" s="61">
        <v>0</v>
      </c>
      <c r="BQ55" s="61">
        <v>-35550.830000001006</v>
      </c>
      <c r="BR55" s="61">
        <v>-35550.830000001006</v>
      </c>
      <c r="BS55" s="61">
        <v>0</v>
      </c>
      <c r="BT55" s="61">
        <v>0</v>
      </c>
      <c r="BU55" s="61">
        <v>-701803228.13</v>
      </c>
      <c r="BV55" s="61">
        <v>-581829401.65999997</v>
      </c>
      <c r="BW55" s="61">
        <v>-82487299.500000015</v>
      </c>
      <c r="BX55" s="61">
        <v>-14291515.180000002</v>
      </c>
      <c r="BY55" s="61">
        <v>0</v>
      </c>
      <c r="BZ55" s="61">
        <v>-990996.6</v>
      </c>
      <c r="CA55" s="61">
        <v>-22204015.190000001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  <c r="CM55" s="61">
        <v>0</v>
      </c>
      <c r="CN55" s="61">
        <v>0</v>
      </c>
      <c r="CO55" s="61">
        <v>0</v>
      </c>
      <c r="CP55" s="61">
        <v>0</v>
      </c>
      <c r="CQ55" s="61">
        <v>0</v>
      </c>
      <c r="CR55" s="61">
        <v>0</v>
      </c>
      <c r="CS55" s="61">
        <v>0</v>
      </c>
      <c r="CT55" s="61">
        <v>0</v>
      </c>
      <c r="CU55" s="61">
        <v>-25966456.169999719</v>
      </c>
    </row>
    <row r="56" spans="1:99" ht="12.75" customHeight="1">
      <c r="A56" s="44" t="s">
        <v>98</v>
      </c>
      <c r="B56" s="59">
        <v>2005</v>
      </c>
      <c r="C56" s="60" t="s">
        <v>374</v>
      </c>
      <c r="D56" s="61">
        <v>7432635.2200000007</v>
      </c>
      <c r="E56" s="61">
        <v>60877.58</v>
      </c>
      <c r="F56" s="61">
        <v>70524.94</v>
      </c>
      <c r="G56" s="61">
        <v>-9647.36</v>
      </c>
      <c r="H56" s="61">
        <v>22739.089999999989</v>
      </c>
      <c r="I56" s="61">
        <v>19026.909999999989</v>
      </c>
      <c r="J56" s="61">
        <v>-123427.49</v>
      </c>
      <c r="K56" s="61">
        <v>142454.39999999999</v>
      </c>
      <c r="L56" s="61">
        <v>3712.1799999999994</v>
      </c>
      <c r="M56" s="61">
        <v>10189.379999999999</v>
      </c>
      <c r="N56" s="61">
        <v>-6477.2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7349018.5500000007</v>
      </c>
      <c r="W56" s="61">
        <v>5883725.2300000004</v>
      </c>
      <c r="X56" s="61">
        <v>0</v>
      </c>
      <c r="Y56" s="61">
        <v>0</v>
      </c>
      <c r="Z56" s="61">
        <v>1465293.32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-720512.15000000061</v>
      </c>
      <c r="AO56" s="61">
        <v>-917318.37</v>
      </c>
      <c r="AP56" s="61">
        <v>-917318.37</v>
      </c>
      <c r="AQ56" s="61">
        <v>0</v>
      </c>
      <c r="AR56" s="61">
        <v>363585.16999999993</v>
      </c>
      <c r="AS56" s="61">
        <v>363585.16999999993</v>
      </c>
      <c r="AT56" s="61">
        <v>-3375177.44</v>
      </c>
      <c r="AU56" s="61">
        <v>-3375177.44</v>
      </c>
      <c r="AV56" s="61">
        <v>0</v>
      </c>
      <c r="AW56" s="61">
        <v>0</v>
      </c>
      <c r="AX56" s="61">
        <v>0</v>
      </c>
      <c r="AY56" s="61">
        <v>3738762.61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38730.689999999478</v>
      </c>
      <c r="BK56" s="61">
        <v>38730.689999999478</v>
      </c>
      <c r="BL56" s="61">
        <v>-6213532.3499999996</v>
      </c>
      <c r="BM56" s="61">
        <v>6252263.0399999991</v>
      </c>
      <c r="BN56" s="61">
        <v>0</v>
      </c>
      <c r="BO56" s="61">
        <v>0</v>
      </c>
      <c r="BP56" s="61">
        <v>0</v>
      </c>
      <c r="BQ56" s="61">
        <v>-245.4</v>
      </c>
      <c r="BR56" s="61">
        <v>-245.4</v>
      </c>
      <c r="BS56" s="61">
        <v>0</v>
      </c>
      <c r="BT56" s="61">
        <v>0</v>
      </c>
      <c r="BU56" s="61">
        <v>-55230.52</v>
      </c>
      <c r="BV56" s="61">
        <v>-6231.45</v>
      </c>
      <c r="BW56" s="61">
        <v>-37204.129999999997</v>
      </c>
      <c r="BX56" s="61">
        <v>-4507.26</v>
      </c>
      <c r="BY56" s="61">
        <v>0</v>
      </c>
      <c r="BZ56" s="61">
        <v>-2909.11</v>
      </c>
      <c r="CA56" s="61">
        <v>-3939.23</v>
      </c>
      <c r="CB56" s="61">
        <v>0</v>
      </c>
      <c r="CC56" s="61">
        <v>-439.34</v>
      </c>
      <c r="CD56" s="61">
        <v>-150033.72</v>
      </c>
      <c r="CE56" s="61">
        <v>0</v>
      </c>
      <c r="CF56" s="61">
        <v>0</v>
      </c>
      <c r="CG56" s="61">
        <v>0</v>
      </c>
      <c r="CH56" s="61">
        <v>0</v>
      </c>
      <c r="CI56" s="61">
        <v>-150033.72</v>
      </c>
      <c r="CJ56" s="61">
        <v>0</v>
      </c>
      <c r="CK56" s="61">
        <v>0</v>
      </c>
      <c r="CL56" s="61">
        <v>0</v>
      </c>
      <c r="CM56" s="61">
        <v>0</v>
      </c>
      <c r="CN56" s="61">
        <v>0</v>
      </c>
      <c r="CO56" s="61">
        <v>0</v>
      </c>
      <c r="CP56" s="61">
        <v>0</v>
      </c>
      <c r="CQ56" s="61">
        <v>0</v>
      </c>
      <c r="CR56" s="61">
        <v>0</v>
      </c>
      <c r="CS56" s="61">
        <v>0</v>
      </c>
      <c r="CT56" s="61">
        <v>0</v>
      </c>
      <c r="CU56" s="61">
        <v>6712123.0700000003</v>
      </c>
    </row>
    <row r="57" spans="1:99" ht="12.75" customHeight="1">
      <c r="A57" s="44" t="s">
        <v>100</v>
      </c>
      <c r="B57" s="59">
        <v>2006</v>
      </c>
      <c r="C57" s="60" t="s">
        <v>375</v>
      </c>
      <c r="D57" s="61">
        <v>83197779.24000001</v>
      </c>
      <c r="E57" s="61">
        <v>157899381.64000002</v>
      </c>
      <c r="F57" s="61">
        <v>170150411.30000001</v>
      </c>
      <c r="G57" s="61">
        <v>-12251029.66</v>
      </c>
      <c r="H57" s="61">
        <v>-25862042.749999993</v>
      </c>
      <c r="I57" s="61">
        <v>-21145588.039999992</v>
      </c>
      <c r="J57" s="61">
        <v>-188791659.84</v>
      </c>
      <c r="K57" s="61">
        <v>167646071.80000001</v>
      </c>
      <c r="L57" s="61">
        <v>-4716454.71</v>
      </c>
      <c r="M57" s="61">
        <v>4377278.8</v>
      </c>
      <c r="N57" s="61">
        <v>-9093733.5099999998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-51280201.079999998</v>
      </c>
      <c r="W57" s="61">
        <v>115.9</v>
      </c>
      <c r="X57" s="61">
        <v>0</v>
      </c>
      <c r="Y57" s="61">
        <v>-576268.32999999996</v>
      </c>
      <c r="Z57" s="61">
        <v>-50704048.649999999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-4.9000000000000004</v>
      </c>
      <c r="AG57" s="61">
        <v>2440646.33</v>
      </c>
      <c r="AH57" s="61">
        <v>2440646.33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-213361126.27999988</v>
      </c>
      <c r="AO57" s="61">
        <v>-21375460.439999998</v>
      </c>
      <c r="AP57" s="61">
        <v>-30997036.199999999</v>
      </c>
      <c r="AQ57" s="61">
        <v>9621575.7599999998</v>
      </c>
      <c r="AR57" s="61">
        <v>4264446.7800000012</v>
      </c>
      <c r="AS57" s="61">
        <v>-3977072.8299999982</v>
      </c>
      <c r="AT57" s="61">
        <v>-119529437.22</v>
      </c>
      <c r="AU57" s="61">
        <v>-92384005.859999999</v>
      </c>
      <c r="AV57" s="61">
        <v>-27145431.359999999</v>
      </c>
      <c r="AW57" s="61">
        <v>0</v>
      </c>
      <c r="AX57" s="61">
        <v>0</v>
      </c>
      <c r="AY57" s="61">
        <v>115552364.39</v>
      </c>
      <c r="AZ57" s="61">
        <v>8241519.6099999994</v>
      </c>
      <c r="BA57" s="61">
        <v>27758954.920000002</v>
      </c>
      <c r="BB57" s="61">
        <v>18288895.530000001</v>
      </c>
      <c r="BC57" s="61">
        <v>9470059.3900000006</v>
      </c>
      <c r="BD57" s="61">
        <v>0</v>
      </c>
      <c r="BE57" s="61">
        <v>0</v>
      </c>
      <c r="BF57" s="61">
        <v>-19517435.310000002</v>
      </c>
      <c r="BG57" s="61">
        <v>0</v>
      </c>
      <c r="BH57" s="61">
        <v>0</v>
      </c>
      <c r="BI57" s="61">
        <v>0</v>
      </c>
      <c r="BJ57" s="61">
        <v>-48739896.889999874</v>
      </c>
      <c r="BK57" s="61">
        <v>-48582752.129999876</v>
      </c>
      <c r="BL57" s="61">
        <v>-898308117.30999994</v>
      </c>
      <c r="BM57" s="61">
        <v>849725365.18000007</v>
      </c>
      <c r="BN57" s="61">
        <v>-157144.76</v>
      </c>
      <c r="BO57" s="61">
        <v>708497.88</v>
      </c>
      <c r="BP57" s="61">
        <v>-865642.64</v>
      </c>
      <c r="BQ57" s="61">
        <v>-355450.27000000328</v>
      </c>
      <c r="BR57" s="61">
        <v>-355450.27000000328</v>
      </c>
      <c r="BS57" s="61">
        <v>0</v>
      </c>
      <c r="BT57" s="61">
        <v>0</v>
      </c>
      <c r="BU57" s="61">
        <v>-147154765.46000001</v>
      </c>
      <c r="BV57" s="61">
        <v>-55834677.230000004</v>
      </c>
      <c r="BW57" s="61">
        <v>-56549413.07</v>
      </c>
      <c r="BX57" s="61">
        <v>-33207539.100000001</v>
      </c>
      <c r="BY57" s="61">
        <v>0</v>
      </c>
      <c r="BZ57" s="61">
        <v>-955993.36</v>
      </c>
      <c r="CA57" s="61">
        <v>0</v>
      </c>
      <c r="CB57" s="61">
        <v>337239.74000000005</v>
      </c>
      <c r="CC57" s="61">
        <v>-944382.44000000006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  <c r="CM57" s="61">
        <v>0</v>
      </c>
      <c r="CN57" s="61">
        <v>0</v>
      </c>
      <c r="CO57" s="61">
        <v>0</v>
      </c>
      <c r="CP57" s="61">
        <v>0</v>
      </c>
      <c r="CQ57" s="61">
        <v>0</v>
      </c>
      <c r="CR57" s="61">
        <v>0</v>
      </c>
      <c r="CS57" s="61">
        <v>0</v>
      </c>
      <c r="CT57" s="61">
        <v>0</v>
      </c>
      <c r="CU57" s="61">
        <v>-130163347.03999987</v>
      </c>
    </row>
    <row r="58" spans="1:99" ht="12.75" customHeight="1">
      <c r="A58" s="44" t="s">
        <v>102</v>
      </c>
      <c r="B58" s="59">
        <v>2007</v>
      </c>
      <c r="C58" s="60" t="s">
        <v>374</v>
      </c>
      <c r="D58" s="61">
        <v>97829889.080000013</v>
      </c>
      <c r="E58" s="61">
        <v>76680398.070000008</v>
      </c>
      <c r="F58" s="61">
        <v>81245293.920000002</v>
      </c>
      <c r="G58" s="61">
        <v>-4564895.8499999996</v>
      </c>
      <c r="H58" s="61">
        <v>-3377315.4299999997</v>
      </c>
      <c r="I58" s="61">
        <v>-3377315.4299999997</v>
      </c>
      <c r="J58" s="61">
        <v>-40774179.210000001</v>
      </c>
      <c r="K58" s="61">
        <v>37396863.780000001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24252856.379999999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24252856.379999999</v>
      </c>
      <c r="AF58" s="61">
        <v>0</v>
      </c>
      <c r="AG58" s="61">
        <v>273950.06</v>
      </c>
      <c r="AH58" s="61">
        <v>273950.06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-73444811.140000001</v>
      </c>
      <c r="AO58" s="61">
        <v>-4322997.22</v>
      </c>
      <c r="AP58" s="61">
        <v>-4322997.22</v>
      </c>
      <c r="AQ58" s="61">
        <v>0</v>
      </c>
      <c r="AR58" s="61">
        <v>-25824.750000000371</v>
      </c>
      <c r="AS58" s="61">
        <v>-16220.400000000373</v>
      </c>
      <c r="AT58" s="61">
        <v>-6481893.9700000007</v>
      </c>
      <c r="AU58" s="61">
        <v>-3778599.58</v>
      </c>
      <c r="AV58" s="61">
        <v>-2703294.39</v>
      </c>
      <c r="AW58" s="61">
        <v>0</v>
      </c>
      <c r="AX58" s="61">
        <v>0</v>
      </c>
      <c r="AY58" s="61">
        <v>6465673.5700000003</v>
      </c>
      <c r="AZ58" s="61">
        <v>-9604.35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-9604.35</v>
      </c>
      <c r="BG58" s="61">
        <v>0</v>
      </c>
      <c r="BH58" s="61">
        <v>0</v>
      </c>
      <c r="BI58" s="61">
        <v>0</v>
      </c>
      <c r="BJ58" s="61">
        <v>-8337569.2399999946</v>
      </c>
      <c r="BK58" s="61">
        <v>-8337569.2399999946</v>
      </c>
      <c r="BL58" s="61">
        <v>-128845423.20999999</v>
      </c>
      <c r="BM58" s="61">
        <v>120507853.97</v>
      </c>
      <c r="BN58" s="61">
        <v>0</v>
      </c>
      <c r="BO58" s="61">
        <v>0</v>
      </c>
      <c r="BP58" s="61">
        <v>0</v>
      </c>
      <c r="BQ58" s="61">
        <v>-1022439.3800000008</v>
      </c>
      <c r="BR58" s="61">
        <v>-1022439.3800000008</v>
      </c>
      <c r="BS58" s="61">
        <v>0</v>
      </c>
      <c r="BT58" s="61">
        <v>0</v>
      </c>
      <c r="BU58" s="61">
        <v>-59735980.550000012</v>
      </c>
      <c r="BV58" s="61">
        <v>-28325799.950000007</v>
      </c>
      <c r="BW58" s="61">
        <v>-17376988.140000001</v>
      </c>
      <c r="BX58" s="61">
        <v>-10364131.870000003</v>
      </c>
      <c r="BY58" s="61">
        <v>0</v>
      </c>
      <c r="BZ58" s="61">
        <v>-1245848.92</v>
      </c>
      <c r="CA58" s="61">
        <v>-11554820.490000002</v>
      </c>
      <c r="CB58" s="61">
        <v>0</v>
      </c>
      <c r="CC58" s="61">
        <v>9131608.8199999966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  <c r="CM58" s="61">
        <v>0</v>
      </c>
      <c r="CN58" s="61">
        <v>0</v>
      </c>
      <c r="CO58" s="61">
        <v>0</v>
      </c>
      <c r="CP58" s="61">
        <v>0</v>
      </c>
      <c r="CQ58" s="61">
        <v>0</v>
      </c>
      <c r="CR58" s="61">
        <v>0</v>
      </c>
      <c r="CS58" s="61">
        <v>0</v>
      </c>
      <c r="CT58" s="61">
        <v>0</v>
      </c>
      <c r="CU58" s="61">
        <v>24385077.940000013</v>
      </c>
    </row>
    <row r="59" spans="1:99" ht="12.75" customHeight="1">
      <c r="A59" s="44" t="s">
        <v>104</v>
      </c>
      <c r="B59" s="59">
        <v>2008</v>
      </c>
      <c r="C59" s="60" t="s">
        <v>374</v>
      </c>
      <c r="D59" s="61">
        <v>121930916.5</v>
      </c>
      <c r="E59" s="61">
        <v>127850457.5</v>
      </c>
      <c r="F59" s="61">
        <v>127850457.5</v>
      </c>
      <c r="G59" s="61">
        <v>0</v>
      </c>
      <c r="H59" s="61">
        <v>-51478657.680000007</v>
      </c>
      <c r="I59" s="61">
        <v>-51478657.680000007</v>
      </c>
      <c r="J59" s="61">
        <v>-227368728.81</v>
      </c>
      <c r="K59" s="61">
        <v>175890071.13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45559116.68</v>
      </c>
      <c r="W59" s="61">
        <v>33067023.77</v>
      </c>
      <c r="X59" s="61">
        <v>0</v>
      </c>
      <c r="Y59" s="61">
        <v>12492092.91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-128775996.54648998</v>
      </c>
      <c r="AO59" s="61">
        <v>-13829375</v>
      </c>
      <c r="AP59" s="61">
        <v>-13829375</v>
      </c>
      <c r="AQ59" s="61">
        <v>0</v>
      </c>
      <c r="AR59" s="61">
        <v>-21486510.729999997</v>
      </c>
      <c r="AS59" s="61">
        <v>-21486510.729999997</v>
      </c>
      <c r="AT59" s="61">
        <v>-72108757</v>
      </c>
      <c r="AU59" s="61">
        <v>-7120625</v>
      </c>
      <c r="AV59" s="61">
        <v>-64988132</v>
      </c>
      <c r="AW59" s="61">
        <v>0</v>
      </c>
      <c r="AX59" s="61">
        <v>0</v>
      </c>
      <c r="AY59" s="61">
        <v>50622246.270000003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-641790.30000000016</v>
      </c>
      <c r="BK59" s="61">
        <v>-641790.30000000016</v>
      </c>
      <c r="BL59" s="61">
        <v>-1269222.1200000001</v>
      </c>
      <c r="BM59" s="61">
        <v>627431.81999999995</v>
      </c>
      <c r="BN59" s="61">
        <v>0</v>
      </c>
      <c r="BO59" s="61">
        <v>0</v>
      </c>
      <c r="BP59" s="61">
        <v>0</v>
      </c>
      <c r="BQ59" s="61">
        <v>-1078758.23</v>
      </c>
      <c r="BR59" s="61">
        <v>-1078758.23</v>
      </c>
      <c r="BS59" s="61">
        <v>0</v>
      </c>
      <c r="BT59" s="61">
        <v>0</v>
      </c>
      <c r="BU59" s="61">
        <v>-46180445.606490001</v>
      </c>
      <c r="BV59" s="61">
        <v>-3043800.94</v>
      </c>
      <c r="BW59" s="61">
        <v>-17585149.356582001</v>
      </c>
      <c r="BX59" s="61">
        <v>-4028018.4051660001</v>
      </c>
      <c r="BY59" s="61">
        <v>0</v>
      </c>
      <c r="BZ59" s="61">
        <v>0</v>
      </c>
      <c r="CA59" s="61">
        <v>-21349755.484742001</v>
      </c>
      <c r="CB59" s="61">
        <v>0</v>
      </c>
      <c r="CC59" s="61">
        <v>-173721.42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-45559116.68</v>
      </c>
      <c r="CL59" s="61">
        <v>-33067023.77</v>
      </c>
      <c r="CM59" s="61">
        <v>0</v>
      </c>
      <c r="CN59" s="61">
        <v>-12492092.91</v>
      </c>
      <c r="CO59" s="61">
        <v>0</v>
      </c>
      <c r="CP59" s="61">
        <v>0</v>
      </c>
      <c r="CQ59" s="61">
        <v>0</v>
      </c>
      <c r="CR59" s="61">
        <v>0</v>
      </c>
      <c r="CS59" s="61">
        <v>0</v>
      </c>
      <c r="CT59" s="61">
        <v>0</v>
      </c>
      <c r="CU59" s="61">
        <v>-6845080.0464899838</v>
      </c>
    </row>
    <row r="60" spans="1:99" ht="12.75" customHeight="1">
      <c r="A60" s="44" t="s">
        <v>106</v>
      </c>
      <c r="B60" s="59">
        <v>3001</v>
      </c>
      <c r="C60" s="60" t="s">
        <v>375</v>
      </c>
      <c r="D60" s="61">
        <v>8221996719.3699999</v>
      </c>
      <c r="E60" s="61">
        <v>6007042676.9700003</v>
      </c>
      <c r="F60" s="61">
        <v>6393509333.4400005</v>
      </c>
      <c r="G60" s="61">
        <v>-386466656.47000003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2197479405.75</v>
      </c>
      <c r="W60" s="61">
        <v>337555582.84999996</v>
      </c>
      <c r="X60" s="61">
        <v>0</v>
      </c>
      <c r="Y60" s="61">
        <v>453977777.66000009</v>
      </c>
      <c r="Z60" s="61">
        <v>1405946045.24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17474636.649999999</v>
      </c>
      <c r="AH60" s="61">
        <v>17474636.649999999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-6232610372.4200001</v>
      </c>
      <c r="AO60" s="61">
        <v>-1409998520.8899999</v>
      </c>
      <c r="AP60" s="61">
        <v>-1484169859.3</v>
      </c>
      <c r="AQ60" s="61">
        <v>74171338.409999996</v>
      </c>
      <c r="AR60" s="61">
        <v>-291619917</v>
      </c>
      <c r="AS60" s="61">
        <v>-531667228</v>
      </c>
      <c r="AT60" s="61">
        <v>-531667228</v>
      </c>
      <c r="AU60" s="61">
        <v>-442247752.25999999</v>
      </c>
      <c r="AV60" s="61">
        <v>-89419475.739999995</v>
      </c>
      <c r="AW60" s="61">
        <v>0</v>
      </c>
      <c r="AX60" s="61">
        <v>0</v>
      </c>
      <c r="AY60" s="61">
        <v>0</v>
      </c>
      <c r="AZ60" s="61">
        <v>240047311</v>
      </c>
      <c r="BA60" s="61">
        <v>240047311</v>
      </c>
      <c r="BB60" s="61">
        <v>193440193.38</v>
      </c>
      <c r="BC60" s="61">
        <v>46607117.619999997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-1660690974</v>
      </c>
      <c r="BK60" s="61">
        <v>-1660690974</v>
      </c>
      <c r="BL60" s="61">
        <v>-46250866854</v>
      </c>
      <c r="BM60" s="61">
        <v>44590175880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-2821543415.8600001</v>
      </c>
      <c r="BV60" s="61">
        <v>-1357151747.5900002</v>
      </c>
      <c r="BW60" s="61">
        <v>-1017186331.3100001</v>
      </c>
      <c r="BX60" s="61">
        <v>-297426824.32999992</v>
      </c>
      <c r="BY60" s="61">
        <v>0</v>
      </c>
      <c r="BZ60" s="61">
        <v>0</v>
      </c>
      <c r="CA60" s="61">
        <v>-20311041.960000001</v>
      </c>
      <c r="CB60" s="61">
        <v>759.85</v>
      </c>
      <c r="CC60" s="61">
        <v>-129468230.52000001</v>
      </c>
      <c r="CD60" s="61">
        <v>-48757544.670000002</v>
      </c>
      <c r="CE60" s="61">
        <v>-1446982.09</v>
      </c>
      <c r="CF60" s="61">
        <v>-131109.26</v>
      </c>
      <c r="CG60" s="61">
        <v>0</v>
      </c>
      <c r="CH60" s="61">
        <v>-47008223.32</v>
      </c>
      <c r="CI60" s="61">
        <v>-171230</v>
      </c>
      <c r="CJ60" s="61">
        <v>0</v>
      </c>
      <c r="CK60" s="61">
        <v>0</v>
      </c>
      <c r="CL60" s="61">
        <v>0</v>
      </c>
      <c r="CM60" s="61">
        <v>0</v>
      </c>
      <c r="CN60" s="61">
        <v>0</v>
      </c>
      <c r="CO60" s="61">
        <v>0</v>
      </c>
      <c r="CP60" s="61">
        <v>0</v>
      </c>
      <c r="CQ60" s="61">
        <v>0</v>
      </c>
      <c r="CR60" s="61">
        <v>0</v>
      </c>
      <c r="CS60" s="61">
        <v>0</v>
      </c>
      <c r="CT60" s="61">
        <v>0</v>
      </c>
      <c r="CU60" s="61">
        <v>1989386346.9499998</v>
      </c>
    </row>
    <row r="61" spans="1:99" ht="12.75" customHeight="1">
      <c r="A61" s="44" t="s">
        <v>108</v>
      </c>
      <c r="B61" s="59">
        <v>3002</v>
      </c>
      <c r="C61" s="60" t="s">
        <v>375</v>
      </c>
      <c r="D61" s="61">
        <v>893151316.70000005</v>
      </c>
      <c r="E61" s="61">
        <v>817819256.16999996</v>
      </c>
      <c r="F61" s="61">
        <v>851598958.89999998</v>
      </c>
      <c r="G61" s="61">
        <v>-33779702.729999997</v>
      </c>
      <c r="H61" s="61">
        <v>-72332304.650000021</v>
      </c>
      <c r="I61" s="61">
        <v>-66762762.570000023</v>
      </c>
      <c r="J61" s="61">
        <v>-295547572.97000003</v>
      </c>
      <c r="K61" s="61">
        <v>228784810.40000001</v>
      </c>
      <c r="L61" s="61">
        <v>-5569542.0800000001</v>
      </c>
      <c r="M61" s="61">
        <v>2503172.38</v>
      </c>
      <c r="N61" s="61">
        <v>-8072714.46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146738309.46000001</v>
      </c>
      <c r="W61" s="61">
        <v>32942346.43</v>
      </c>
      <c r="X61" s="61">
        <v>1107915.77</v>
      </c>
      <c r="Y61" s="61">
        <v>3797376.84</v>
      </c>
      <c r="Z61" s="61">
        <v>108890670.42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926055.72</v>
      </c>
      <c r="AH61" s="61">
        <v>926055.72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-855592797.31946886</v>
      </c>
      <c r="AO61" s="61">
        <v>-157855014.63999999</v>
      </c>
      <c r="AP61" s="61">
        <v>-168616026.19</v>
      </c>
      <c r="AQ61" s="61">
        <v>10761011.550000001</v>
      </c>
      <c r="AR61" s="61">
        <v>14227701.570000038</v>
      </c>
      <c r="AS61" s="61">
        <v>23319419.530000031</v>
      </c>
      <c r="AT61" s="61">
        <v>-133306898.13999999</v>
      </c>
      <c r="AU61" s="61">
        <v>-111801268.56999999</v>
      </c>
      <c r="AV61" s="61">
        <v>-21505629.57</v>
      </c>
      <c r="AW61" s="61">
        <v>0</v>
      </c>
      <c r="AX61" s="61">
        <v>0</v>
      </c>
      <c r="AY61" s="61">
        <v>156626317.67000002</v>
      </c>
      <c r="AZ61" s="61">
        <v>-9091717.9599999934</v>
      </c>
      <c r="BA61" s="61">
        <v>38957478.020000003</v>
      </c>
      <c r="BB61" s="61">
        <v>32466100.810000002</v>
      </c>
      <c r="BC61" s="61">
        <v>6491377.21</v>
      </c>
      <c r="BD61" s="61">
        <v>0</v>
      </c>
      <c r="BE61" s="61">
        <v>0</v>
      </c>
      <c r="BF61" s="61">
        <v>-48049195.979999997</v>
      </c>
      <c r="BG61" s="61">
        <v>-20241669.049999997</v>
      </c>
      <c r="BH61" s="61">
        <v>-20241669.049999997</v>
      </c>
      <c r="BI61" s="61">
        <v>0</v>
      </c>
      <c r="BJ61" s="61">
        <v>-369636125.5999999</v>
      </c>
      <c r="BK61" s="61">
        <v>-369636125.5999999</v>
      </c>
      <c r="BL61" s="61">
        <v>-4501939752.6199999</v>
      </c>
      <c r="BM61" s="61">
        <v>4132303627.02</v>
      </c>
      <c r="BN61" s="61">
        <v>0</v>
      </c>
      <c r="BO61" s="61">
        <v>0</v>
      </c>
      <c r="BP61" s="61">
        <v>0</v>
      </c>
      <c r="BQ61" s="61">
        <v>-5318806.4600000009</v>
      </c>
      <c r="BR61" s="61">
        <v>-5318806.4600000009</v>
      </c>
      <c r="BS61" s="61">
        <v>0</v>
      </c>
      <c r="BT61" s="61">
        <v>0</v>
      </c>
      <c r="BU61" s="61">
        <v>-315598820.29946905</v>
      </c>
      <c r="BV61" s="61">
        <v>-254746626.12946901</v>
      </c>
      <c r="BW61" s="61">
        <v>-55838702.020000003</v>
      </c>
      <c r="BX61" s="61">
        <v>-16139209.26</v>
      </c>
      <c r="BY61" s="61">
        <v>0</v>
      </c>
      <c r="BZ61" s="61">
        <v>-22742341.57</v>
      </c>
      <c r="CA61" s="61">
        <v>-1557733.04</v>
      </c>
      <c r="CB61" s="61">
        <v>35480105.409999996</v>
      </c>
      <c r="CC61" s="61">
        <v>-54313.69</v>
      </c>
      <c r="CD61" s="61">
        <v>-1170062.8399999999</v>
      </c>
      <c r="CE61" s="61">
        <v>-411170.48</v>
      </c>
      <c r="CF61" s="61">
        <v>0</v>
      </c>
      <c r="CG61" s="61">
        <v>0</v>
      </c>
      <c r="CH61" s="61">
        <v>-61290.850000000006</v>
      </c>
      <c r="CI61" s="61">
        <v>-697601.51</v>
      </c>
      <c r="CJ61" s="61">
        <v>0</v>
      </c>
      <c r="CK61" s="61">
        <v>0</v>
      </c>
      <c r="CL61" s="61">
        <v>0</v>
      </c>
      <c r="CM61" s="61">
        <v>0</v>
      </c>
      <c r="CN61" s="61">
        <v>0</v>
      </c>
      <c r="CO61" s="61">
        <v>0</v>
      </c>
      <c r="CP61" s="61">
        <v>0</v>
      </c>
      <c r="CQ61" s="61">
        <v>0</v>
      </c>
      <c r="CR61" s="61">
        <v>0</v>
      </c>
      <c r="CS61" s="61">
        <v>0</v>
      </c>
      <c r="CT61" s="61">
        <v>0</v>
      </c>
      <c r="CU61" s="61">
        <v>37558519.380531192</v>
      </c>
    </row>
    <row r="62" spans="1:99" ht="12.75" customHeight="1">
      <c r="A62" s="44" t="s">
        <v>110</v>
      </c>
      <c r="B62" s="59">
        <v>3003</v>
      </c>
      <c r="C62" s="60" t="s">
        <v>375</v>
      </c>
      <c r="D62" s="61">
        <v>5934071788.3400002</v>
      </c>
      <c r="E62" s="61">
        <v>5763498408.8800001</v>
      </c>
      <c r="F62" s="61">
        <v>5986194965.0799999</v>
      </c>
      <c r="G62" s="61">
        <v>-222696556.20000002</v>
      </c>
      <c r="H62" s="61">
        <v>-428567326.31000024</v>
      </c>
      <c r="I62" s="61">
        <v>-424826965.00000024</v>
      </c>
      <c r="J62" s="61">
        <v>-2415337854.8000002</v>
      </c>
      <c r="K62" s="61">
        <v>1990510889.8</v>
      </c>
      <c r="L62" s="61">
        <v>-3740361.3100000005</v>
      </c>
      <c r="M62" s="61">
        <v>10381894.25</v>
      </c>
      <c r="N62" s="61">
        <v>-14122255.560000001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597171507.41999996</v>
      </c>
      <c r="W62" s="61">
        <v>31177051.170000002</v>
      </c>
      <c r="X62" s="61">
        <v>63636.52</v>
      </c>
      <c r="Y62" s="61">
        <v>216822898.17999998</v>
      </c>
      <c r="Z62" s="61">
        <v>349107921.55000001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1969198.35</v>
      </c>
      <c r="AH62" s="61">
        <v>1969198.35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-5357941853.2099972</v>
      </c>
      <c r="AO62" s="61">
        <v>-1033380905.6999999</v>
      </c>
      <c r="AP62" s="61">
        <v>-1103501101.54</v>
      </c>
      <c r="AQ62" s="61">
        <v>70120195.840000004</v>
      </c>
      <c r="AR62" s="61">
        <v>81983493.660000026</v>
      </c>
      <c r="AS62" s="61">
        <v>75054396.019999981</v>
      </c>
      <c r="AT62" s="61">
        <v>-1112407348.52</v>
      </c>
      <c r="AU62" s="61">
        <v>-888824162.72000003</v>
      </c>
      <c r="AV62" s="61">
        <v>-223583185.80000001</v>
      </c>
      <c r="AW62" s="61">
        <v>0</v>
      </c>
      <c r="AX62" s="61">
        <v>0</v>
      </c>
      <c r="AY62" s="61">
        <v>1187461744.54</v>
      </c>
      <c r="AZ62" s="61">
        <v>6929097.6400000453</v>
      </c>
      <c r="BA62" s="61">
        <v>282054085.24000001</v>
      </c>
      <c r="BB62" s="61">
        <v>241129054.52000001</v>
      </c>
      <c r="BC62" s="61">
        <v>40925030.719999999</v>
      </c>
      <c r="BD62" s="61">
        <v>0</v>
      </c>
      <c r="BE62" s="61">
        <v>0</v>
      </c>
      <c r="BF62" s="61">
        <v>-275124987.59999996</v>
      </c>
      <c r="BG62" s="61">
        <v>-125049431.15000001</v>
      </c>
      <c r="BH62" s="61">
        <v>-125049431.15000001</v>
      </c>
      <c r="BI62" s="61">
        <v>0</v>
      </c>
      <c r="BJ62" s="61">
        <v>-2538998932.4699974</v>
      </c>
      <c r="BK62" s="61">
        <v>-2538998932.4699974</v>
      </c>
      <c r="BL62" s="61">
        <v>-21111491250.439999</v>
      </c>
      <c r="BM62" s="61">
        <v>18572492317.970001</v>
      </c>
      <c r="BN62" s="61">
        <v>0</v>
      </c>
      <c r="BO62" s="61">
        <v>0</v>
      </c>
      <c r="BP62" s="61">
        <v>0</v>
      </c>
      <c r="BQ62" s="61">
        <v>-23400845.429999977</v>
      </c>
      <c r="BR62" s="61">
        <v>-23400845.429999977</v>
      </c>
      <c r="BS62" s="61">
        <v>0</v>
      </c>
      <c r="BT62" s="61">
        <v>0</v>
      </c>
      <c r="BU62" s="61">
        <v>-1717863749.1299996</v>
      </c>
      <c r="BV62" s="61">
        <v>-1417515921.1999998</v>
      </c>
      <c r="BW62" s="61">
        <v>-320515925.47000003</v>
      </c>
      <c r="BX62" s="61">
        <v>-71130300.180000007</v>
      </c>
      <c r="BY62" s="61">
        <v>0</v>
      </c>
      <c r="BZ62" s="61">
        <v>-23006543.309999999</v>
      </c>
      <c r="CA62" s="61">
        <v>-10166675.02</v>
      </c>
      <c r="CB62" s="61">
        <v>128142822.36000001</v>
      </c>
      <c r="CC62" s="61">
        <v>-3671206.31</v>
      </c>
      <c r="CD62" s="61">
        <v>-1231482.99</v>
      </c>
      <c r="CE62" s="61">
        <v>-354324.85</v>
      </c>
      <c r="CF62" s="61">
        <v>0</v>
      </c>
      <c r="CG62" s="61">
        <v>-43958.45</v>
      </c>
      <c r="CH62" s="61">
        <v>-470391.38</v>
      </c>
      <c r="CI62" s="61">
        <v>-362808.31</v>
      </c>
      <c r="CJ62" s="61">
        <v>0</v>
      </c>
      <c r="CK62" s="61">
        <v>0</v>
      </c>
      <c r="CL62" s="61">
        <v>0</v>
      </c>
      <c r="CM62" s="61">
        <v>0</v>
      </c>
      <c r="CN62" s="61">
        <v>0</v>
      </c>
      <c r="CO62" s="61">
        <v>0</v>
      </c>
      <c r="CP62" s="61">
        <v>0</v>
      </c>
      <c r="CQ62" s="61">
        <v>0</v>
      </c>
      <c r="CR62" s="61">
        <v>0</v>
      </c>
      <c r="CS62" s="61">
        <v>0</v>
      </c>
      <c r="CT62" s="61">
        <v>0</v>
      </c>
      <c r="CU62" s="61">
        <v>576129935.13000298</v>
      </c>
    </row>
    <row r="63" spans="1:99" ht="12.75" customHeight="1">
      <c r="A63" s="44" t="s">
        <v>112</v>
      </c>
      <c r="B63" s="59">
        <v>3004</v>
      </c>
      <c r="C63" s="60" t="s">
        <v>375</v>
      </c>
      <c r="D63" s="61">
        <v>7319400041.5900002</v>
      </c>
      <c r="E63" s="61">
        <v>5421786806</v>
      </c>
      <c r="F63" s="61">
        <v>5676115237</v>
      </c>
      <c r="G63" s="61">
        <v>-254328431</v>
      </c>
      <c r="H63" s="61">
        <v>-84687357</v>
      </c>
      <c r="I63" s="61">
        <v>-109925499</v>
      </c>
      <c r="J63" s="61">
        <v>-3243697419</v>
      </c>
      <c r="K63" s="61">
        <v>3133771920</v>
      </c>
      <c r="L63" s="61">
        <v>25238142</v>
      </c>
      <c r="M63" s="61">
        <v>244375035</v>
      </c>
      <c r="N63" s="61">
        <v>-219136893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1776654829.5900002</v>
      </c>
      <c r="W63" s="61">
        <v>301101945.59000003</v>
      </c>
      <c r="X63" s="61">
        <v>5149266</v>
      </c>
      <c r="Y63" s="61">
        <v>397134013</v>
      </c>
      <c r="Z63" s="61">
        <v>1073269605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205645763</v>
      </c>
      <c r="AH63" s="61">
        <v>205645763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-6492124634.2901812</v>
      </c>
      <c r="AO63" s="61">
        <v>-1462944086</v>
      </c>
      <c r="AP63" s="61">
        <v>-1525933870</v>
      </c>
      <c r="AQ63" s="61">
        <v>62989784</v>
      </c>
      <c r="AR63" s="61">
        <v>-56891974.099999964</v>
      </c>
      <c r="AS63" s="61">
        <v>-46008404.779999971</v>
      </c>
      <c r="AT63" s="61">
        <v>-1022559667.54</v>
      </c>
      <c r="AU63" s="61">
        <v>-826730510.53999996</v>
      </c>
      <c r="AV63" s="61">
        <v>-195829157</v>
      </c>
      <c r="AW63" s="61">
        <v>0</v>
      </c>
      <c r="AX63" s="61">
        <v>0</v>
      </c>
      <c r="AY63" s="61">
        <v>976551262.75999999</v>
      </c>
      <c r="AZ63" s="61">
        <v>-10883569.319999993</v>
      </c>
      <c r="BA63" s="61">
        <v>241596943.68000001</v>
      </c>
      <c r="BB63" s="61">
        <v>223977408.68000001</v>
      </c>
      <c r="BC63" s="61">
        <v>17619535</v>
      </c>
      <c r="BD63" s="61">
        <v>0</v>
      </c>
      <c r="BE63" s="61">
        <v>0</v>
      </c>
      <c r="BF63" s="61">
        <v>-252480513</v>
      </c>
      <c r="BG63" s="61">
        <v>-179186</v>
      </c>
      <c r="BH63" s="61">
        <v>8730</v>
      </c>
      <c r="BI63" s="61">
        <v>-187916</v>
      </c>
      <c r="BJ63" s="61">
        <v>-3290727989.8101807</v>
      </c>
      <c r="BK63" s="61">
        <v>-3296095434.8101807</v>
      </c>
      <c r="BL63" s="61">
        <v>-44938495499.810181</v>
      </c>
      <c r="BM63" s="61">
        <v>41642400065</v>
      </c>
      <c r="BN63" s="61">
        <v>5367445</v>
      </c>
      <c r="BO63" s="61">
        <v>124812621</v>
      </c>
      <c r="BP63" s="61">
        <v>-119445176</v>
      </c>
      <c r="BQ63" s="61">
        <v>-25590613.379999999</v>
      </c>
      <c r="BR63" s="61">
        <v>-25590613.379999999</v>
      </c>
      <c r="BS63" s="61">
        <v>0</v>
      </c>
      <c r="BT63" s="61">
        <v>0</v>
      </c>
      <c r="BU63" s="61">
        <v>-1655790785</v>
      </c>
      <c r="BV63" s="61">
        <v>-1038403452</v>
      </c>
      <c r="BW63" s="61">
        <v>-461382721</v>
      </c>
      <c r="BX63" s="61">
        <v>-128651785</v>
      </c>
      <c r="BY63" s="61">
        <v>0</v>
      </c>
      <c r="BZ63" s="61">
        <v>-48608137</v>
      </c>
      <c r="CA63" s="61">
        <v>-55244305</v>
      </c>
      <c r="CB63" s="61">
        <v>84581286</v>
      </c>
      <c r="CC63" s="61">
        <v>-8081671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  <c r="CM63" s="61">
        <v>0</v>
      </c>
      <c r="CN63" s="61">
        <v>0</v>
      </c>
      <c r="CO63" s="61">
        <v>0</v>
      </c>
      <c r="CP63" s="61">
        <v>0</v>
      </c>
      <c r="CQ63" s="61">
        <v>0</v>
      </c>
      <c r="CR63" s="61">
        <v>0</v>
      </c>
      <c r="CS63" s="61">
        <v>0</v>
      </c>
      <c r="CT63" s="61">
        <v>0</v>
      </c>
      <c r="CU63" s="61">
        <v>827275407.29981899</v>
      </c>
    </row>
    <row r="64" spans="1:99" ht="12.75" customHeight="1">
      <c r="A64" s="44" t="s">
        <v>114</v>
      </c>
      <c r="B64" s="59">
        <v>3005</v>
      </c>
      <c r="C64" s="60" t="s">
        <v>375</v>
      </c>
      <c r="D64" s="61">
        <v>394920879.79000008</v>
      </c>
      <c r="E64" s="61">
        <v>589479740.93000007</v>
      </c>
      <c r="F64" s="61">
        <v>607762891.22000003</v>
      </c>
      <c r="G64" s="61">
        <v>-18283150.289999999</v>
      </c>
      <c r="H64" s="61">
        <v>-194558861.13999996</v>
      </c>
      <c r="I64" s="61">
        <v>-197492592.66999996</v>
      </c>
      <c r="J64" s="61">
        <v>-874135144.75</v>
      </c>
      <c r="K64" s="61">
        <v>676642552.08000004</v>
      </c>
      <c r="L64" s="61">
        <v>2933731.5299999993</v>
      </c>
      <c r="M64" s="61">
        <v>11535301.75</v>
      </c>
      <c r="N64" s="61">
        <v>-8601570.2200000007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-178303752.00999999</v>
      </c>
      <c r="AO64" s="61">
        <v>-71869216.090000004</v>
      </c>
      <c r="AP64" s="61">
        <v>-74147447.579999998</v>
      </c>
      <c r="AQ64" s="61">
        <v>2278231.4900000002</v>
      </c>
      <c r="AR64" s="61">
        <v>-4200797.3399999971</v>
      </c>
      <c r="AS64" s="61">
        <v>-4912307.799999997</v>
      </c>
      <c r="AT64" s="61">
        <v>-28333354.629999995</v>
      </c>
      <c r="AU64" s="61">
        <v>-24202168.449999999</v>
      </c>
      <c r="AV64" s="61">
        <v>-15335561.539999999</v>
      </c>
      <c r="AW64" s="61">
        <v>0</v>
      </c>
      <c r="AX64" s="61">
        <v>11204375.359999999</v>
      </c>
      <c r="AY64" s="61">
        <v>23421046.829999998</v>
      </c>
      <c r="AZ64" s="61">
        <v>711510.4600000002</v>
      </c>
      <c r="BA64" s="61">
        <v>1031249.6400000001</v>
      </c>
      <c r="BB64" s="61">
        <v>861531.75</v>
      </c>
      <c r="BC64" s="61">
        <v>563788.31000000006</v>
      </c>
      <c r="BD64" s="61">
        <v>0</v>
      </c>
      <c r="BE64" s="61">
        <v>-394070.42</v>
      </c>
      <c r="BF64" s="61">
        <v>-319739.18</v>
      </c>
      <c r="BG64" s="61">
        <v>0</v>
      </c>
      <c r="BH64" s="61">
        <v>0</v>
      </c>
      <c r="BI64" s="61">
        <v>0</v>
      </c>
      <c r="BJ64" s="61">
        <v>-3307275.6900000065</v>
      </c>
      <c r="BK64" s="61">
        <v>-3333900.2900000066</v>
      </c>
      <c r="BL64" s="61">
        <v>-70391040.680000007</v>
      </c>
      <c r="BM64" s="61">
        <v>67057140.390000001</v>
      </c>
      <c r="BN64" s="61">
        <v>26624.600000000093</v>
      </c>
      <c r="BO64" s="61">
        <v>2034989.55</v>
      </c>
      <c r="BP64" s="61">
        <v>-2008364.95</v>
      </c>
      <c r="BQ64" s="61">
        <v>-7914112.9700000025</v>
      </c>
      <c r="BR64" s="61">
        <v>-7914112.9700000025</v>
      </c>
      <c r="BS64" s="61">
        <v>0</v>
      </c>
      <c r="BT64" s="61">
        <v>0</v>
      </c>
      <c r="BU64" s="61">
        <v>-91012349.919999987</v>
      </c>
      <c r="BV64" s="61">
        <v>-15273538.850000001</v>
      </c>
      <c r="BW64" s="61">
        <v>-54165648.409999996</v>
      </c>
      <c r="BX64" s="61">
        <v>-12145162.66</v>
      </c>
      <c r="BY64" s="61">
        <v>0</v>
      </c>
      <c r="BZ64" s="61">
        <v>-7034909.54</v>
      </c>
      <c r="CA64" s="61">
        <v>-15545669.6</v>
      </c>
      <c r="CB64" s="61">
        <v>13200279.16</v>
      </c>
      <c r="CC64" s="61">
        <v>-47700.02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  <c r="CM64" s="61">
        <v>0</v>
      </c>
      <c r="CN64" s="61">
        <v>0</v>
      </c>
      <c r="CO64" s="61">
        <v>0</v>
      </c>
      <c r="CP64" s="61">
        <v>0</v>
      </c>
      <c r="CQ64" s="61">
        <v>0</v>
      </c>
      <c r="CR64" s="61">
        <v>0</v>
      </c>
      <c r="CS64" s="61">
        <v>0</v>
      </c>
      <c r="CT64" s="61">
        <v>0</v>
      </c>
      <c r="CU64" s="61">
        <v>216617127.78000009</v>
      </c>
    </row>
    <row r="65" spans="1:99" ht="12.75" customHeight="1">
      <c r="A65" s="44" t="s">
        <v>115</v>
      </c>
      <c r="B65" s="59">
        <v>3006</v>
      </c>
      <c r="C65" s="60" t="s">
        <v>375</v>
      </c>
      <c r="D65" s="61">
        <v>7618424220.8500004</v>
      </c>
      <c r="E65" s="61">
        <v>6851092470.4400005</v>
      </c>
      <c r="F65" s="61">
        <v>7051153446.9700003</v>
      </c>
      <c r="G65" s="61">
        <v>-200060976.53</v>
      </c>
      <c r="H65" s="61">
        <v>-653770710.39999998</v>
      </c>
      <c r="I65" s="61">
        <v>-653959436.98000002</v>
      </c>
      <c r="J65" s="61">
        <v>-4103775693.98</v>
      </c>
      <c r="K65" s="61">
        <v>3449816257</v>
      </c>
      <c r="L65" s="61">
        <v>188726.57999999821</v>
      </c>
      <c r="M65" s="61">
        <v>19290651.75</v>
      </c>
      <c r="N65" s="61">
        <v>-19101925.170000002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1382029471.98</v>
      </c>
      <c r="W65" s="61">
        <v>153272665.19999999</v>
      </c>
      <c r="X65" s="61">
        <v>0</v>
      </c>
      <c r="Y65" s="61">
        <v>-67884327.800000012</v>
      </c>
      <c r="Z65" s="61">
        <v>1296641134.5799999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39072988.829999998</v>
      </c>
      <c r="AH65" s="61">
        <v>39072988.829999998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-6573049893.6199951</v>
      </c>
      <c r="AO65" s="61">
        <v>-1216071025.27</v>
      </c>
      <c r="AP65" s="61">
        <v>-1315231163.5999999</v>
      </c>
      <c r="AQ65" s="61">
        <v>99160138.329999998</v>
      </c>
      <c r="AR65" s="61">
        <v>-22403376.610000104</v>
      </c>
      <c r="AS65" s="61">
        <v>-43107689.400000095</v>
      </c>
      <c r="AT65" s="61">
        <v>-742540508.32000005</v>
      </c>
      <c r="AU65" s="61">
        <v>-639796832.55000007</v>
      </c>
      <c r="AV65" s="61">
        <v>-86628923.269999996</v>
      </c>
      <c r="AW65" s="61">
        <v>-16114752.5</v>
      </c>
      <c r="AX65" s="61">
        <v>0</v>
      </c>
      <c r="AY65" s="61">
        <v>699432818.91999996</v>
      </c>
      <c r="AZ65" s="61">
        <v>20704312.789999992</v>
      </c>
      <c r="BA65" s="61">
        <v>262579999.47999999</v>
      </c>
      <c r="BB65" s="61">
        <v>227829575.16</v>
      </c>
      <c r="BC65" s="61">
        <v>34750424.32</v>
      </c>
      <c r="BD65" s="61">
        <v>0</v>
      </c>
      <c r="BE65" s="61">
        <v>0</v>
      </c>
      <c r="BF65" s="61">
        <v>-241875686.69</v>
      </c>
      <c r="BG65" s="61">
        <v>0</v>
      </c>
      <c r="BH65" s="61">
        <v>0</v>
      </c>
      <c r="BI65" s="61">
        <v>0</v>
      </c>
      <c r="BJ65" s="61">
        <v>-3190389987.7199955</v>
      </c>
      <c r="BK65" s="61">
        <v>-3190194273.7999954</v>
      </c>
      <c r="BL65" s="61">
        <v>-42327986355.759995</v>
      </c>
      <c r="BM65" s="61">
        <v>39137792081.959999</v>
      </c>
      <c r="BN65" s="61">
        <v>-195713.91999999993</v>
      </c>
      <c r="BO65" s="61">
        <v>10921622.640000001</v>
      </c>
      <c r="BP65" s="61">
        <v>-11117336.560000001</v>
      </c>
      <c r="BQ65" s="61">
        <v>-27002968.610000018</v>
      </c>
      <c r="BR65" s="61">
        <v>-27002968.610000018</v>
      </c>
      <c r="BS65" s="61">
        <v>0</v>
      </c>
      <c r="BT65" s="61">
        <v>0</v>
      </c>
      <c r="BU65" s="61">
        <v>-2114477819.1599998</v>
      </c>
      <c r="BV65" s="61">
        <v>-1406246914.0999999</v>
      </c>
      <c r="BW65" s="61">
        <v>-560931286.37</v>
      </c>
      <c r="BX65" s="61">
        <v>-86506020.370000005</v>
      </c>
      <c r="BY65" s="61">
        <v>0</v>
      </c>
      <c r="BZ65" s="61">
        <v>-27528995.390000001</v>
      </c>
      <c r="CA65" s="61">
        <v>-98799995.219999999</v>
      </c>
      <c r="CB65" s="61">
        <v>73513376.219999999</v>
      </c>
      <c r="CC65" s="61">
        <v>-7977983.9299999997</v>
      </c>
      <c r="CD65" s="61">
        <v>-2704716.25</v>
      </c>
      <c r="CE65" s="61">
        <v>0</v>
      </c>
      <c r="CF65" s="61">
        <v>0</v>
      </c>
      <c r="CG65" s="61">
        <v>0</v>
      </c>
      <c r="CH65" s="61">
        <v>-2704716.25</v>
      </c>
      <c r="CI65" s="61">
        <v>0</v>
      </c>
      <c r="CJ65" s="61">
        <v>0</v>
      </c>
      <c r="CK65" s="61">
        <v>0</v>
      </c>
      <c r="CL65" s="61">
        <v>0</v>
      </c>
      <c r="CM65" s="61">
        <v>0</v>
      </c>
      <c r="CN65" s="61">
        <v>0</v>
      </c>
      <c r="CO65" s="61">
        <v>0</v>
      </c>
      <c r="CP65" s="61">
        <v>0</v>
      </c>
      <c r="CQ65" s="61">
        <v>0</v>
      </c>
      <c r="CR65" s="61">
        <v>0</v>
      </c>
      <c r="CS65" s="61">
        <v>0</v>
      </c>
      <c r="CT65" s="61">
        <v>0</v>
      </c>
      <c r="CU65" s="61">
        <v>1045374327.2300053</v>
      </c>
    </row>
    <row r="66" spans="1:99" ht="12.75" customHeight="1">
      <c r="A66" s="44" t="s">
        <v>116</v>
      </c>
      <c r="B66" s="59">
        <v>3007</v>
      </c>
      <c r="C66" s="60" t="s">
        <v>375</v>
      </c>
      <c r="D66" s="61">
        <v>111772126.32000004</v>
      </c>
      <c r="E66" s="61">
        <v>160621107.67000002</v>
      </c>
      <c r="F66" s="61">
        <v>170453638.02000001</v>
      </c>
      <c r="G66" s="61">
        <v>-9832530.3499999996</v>
      </c>
      <c r="H66" s="61">
        <v>-108378145.37999998</v>
      </c>
      <c r="I66" s="61">
        <v>-108823971.48999998</v>
      </c>
      <c r="J66" s="61">
        <v>-150595982.00999999</v>
      </c>
      <c r="K66" s="61">
        <v>41772010.520000003</v>
      </c>
      <c r="L66" s="61">
        <v>445826.10999999754</v>
      </c>
      <c r="M66" s="61">
        <v>17147019.829999998</v>
      </c>
      <c r="N66" s="61">
        <v>-16701193.720000001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59462664.270000003</v>
      </c>
      <c r="W66" s="61">
        <v>17933485.940000001</v>
      </c>
      <c r="X66" s="61">
        <v>0</v>
      </c>
      <c r="Y66" s="61">
        <v>1294531.8600000001</v>
      </c>
      <c r="Z66" s="61">
        <v>19702793.289999999</v>
      </c>
      <c r="AA66" s="61">
        <v>20660976.399999999</v>
      </c>
      <c r="AB66" s="61">
        <v>0</v>
      </c>
      <c r="AC66" s="61">
        <v>0</v>
      </c>
      <c r="AD66" s="61">
        <v>0</v>
      </c>
      <c r="AE66" s="61">
        <v>-129123.22</v>
      </c>
      <c r="AF66" s="61">
        <v>0</v>
      </c>
      <c r="AG66" s="61">
        <v>66499.759999999995</v>
      </c>
      <c r="AH66" s="61">
        <v>66499.759999999995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-66332680.86999996</v>
      </c>
      <c r="AO66" s="61">
        <v>-24388510.379999999</v>
      </c>
      <c r="AP66" s="61">
        <v>-24388510.379999999</v>
      </c>
      <c r="AQ66" s="61">
        <v>0</v>
      </c>
      <c r="AR66" s="61">
        <v>3346708.7100000046</v>
      </c>
      <c r="AS66" s="61">
        <v>1689677.2800000012</v>
      </c>
      <c r="AT66" s="61">
        <v>-73319240.170000002</v>
      </c>
      <c r="AU66" s="61">
        <v>-54929193.100000001</v>
      </c>
      <c r="AV66" s="61">
        <v>-18390047.07</v>
      </c>
      <c r="AW66" s="61">
        <v>0</v>
      </c>
      <c r="AX66" s="61">
        <v>0</v>
      </c>
      <c r="AY66" s="61">
        <v>75008917.450000003</v>
      </c>
      <c r="AZ66" s="61">
        <v>1657031.4300000034</v>
      </c>
      <c r="BA66" s="61">
        <v>20231127.170000002</v>
      </c>
      <c r="BB66" s="61">
        <v>17268519.120000001</v>
      </c>
      <c r="BC66" s="61">
        <v>2962608.05</v>
      </c>
      <c r="BD66" s="61">
        <v>0</v>
      </c>
      <c r="BE66" s="61">
        <v>0</v>
      </c>
      <c r="BF66" s="61">
        <v>-18574095.739999998</v>
      </c>
      <c r="BG66" s="61">
        <v>0</v>
      </c>
      <c r="BH66" s="61">
        <v>0</v>
      </c>
      <c r="BI66" s="61">
        <v>0</v>
      </c>
      <c r="BJ66" s="61">
        <v>-19670074.039999962</v>
      </c>
      <c r="BK66" s="61">
        <v>-19670074.039999962</v>
      </c>
      <c r="BL66" s="61">
        <v>-641803038.85000002</v>
      </c>
      <c r="BM66" s="61">
        <v>622132964.81000006</v>
      </c>
      <c r="BN66" s="61">
        <v>0</v>
      </c>
      <c r="BO66" s="61">
        <v>0</v>
      </c>
      <c r="BP66" s="61">
        <v>0</v>
      </c>
      <c r="BQ66" s="61">
        <v>-2627956.31</v>
      </c>
      <c r="BR66" s="61">
        <v>-2105165.44</v>
      </c>
      <c r="BS66" s="61">
        <v>0</v>
      </c>
      <c r="BT66" s="61">
        <v>-522790.87</v>
      </c>
      <c r="BU66" s="61">
        <v>-21879599.879999999</v>
      </c>
      <c r="BV66" s="61">
        <v>-11163826.860000001</v>
      </c>
      <c r="BW66" s="61">
        <v>-7781779.3099999996</v>
      </c>
      <c r="BX66" s="61">
        <v>-1919458.18</v>
      </c>
      <c r="BY66" s="61">
        <v>0</v>
      </c>
      <c r="BZ66" s="61">
        <v>0</v>
      </c>
      <c r="CA66" s="61">
        <v>0</v>
      </c>
      <c r="CB66" s="61">
        <v>2655413.85</v>
      </c>
      <c r="CC66" s="61">
        <v>-3669949.38</v>
      </c>
      <c r="CD66" s="61">
        <v>-1113248.97</v>
      </c>
      <c r="CE66" s="61">
        <v>-117438.02</v>
      </c>
      <c r="CF66" s="61">
        <v>157798.85</v>
      </c>
      <c r="CG66" s="61">
        <v>0</v>
      </c>
      <c r="CH66" s="61">
        <v>-1153609.79</v>
      </c>
      <c r="CI66" s="61">
        <v>-0.01</v>
      </c>
      <c r="CJ66" s="61">
        <v>0</v>
      </c>
      <c r="CK66" s="61">
        <v>0</v>
      </c>
      <c r="CL66" s="61">
        <v>0</v>
      </c>
      <c r="CM66" s="61">
        <v>0</v>
      </c>
      <c r="CN66" s="61">
        <v>0</v>
      </c>
      <c r="CO66" s="61">
        <v>0</v>
      </c>
      <c r="CP66" s="61">
        <v>0</v>
      </c>
      <c r="CQ66" s="61">
        <v>0</v>
      </c>
      <c r="CR66" s="61">
        <v>0</v>
      </c>
      <c r="CS66" s="61">
        <v>0</v>
      </c>
      <c r="CT66" s="61">
        <v>0</v>
      </c>
      <c r="CU66" s="61">
        <v>45439445.450000077</v>
      </c>
    </row>
    <row r="67" spans="1:99" ht="12.75" customHeight="1">
      <c r="A67" s="44" t="s">
        <v>117</v>
      </c>
      <c r="B67" s="59">
        <v>3008</v>
      </c>
      <c r="C67" s="60" t="s">
        <v>375</v>
      </c>
      <c r="D67" s="61">
        <v>837527392.36999977</v>
      </c>
      <c r="E67" s="61">
        <v>944558025.39999986</v>
      </c>
      <c r="F67" s="61">
        <v>1012236575.5099999</v>
      </c>
      <c r="G67" s="61">
        <v>-67678550.109999999</v>
      </c>
      <c r="H67" s="61">
        <v>-106917586.05000012</v>
      </c>
      <c r="I67" s="61">
        <v>-106935906.76000011</v>
      </c>
      <c r="J67" s="61">
        <v>-721843724.44000006</v>
      </c>
      <c r="K67" s="61">
        <v>614907817.67999995</v>
      </c>
      <c r="L67" s="61">
        <v>18320.710000000079</v>
      </c>
      <c r="M67" s="61">
        <v>407681.45000000007</v>
      </c>
      <c r="N67" s="61">
        <v>-389360.74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-113046.98</v>
      </c>
      <c r="W67" s="61">
        <v>-4950.51</v>
      </c>
      <c r="X67" s="61">
        <v>0</v>
      </c>
      <c r="Y67" s="61">
        <v>-108096.47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-703753481.73999977</v>
      </c>
      <c r="AO67" s="61">
        <v>-169260550.11999997</v>
      </c>
      <c r="AP67" s="61">
        <v>-183069934.69999999</v>
      </c>
      <c r="AQ67" s="61">
        <v>13809384.58</v>
      </c>
      <c r="AR67" s="61">
        <v>51573142.75000003</v>
      </c>
      <c r="AS67" s="61">
        <v>52168365.410000026</v>
      </c>
      <c r="AT67" s="61">
        <v>-412870942.68999994</v>
      </c>
      <c r="AU67" s="61">
        <v>-352644387.03999996</v>
      </c>
      <c r="AV67" s="61">
        <v>-60226555.650000006</v>
      </c>
      <c r="AW67" s="61">
        <v>0</v>
      </c>
      <c r="AX67" s="61">
        <v>0</v>
      </c>
      <c r="AY67" s="61">
        <v>465039308.09999996</v>
      </c>
      <c r="AZ67" s="61">
        <v>-595222.65999999642</v>
      </c>
      <c r="BA67" s="61">
        <v>94719724.530000001</v>
      </c>
      <c r="BB67" s="61">
        <v>87959938.090000004</v>
      </c>
      <c r="BC67" s="61">
        <v>6759786.4400000013</v>
      </c>
      <c r="BD67" s="61">
        <v>0</v>
      </c>
      <c r="BE67" s="61">
        <v>0</v>
      </c>
      <c r="BF67" s="61">
        <v>-95314947.189999998</v>
      </c>
      <c r="BG67" s="61">
        <v>0</v>
      </c>
      <c r="BH67" s="61">
        <v>0</v>
      </c>
      <c r="BI67" s="61">
        <v>0</v>
      </c>
      <c r="BJ67" s="61">
        <v>-144648353.51999992</v>
      </c>
      <c r="BK67" s="61">
        <v>-144687117.57999992</v>
      </c>
      <c r="BL67" s="61">
        <v>-1195968484.4199998</v>
      </c>
      <c r="BM67" s="61">
        <v>1051281366.8399999</v>
      </c>
      <c r="BN67" s="61">
        <v>38764.059999999939</v>
      </c>
      <c r="BO67" s="61">
        <v>474458.94999999995</v>
      </c>
      <c r="BP67" s="61">
        <v>-435694.89</v>
      </c>
      <c r="BQ67" s="61">
        <v>-4821467.8999999985</v>
      </c>
      <c r="BR67" s="61">
        <v>-4821467.8999999985</v>
      </c>
      <c r="BS67" s="61">
        <v>0</v>
      </c>
      <c r="BT67" s="61">
        <v>0</v>
      </c>
      <c r="BU67" s="61">
        <v>-436607161.9799999</v>
      </c>
      <c r="BV67" s="61">
        <v>-320667591.16999984</v>
      </c>
      <c r="BW67" s="61">
        <v>-71007473.440000027</v>
      </c>
      <c r="BX67" s="61">
        <v>-9661917.2900000066</v>
      </c>
      <c r="BY67" s="61">
        <v>0</v>
      </c>
      <c r="BZ67" s="61">
        <v>-2286827.7799999998</v>
      </c>
      <c r="CA67" s="61">
        <v>-32983361.480000004</v>
      </c>
      <c r="CB67" s="61">
        <v>9.18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10909.029999999999</v>
      </c>
      <c r="CL67" s="61">
        <v>477.72</v>
      </c>
      <c r="CM67" s="61">
        <v>0</v>
      </c>
      <c r="CN67" s="61">
        <v>10431.31</v>
      </c>
      <c r="CO67" s="61">
        <v>0</v>
      </c>
      <c r="CP67" s="61">
        <v>0</v>
      </c>
      <c r="CQ67" s="61">
        <v>0</v>
      </c>
      <c r="CR67" s="61">
        <v>0</v>
      </c>
      <c r="CS67" s="61">
        <v>0</v>
      </c>
      <c r="CT67" s="61">
        <v>0</v>
      </c>
      <c r="CU67" s="61">
        <v>133773910.63</v>
      </c>
    </row>
    <row r="68" spans="1:99" ht="12.75" customHeight="1">
      <c r="A68" s="44" t="s">
        <v>118</v>
      </c>
      <c r="B68" s="59">
        <v>3009</v>
      </c>
      <c r="C68" s="60" t="s">
        <v>375</v>
      </c>
      <c r="D68" s="61">
        <v>5096687425.0423059</v>
      </c>
      <c r="E68" s="61">
        <v>4463016248.77705</v>
      </c>
      <c r="F68" s="61">
        <v>4758753772.7759447</v>
      </c>
      <c r="G68" s="61">
        <v>-295737523.99889517</v>
      </c>
      <c r="H68" s="61">
        <v>-71850466.29000029</v>
      </c>
      <c r="I68" s="61">
        <v>-195721907.47000027</v>
      </c>
      <c r="J68" s="61">
        <v>-2559781064.5700002</v>
      </c>
      <c r="K68" s="61">
        <v>2364059157.0999999</v>
      </c>
      <c r="L68" s="61">
        <v>123871441.17999998</v>
      </c>
      <c r="M68" s="61">
        <v>335980003.08999997</v>
      </c>
      <c r="N68" s="61">
        <v>-212108561.91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705521642.55525625</v>
      </c>
      <c r="W68" s="61">
        <v>391221964.47026706</v>
      </c>
      <c r="X68" s="61">
        <v>5688350.8658192931</v>
      </c>
      <c r="Y68" s="61">
        <v>108145494.12188607</v>
      </c>
      <c r="Z68" s="61">
        <v>200465833.09728387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-3604857851.5994415</v>
      </c>
      <c r="AO68" s="61">
        <v>-657162698.60017931</v>
      </c>
      <c r="AP68" s="61">
        <v>-690602916.37</v>
      </c>
      <c r="AQ68" s="61">
        <v>33440217.769820668</v>
      </c>
      <c r="AR68" s="61">
        <v>-36356553.238359094</v>
      </c>
      <c r="AS68" s="61">
        <v>-103284697.41214108</v>
      </c>
      <c r="AT68" s="61">
        <v>-495609568.70930004</v>
      </c>
      <c r="AU68" s="61">
        <v>-419655290.35930002</v>
      </c>
      <c r="AV68" s="61">
        <v>-75954278.349999994</v>
      </c>
      <c r="AW68" s="61">
        <v>0</v>
      </c>
      <c r="AX68" s="61">
        <v>0</v>
      </c>
      <c r="AY68" s="61">
        <v>392324871.29715896</v>
      </c>
      <c r="AZ68" s="61">
        <v>66928144.173781991</v>
      </c>
      <c r="BA68" s="61">
        <v>211516745.61036199</v>
      </c>
      <c r="BB68" s="61">
        <v>174788517.980362</v>
      </c>
      <c r="BC68" s="61">
        <v>36728227.630000003</v>
      </c>
      <c r="BD68" s="61">
        <v>0</v>
      </c>
      <c r="BE68" s="61">
        <v>0</v>
      </c>
      <c r="BF68" s="61">
        <v>-144588601.43658</v>
      </c>
      <c r="BG68" s="61">
        <v>0</v>
      </c>
      <c r="BH68" s="61">
        <v>0</v>
      </c>
      <c r="BI68" s="61">
        <v>0</v>
      </c>
      <c r="BJ68" s="61">
        <v>-1111582792.9800005</v>
      </c>
      <c r="BK68" s="61">
        <v>-1111582792.9800005</v>
      </c>
      <c r="BL68" s="61">
        <v>-8418429515.6200008</v>
      </c>
      <c r="BM68" s="61">
        <v>7306846722.6400003</v>
      </c>
      <c r="BN68" s="61">
        <v>0</v>
      </c>
      <c r="BO68" s="61">
        <v>0</v>
      </c>
      <c r="BP68" s="61">
        <v>0</v>
      </c>
      <c r="BQ68" s="61">
        <v>-18402781.599999998</v>
      </c>
      <c r="BR68" s="61">
        <v>-16667334.179999998</v>
      </c>
      <c r="BS68" s="61">
        <v>0</v>
      </c>
      <c r="BT68" s="61">
        <v>-1735447.4200000002</v>
      </c>
      <c r="BU68" s="61">
        <v>-1781353025.1809025</v>
      </c>
      <c r="BV68" s="61">
        <v>-1384705354.2217462</v>
      </c>
      <c r="BW68" s="61">
        <v>-350203782.51578152</v>
      </c>
      <c r="BX68" s="61">
        <v>-40833058.10870038</v>
      </c>
      <c r="BY68" s="61">
        <v>0</v>
      </c>
      <c r="BZ68" s="61">
        <v>-22616188.346763019</v>
      </c>
      <c r="CA68" s="61">
        <v>-11630302.505368102</v>
      </c>
      <c r="CB68" s="61">
        <v>53874389.676151678</v>
      </c>
      <c r="CC68" s="61">
        <v>-25238729.158695016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  <c r="CM68" s="61">
        <v>0</v>
      </c>
      <c r="CN68" s="61">
        <v>0</v>
      </c>
      <c r="CO68" s="61">
        <v>0</v>
      </c>
      <c r="CP68" s="61">
        <v>0</v>
      </c>
      <c r="CQ68" s="61">
        <v>0</v>
      </c>
      <c r="CR68" s="61">
        <v>0</v>
      </c>
      <c r="CS68" s="61">
        <v>0</v>
      </c>
      <c r="CT68" s="61">
        <v>0</v>
      </c>
      <c r="CU68" s="61">
        <v>1491829573.4428644</v>
      </c>
    </row>
    <row r="69" spans="1:99" ht="12.75" customHeight="1">
      <c r="A69" s="44" t="s">
        <v>119</v>
      </c>
      <c r="B69" s="59">
        <v>3011</v>
      </c>
      <c r="C69" s="60" t="s">
        <v>375</v>
      </c>
      <c r="D69" s="61">
        <v>1169316957.7900002</v>
      </c>
      <c r="E69" s="61">
        <v>1320248486.6500001</v>
      </c>
      <c r="F69" s="61">
        <v>1383569145.5</v>
      </c>
      <c r="G69" s="61">
        <v>-63320658.850000001</v>
      </c>
      <c r="H69" s="61">
        <v>-171182647.84</v>
      </c>
      <c r="I69" s="61">
        <v>-187869681</v>
      </c>
      <c r="J69" s="61">
        <v>-932779814.87</v>
      </c>
      <c r="K69" s="61">
        <v>744910133.87</v>
      </c>
      <c r="L69" s="61">
        <v>16687033.159999996</v>
      </c>
      <c r="M69" s="61">
        <v>82665939.359999999</v>
      </c>
      <c r="N69" s="61">
        <v>-65978906.200000003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8940422.7799999956</v>
      </c>
      <c r="W69" s="61">
        <v>1724739.35</v>
      </c>
      <c r="X69" s="61">
        <v>0</v>
      </c>
      <c r="Y69" s="61">
        <v>4635897.41</v>
      </c>
      <c r="Z69" s="61">
        <v>2579786.0199999958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11310696.200000001</v>
      </c>
      <c r="AH69" s="61">
        <v>11310696.200000001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-1036185742.7899998</v>
      </c>
      <c r="AO69" s="61">
        <v>-171664395.22</v>
      </c>
      <c r="AP69" s="61">
        <v>-178360731.96000001</v>
      </c>
      <c r="AQ69" s="61">
        <v>6696336.7400000002</v>
      </c>
      <c r="AR69" s="61">
        <v>7655007.0000000075</v>
      </c>
      <c r="AS69" s="61">
        <v>1769163.3800000101</v>
      </c>
      <c r="AT69" s="61">
        <v>-121281865.16999999</v>
      </c>
      <c r="AU69" s="61">
        <v>-112075204.02999999</v>
      </c>
      <c r="AV69" s="61">
        <v>-9206661.1400000006</v>
      </c>
      <c r="AW69" s="61">
        <v>0</v>
      </c>
      <c r="AX69" s="61">
        <v>0</v>
      </c>
      <c r="AY69" s="61">
        <v>123051028.55</v>
      </c>
      <c r="AZ69" s="61">
        <v>5885843.6199999973</v>
      </c>
      <c r="BA69" s="61">
        <v>36532306.769999996</v>
      </c>
      <c r="BB69" s="61">
        <v>32228362.459999997</v>
      </c>
      <c r="BC69" s="61">
        <v>4303944.3099999996</v>
      </c>
      <c r="BD69" s="61">
        <v>0</v>
      </c>
      <c r="BE69" s="61">
        <v>0</v>
      </c>
      <c r="BF69" s="61">
        <v>-30646463.149999999</v>
      </c>
      <c r="BG69" s="61">
        <v>-1271090.79</v>
      </c>
      <c r="BH69" s="61">
        <v>-1271090.79</v>
      </c>
      <c r="BI69" s="61">
        <v>0</v>
      </c>
      <c r="BJ69" s="61">
        <v>-159094320.42999983</v>
      </c>
      <c r="BK69" s="61">
        <v>-159094320.42999983</v>
      </c>
      <c r="BL69" s="61">
        <v>-1235803635.6499999</v>
      </c>
      <c r="BM69" s="61">
        <v>1076709315.22</v>
      </c>
      <c r="BN69" s="61">
        <v>0</v>
      </c>
      <c r="BO69" s="61">
        <v>0</v>
      </c>
      <c r="BP69" s="61">
        <v>0</v>
      </c>
      <c r="BQ69" s="61">
        <v>-5825453.2400000039</v>
      </c>
      <c r="BR69" s="61">
        <v>-5825453.2400000039</v>
      </c>
      <c r="BS69" s="61">
        <v>0</v>
      </c>
      <c r="BT69" s="61">
        <v>0</v>
      </c>
      <c r="BU69" s="61">
        <v>-705567656.07000005</v>
      </c>
      <c r="BV69" s="61">
        <v>-592916022.85000002</v>
      </c>
      <c r="BW69" s="61">
        <v>-62186214.439999998</v>
      </c>
      <c r="BX69" s="61">
        <v>-38466974.890000001</v>
      </c>
      <c r="BY69" s="61">
        <v>0</v>
      </c>
      <c r="BZ69" s="61">
        <v>-4496666.51</v>
      </c>
      <c r="CA69" s="61">
        <v>-1427228.97</v>
      </c>
      <c r="CB69" s="61">
        <v>10313388.309999999</v>
      </c>
      <c r="CC69" s="61">
        <v>-16387936.720000001</v>
      </c>
      <c r="CD69" s="61">
        <v>-417834.03999999992</v>
      </c>
      <c r="CE69" s="61">
        <v>0</v>
      </c>
      <c r="CF69" s="61">
        <v>-417834.03999999992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  <c r="CM69" s="61">
        <v>0</v>
      </c>
      <c r="CN69" s="61">
        <v>0</v>
      </c>
      <c r="CO69" s="61">
        <v>0</v>
      </c>
      <c r="CP69" s="61">
        <v>0</v>
      </c>
      <c r="CQ69" s="61">
        <v>0</v>
      </c>
      <c r="CR69" s="61">
        <v>0</v>
      </c>
      <c r="CS69" s="61">
        <v>0</v>
      </c>
      <c r="CT69" s="61">
        <v>0</v>
      </c>
      <c r="CU69" s="61">
        <v>133131215.00000036</v>
      </c>
    </row>
    <row r="70" spans="1:99" ht="12.75" customHeight="1">
      <c r="A70" s="44" t="s">
        <v>120</v>
      </c>
      <c r="B70" s="59">
        <v>3012</v>
      </c>
      <c r="C70" s="60" t="s">
        <v>375</v>
      </c>
      <c r="D70" s="61">
        <v>5550776323.1799994</v>
      </c>
      <c r="E70" s="61">
        <v>4853113566.0199995</v>
      </c>
      <c r="F70" s="61">
        <v>5600128918.2299995</v>
      </c>
      <c r="G70" s="61">
        <v>-747015352.21000004</v>
      </c>
      <c r="H70" s="61">
        <v>-327045160.23000026</v>
      </c>
      <c r="I70" s="61">
        <v>-480701427.19000006</v>
      </c>
      <c r="J70" s="61">
        <v>-3157020886.6100001</v>
      </c>
      <c r="K70" s="61">
        <v>2676319459.4200001</v>
      </c>
      <c r="L70" s="61">
        <v>153656266.9599998</v>
      </c>
      <c r="M70" s="61">
        <v>1300688118.5999999</v>
      </c>
      <c r="N70" s="61">
        <v>-1147031851.6400001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1024707917.39</v>
      </c>
      <c r="W70" s="61">
        <v>256007621.25999999</v>
      </c>
      <c r="X70" s="61">
        <v>0</v>
      </c>
      <c r="Y70" s="61">
        <v>469718899.88999999</v>
      </c>
      <c r="Z70" s="61">
        <v>298981396.24000001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-3337189559.5386748</v>
      </c>
      <c r="AO70" s="61">
        <v>-957462332.37</v>
      </c>
      <c r="AP70" s="61">
        <v>-1068545453.59</v>
      </c>
      <c r="AQ70" s="61">
        <v>111083121.22</v>
      </c>
      <c r="AR70" s="61">
        <v>-71170658.139999986</v>
      </c>
      <c r="AS70" s="61">
        <v>-148591907.5</v>
      </c>
      <c r="AT70" s="61">
        <v>-1132720099.45</v>
      </c>
      <c r="AU70" s="61">
        <v>-909296868.77999997</v>
      </c>
      <c r="AV70" s="61">
        <v>-223423230.66999999</v>
      </c>
      <c r="AW70" s="61">
        <v>0</v>
      </c>
      <c r="AX70" s="61">
        <v>0</v>
      </c>
      <c r="AY70" s="61">
        <v>984128191.95000005</v>
      </c>
      <c r="AZ70" s="61">
        <v>77421249.360000014</v>
      </c>
      <c r="BA70" s="61">
        <v>562731698.61000001</v>
      </c>
      <c r="BB70" s="61">
        <v>465171696.47000003</v>
      </c>
      <c r="BC70" s="61">
        <v>97560002.140000001</v>
      </c>
      <c r="BD70" s="61">
        <v>0</v>
      </c>
      <c r="BE70" s="61">
        <v>0</v>
      </c>
      <c r="BF70" s="61">
        <v>-485310449.25</v>
      </c>
      <c r="BG70" s="61">
        <v>1626339.01</v>
      </c>
      <c r="BH70" s="61">
        <v>1626339.01</v>
      </c>
      <c r="BI70" s="61">
        <v>0</v>
      </c>
      <c r="BJ70" s="61">
        <v>-1426509835.5599995</v>
      </c>
      <c r="BK70" s="61">
        <v>-1426509835.5599995</v>
      </c>
      <c r="BL70" s="61">
        <v>-14907287794.949999</v>
      </c>
      <c r="BM70" s="61">
        <v>13480777959.389999</v>
      </c>
      <c r="BN70" s="61">
        <v>0</v>
      </c>
      <c r="BO70" s="61">
        <v>0</v>
      </c>
      <c r="BP70" s="61">
        <v>0</v>
      </c>
      <c r="BQ70" s="61">
        <v>-12520913.280000001</v>
      </c>
      <c r="BR70" s="61">
        <v>-12520913.280000001</v>
      </c>
      <c r="BS70" s="61">
        <v>0</v>
      </c>
      <c r="BT70" s="61">
        <v>0</v>
      </c>
      <c r="BU70" s="61">
        <v>-871152159.19867516</v>
      </c>
      <c r="BV70" s="61">
        <v>-1089143308.0799999</v>
      </c>
      <c r="BW70" s="61">
        <v>-104111293.85875593</v>
      </c>
      <c r="BX70" s="61">
        <v>-55415664.799919374</v>
      </c>
      <c r="BY70" s="61">
        <v>0</v>
      </c>
      <c r="BZ70" s="61">
        <v>0</v>
      </c>
      <c r="CA70" s="61">
        <v>0</v>
      </c>
      <c r="CB70" s="61">
        <v>383900969.48000002</v>
      </c>
      <c r="CC70" s="61">
        <v>-6382861.9400000004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  <c r="CM70" s="61">
        <v>0</v>
      </c>
      <c r="CN70" s="61">
        <v>0</v>
      </c>
      <c r="CO70" s="61">
        <v>0</v>
      </c>
      <c r="CP70" s="61">
        <v>0</v>
      </c>
      <c r="CQ70" s="61">
        <v>0</v>
      </c>
      <c r="CR70" s="61">
        <v>0</v>
      </c>
      <c r="CS70" s="61">
        <v>0</v>
      </c>
      <c r="CT70" s="61">
        <v>0</v>
      </c>
      <c r="CU70" s="61">
        <v>2213586763.6413245</v>
      </c>
    </row>
    <row r="71" spans="1:99" ht="12.75" customHeight="1">
      <c r="A71" s="44" t="s">
        <v>121</v>
      </c>
      <c r="B71" s="59">
        <v>3016</v>
      </c>
      <c r="C71" s="60" t="s">
        <v>375</v>
      </c>
      <c r="D71" s="61">
        <v>262767356.47999999</v>
      </c>
      <c r="E71" s="61">
        <v>291902868.06</v>
      </c>
      <c r="F71" s="61">
        <v>319011594.12</v>
      </c>
      <c r="G71" s="61">
        <v>-27108726.059999999</v>
      </c>
      <c r="H71" s="61">
        <v>-29135511.580000002</v>
      </c>
      <c r="I71" s="61">
        <v>-37338600.380000003</v>
      </c>
      <c r="J71" s="61">
        <v>-81423896.200000003</v>
      </c>
      <c r="K71" s="61">
        <v>44085295.82</v>
      </c>
      <c r="L71" s="61">
        <v>8203088.8000000007</v>
      </c>
      <c r="M71" s="61">
        <v>13013228.390000001</v>
      </c>
      <c r="N71" s="61">
        <v>-4810139.59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-183652437.6624662</v>
      </c>
      <c r="AO71" s="61">
        <v>-15836978.439999999</v>
      </c>
      <c r="AP71" s="61">
        <v>-16352531.58</v>
      </c>
      <c r="AQ71" s="61">
        <v>515553.14</v>
      </c>
      <c r="AR71" s="61">
        <v>-859912.34999999404</v>
      </c>
      <c r="AS71" s="61">
        <v>-2425099.1299999952</v>
      </c>
      <c r="AT71" s="61">
        <v>-59954207.129999995</v>
      </c>
      <c r="AU71" s="61">
        <v>-37818086.539999999</v>
      </c>
      <c r="AV71" s="61">
        <v>-22136120.59</v>
      </c>
      <c r="AW71" s="61">
        <v>0</v>
      </c>
      <c r="AX71" s="61">
        <v>0</v>
      </c>
      <c r="AY71" s="61">
        <v>57529108</v>
      </c>
      <c r="AZ71" s="61">
        <v>1565186.7800000012</v>
      </c>
      <c r="BA71" s="61">
        <v>17498897.780000001</v>
      </c>
      <c r="BB71" s="61">
        <v>12294312.4</v>
      </c>
      <c r="BC71" s="61">
        <v>5204585.38</v>
      </c>
      <c r="BD71" s="61">
        <v>0</v>
      </c>
      <c r="BE71" s="61">
        <v>0</v>
      </c>
      <c r="BF71" s="61">
        <v>-15933711</v>
      </c>
      <c r="BG71" s="61">
        <v>0</v>
      </c>
      <c r="BH71" s="61">
        <v>0</v>
      </c>
      <c r="BI71" s="61">
        <v>0</v>
      </c>
      <c r="BJ71" s="61">
        <v>-12249026.130000018</v>
      </c>
      <c r="BK71" s="61">
        <v>-14097861.420000017</v>
      </c>
      <c r="BL71" s="61">
        <v>-315656737.39999998</v>
      </c>
      <c r="BM71" s="61">
        <v>301558875.97999996</v>
      </c>
      <c r="BN71" s="61">
        <v>1848835.2899999991</v>
      </c>
      <c r="BO71" s="61">
        <v>14626493.939999999</v>
      </c>
      <c r="BP71" s="61">
        <v>-12777658.65</v>
      </c>
      <c r="BQ71" s="61">
        <v>-3210219.4800000004</v>
      </c>
      <c r="BR71" s="61">
        <v>-3210219.4800000004</v>
      </c>
      <c r="BS71" s="61">
        <v>0</v>
      </c>
      <c r="BT71" s="61">
        <v>0</v>
      </c>
      <c r="BU71" s="61">
        <v>-151496301.26246619</v>
      </c>
      <c r="BV71" s="61">
        <v>-104513393.29246622</v>
      </c>
      <c r="BW71" s="61">
        <v>-21862444.23</v>
      </c>
      <c r="BX71" s="61">
        <v>-1567740.89</v>
      </c>
      <c r="BY71" s="61">
        <v>0</v>
      </c>
      <c r="BZ71" s="61">
        <v>-21474802.510000002</v>
      </c>
      <c r="CA71" s="61">
        <v>-4478439.42</v>
      </c>
      <c r="CB71" s="61">
        <v>2738676.15</v>
      </c>
      <c r="CC71" s="61">
        <v>-338157.07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  <c r="CM71" s="61">
        <v>0</v>
      </c>
      <c r="CN71" s="61">
        <v>0</v>
      </c>
      <c r="CO71" s="61">
        <v>0</v>
      </c>
      <c r="CP71" s="61">
        <v>0</v>
      </c>
      <c r="CQ71" s="61">
        <v>0</v>
      </c>
      <c r="CR71" s="61">
        <v>0</v>
      </c>
      <c r="CS71" s="61">
        <v>0</v>
      </c>
      <c r="CT71" s="61">
        <v>0</v>
      </c>
      <c r="CU71" s="61">
        <v>79114918.817533791</v>
      </c>
    </row>
    <row r="72" spans="1:99" ht="12.75" customHeight="1">
      <c r="A72" s="44" t="s">
        <v>122</v>
      </c>
      <c r="B72" s="59">
        <v>3017</v>
      </c>
      <c r="C72" s="60" t="s">
        <v>375</v>
      </c>
      <c r="D72" s="61">
        <v>4499876776.4700003</v>
      </c>
      <c r="E72" s="61">
        <v>4358148190.0799999</v>
      </c>
      <c r="F72" s="61">
        <v>4711492706.7699995</v>
      </c>
      <c r="G72" s="61">
        <v>-353344516.69</v>
      </c>
      <c r="H72" s="61">
        <v>-273063367.54999983</v>
      </c>
      <c r="I72" s="61">
        <v>-309729450.69999981</v>
      </c>
      <c r="J72" s="61">
        <v>-3226505172.04</v>
      </c>
      <c r="K72" s="61">
        <v>2916775721.3400002</v>
      </c>
      <c r="L72" s="61">
        <v>36666083.150000006</v>
      </c>
      <c r="M72" s="61">
        <v>213470840.93000001</v>
      </c>
      <c r="N72" s="61">
        <v>-176804757.78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414791953.94</v>
      </c>
      <c r="W72" s="61">
        <v>0</v>
      </c>
      <c r="X72" s="61">
        <v>0</v>
      </c>
      <c r="Y72" s="61">
        <v>414791953.94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-3295938156.8499999</v>
      </c>
      <c r="AO72" s="61">
        <v>-1225451174.0999999</v>
      </c>
      <c r="AP72" s="61">
        <v>-1296672632.7199998</v>
      </c>
      <c r="AQ72" s="61">
        <v>71221458.620000005</v>
      </c>
      <c r="AR72" s="61">
        <v>-44909575.429999977</v>
      </c>
      <c r="AS72" s="61">
        <v>-91972257.179999948</v>
      </c>
      <c r="AT72" s="61">
        <v>-671761811.45999992</v>
      </c>
      <c r="AU72" s="61">
        <v>-732639345.80999994</v>
      </c>
      <c r="AV72" s="61">
        <v>60877534.350000001</v>
      </c>
      <c r="AW72" s="61">
        <v>0</v>
      </c>
      <c r="AX72" s="61">
        <v>0</v>
      </c>
      <c r="AY72" s="61">
        <v>579789554.27999997</v>
      </c>
      <c r="AZ72" s="61">
        <v>47062681.74999997</v>
      </c>
      <c r="BA72" s="61">
        <v>314762433.80999994</v>
      </c>
      <c r="BB72" s="61">
        <v>272232181.20999992</v>
      </c>
      <c r="BC72" s="61">
        <v>42530252.600000001</v>
      </c>
      <c r="BD72" s="61">
        <v>0</v>
      </c>
      <c r="BE72" s="61">
        <v>0</v>
      </c>
      <c r="BF72" s="61">
        <v>-267699752.05999997</v>
      </c>
      <c r="BG72" s="61">
        <v>122879.40000000001</v>
      </c>
      <c r="BH72" s="61">
        <v>193802.13</v>
      </c>
      <c r="BI72" s="61">
        <v>-70922.73</v>
      </c>
      <c r="BJ72" s="61">
        <v>-217009797.09999999</v>
      </c>
      <c r="BK72" s="61">
        <v>-220260515.25</v>
      </c>
      <c r="BL72" s="61">
        <v>-2231796522.8099999</v>
      </c>
      <c r="BM72" s="61">
        <v>2011536007.5599999</v>
      </c>
      <c r="BN72" s="61">
        <v>3250718.150000006</v>
      </c>
      <c r="BO72" s="61">
        <v>148561867.41</v>
      </c>
      <c r="BP72" s="61">
        <v>-145311149.25999999</v>
      </c>
      <c r="BQ72" s="61">
        <v>-25832871.68</v>
      </c>
      <c r="BR72" s="61">
        <v>-25832871.68</v>
      </c>
      <c r="BS72" s="61">
        <v>0</v>
      </c>
      <c r="BT72" s="61">
        <v>0</v>
      </c>
      <c r="BU72" s="61">
        <v>-1782810571.9100001</v>
      </c>
      <c r="BV72" s="61">
        <v>-1503821470.0300002</v>
      </c>
      <c r="BW72" s="61">
        <v>-267813815.75</v>
      </c>
      <c r="BX72" s="61">
        <v>-44699030.549999997</v>
      </c>
      <c r="BY72" s="61">
        <v>0</v>
      </c>
      <c r="BZ72" s="61">
        <v>-15965904.760000002</v>
      </c>
      <c r="CA72" s="61">
        <v>-69715384.700000003</v>
      </c>
      <c r="CB72" s="61">
        <v>48295782.219999999</v>
      </c>
      <c r="CC72" s="61">
        <v>70909251.660000011</v>
      </c>
      <c r="CD72" s="61">
        <v>-47046.03</v>
      </c>
      <c r="CE72" s="61">
        <v>-47046.03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  <c r="CM72" s="61">
        <v>0</v>
      </c>
      <c r="CN72" s="61">
        <v>0</v>
      </c>
      <c r="CO72" s="61">
        <v>0</v>
      </c>
      <c r="CP72" s="61">
        <v>0</v>
      </c>
      <c r="CQ72" s="61">
        <v>0</v>
      </c>
      <c r="CR72" s="61">
        <v>0</v>
      </c>
      <c r="CS72" s="61">
        <v>0</v>
      </c>
      <c r="CT72" s="61">
        <v>0</v>
      </c>
      <c r="CU72" s="61">
        <v>1203938619.6200004</v>
      </c>
    </row>
    <row r="73" spans="1:99" ht="12.75" customHeight="1">
      <c r="A73" s="44" t="s">
        <v>123</v>
      </c>
      <c r="B73" s="59">
        <v>3018</v>
      </c>
      <c r="C73" s="60" t="s">
        <v>375</v>
      </c>
      <c r="D73" s="61">
        <v>8593216090.5099983</v>
      </c>
      <c r="E73" s="61">
        <v>10568455559.719999</v>
      </c>
      <c r="F73" s="61">
        <v>10600672234.469999</v>
      </c>
      <c r="G73" s="61">
        <v>-32216674.75</v>
      </c>
      <c r="H73" s="61">
        <v>-2077745367.3500004</v>
      </c>
      <c r="I73" s="61">
        <v>-2077745367.3500004</v>
      </c>
      <c r="J73" s="61">
        <v>-9901070182.8500004</v>
      </c>
      <c r="K73" s="61">
        <v>7823324815.5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48853490.920000002</v>
      </c>
      <c r="W73" s="61">
        <v>46007729.579999998</v>
      </c>
      <c r="X73" s="61">
        <v>0</v>
      </c>
      <c r="Y73" s="61">
        <v>0</v>
      </c>
      <c r="Z73" s="61">
        <v>2845761.34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53652407.220000006</v>
      </c>
      <c r="AH73" s="61">
        <v>53652407.220000006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-6053752524.1800022</v>
      </c>
      <c r="AO73" s="61">
        <v>-959727473.63000023</v>
      </c>
      <c r="AP73" s="61">
        <v>-963217981.00000024</v>
      </c>
      <c r="AQ73" s="61">
        <v>3490507.37</v>
      </c>
      <c r="AR73" s="61">
        <v>-102166621.45000009</v>
      </c>
      <c r="AS73" s="61">
        <v>-98885194.400000095</v>
      </c>
      <c r="AT73" s="61">
        <v>-2618763892.3499999</v>
      </c>
      <c r="AU73" s="61">
        <v>-2210586119.6500001</v>
      </c>
      <c r="AV73" s="61">
        <v>-408177772.69999999</v>
      </c>
      <c r="AW73" s="61">
        <v>0</v>
      </c>
      <c r="AX73" s="61">
        <v>0</v>
      </c>
      <c r="AY73" s="61">
        <v>2519878697.9499998</v>
      </c>
      <c r="AZ73" s="61">
        <v>-3281427.049999997</v>
      </c>
      <c r="BA73" s="61">
        <v>36140847.240000002</v>
      </c>
      <c r="BB73" s="61">
        <v>31800215.330000002</v>
      </c>
      <c r="BC73" s="61">
        <v>4340631.91</v>
      </c>
      <c r="BD73" s="61">
        <v>0</v>
      </c>
      <c r="BE73" s="61">
        <v>0</v>
      </c>
      <c r="BF73" s="61">
        <v>-39422274.289999999</v>
      </c>
      <c r="BG73" s="61">
        <v>-51200595.450000003</v>
      </c>
      <c r="BH73" s="61">
        <v>-51262534.450000003</v>
      </c>
      <c r="BI73" s="61">
        <v>61939</v>
      </c>
      <c r="BJ73" s="61">
        <v>-1604814904.3600006</v>
      </c>
      <c r="BK73" s="61">
        <v>-1604814904.3600006</v>
      </c>
      <c r="BL73" s="61">
        <v>-8239479967.0600004</v>
      </c>
      <c r="BM73" s="61">
        <v>6634665062.6999998</v>
      </c>
      <c r="BN73" s="61">
        <v>0</v>
      </c>
      <c r="BO73" s="61">
        <v>0</v>
      </c>
      <c r="BP73" s="61">
        <v>0</v>
      </c>
      <c r="BQ73" s="61">
        <v>-91000872.499999955</v>
      </c>
      <c r="BR73" s="61">
        <v>-91000872.499999955</v>
      </c>
      <c r="BS73" s="61">
        <v>0</v>
      </c>
      <c r="BT73" s="61">
        <v>0</v>
      </c>
      <c r="BU73" s="61">
        <v>-3205487388.880002</v>
      </c>
      <c r="BV73" s="61">
        <v>-2553690208.0200014</v>
      </c>
      <c r="BW73" s="61">
        <v>-393149893.92999995</v>
      </c>
      <c r="BX73" s="61">
        <v>-37000482.590000004</v>
      </c>
      <c r="BY73" s="61">
        <v>0</v>
      </c>
      <c r="BZ73" s="61">
        <v>-136691770.74000001</v>
      </c>
      <c r="CA73" s="61">
        <v>-68986560.260000005</v>
      </c>
      <c r="CB73" s="61">
        <v>0</v>
      </c>
      <c r="CC73" s="61">
        <v>-15968473.34</v>
      </c>
      <c r="CD73" s="61">
        <v>-3732939.54</v>
      </c>
      <c r="CE73" s="61">
        <v>0</v>
      </c>
      <c r="CF73" s="61">
        <v>-3288076.43</v>
      </c>
      <c r="CG73" s="61">
        <v>0</v>
      </c>
      <c r="CH73" s="61">
        <v>-444863.11</v>
      </c>
      <c r="CI73" s="61">
        <v>0</v>
      </c>
      <c r="CJ73" s="61">
        <v>0</v>
      </c>
      <c r="CK73" s="61">
        <v>-35621728.369999997</v>
      </c>
      <c r="CL73" s="61">
        <v>-35621728.369999997</v>
      </c>
      <c r="CM73" s="61">
        <v>0</v>
      </c>
      <c r="CN73" s="61">
        <v>0</v>
      </c>
      <c r="CO73" s="61">
        <v>0</v>
      </c>
      <c r="CP73" s="61">
        <v>0</v>
      </c>
      <c r="CQ73" s="61">
        <v>0</v>
      </c>
      <c r="CR73" s="61">
        <v>0</v>
      </c>
      <c r="CS73" s="61">
        <v>0</v>
      </c>
      <c r="CT73" s="61">
        <v>0</v>
      </c>
      <c r="CU73" s="61">
        <v>2539463566.3299961</v>
      </c>
    </row>
    <row r="74" spans="1:99" ht="13.5" customHeight="1">
      <c r="A74" s="44" t="s">
        <v>124</v>
      </c>
      <c r="B74" s="59">
        <v>4002</v>
      </c>
      <c r="C74" s="60" t="s">
        <v>376</v>
      </c>
      <c r="D74" s="61">
        <v>49856049.36999999</v>
      </c>
      <c r="E74" s="61">
        <v>42460185.099999994</v>
      </c>
      <c r="F74" s="61">
        <v>54884950.369999997</v>
      </c>
      <c r="G74" s="61">
        <v>-12424765.27</v>
      </c>
      <c r="H74" s="61">
        <v>-9658833.140000008</v>
      </c>
      <c r="I74" s="61">
        <v>-13140270.210000008</v>
      </c>
      <c r="J74" s="61">
        <v>-97766897.450000003</v>
      </c>
      <c r="K74" s="61">
        <v>84626627.239999995</v>
      </c>
      <c r="L74" s="61">
        <v>3481437.0700000003</v>
      </c>
      <c r="M74" s="61">
        <v>20384808.100000001</v>
      </c>
      <c r="N74" s="61">
        <v>-16903371.030000001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16431914.57</v>
      </c>
      <c r="W74" s="61">
        <v>16431914.57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622782.84</v>
      </c>
      <c r="AH74" s="61">
        <v>621862.98</v>
      </c>
      <c r="AI74" s="61">
        <v>919.86</v>
      </c>
      <c r="AJ74" s="61">
        <v>0</v>
      </c>
      <c r="AK74" s="61">
        <v>0</v>
      </c>
      <c r="AL74" s="61">
        <v>0</v>
      </c>
      <c r="AM74" s="61">
        <v>0</v>
      </c>
      <c r="AN74" s="61">
        <v>-21999957.389999993</v>
      </c>
      <c r="AO74" s="61">
        <v>-8342566.879999999</v>
      </c>
      <c r="AP74" s="61">
        <v>-10577351.6</v>
      </c>
      <c r="AQ74" s="61">
        <v>2234784.7200000002</v>
      </c>
      <c r="AR74" s="61">
        <v>-7517443.8399999961</v>
      </c>
      <c r="AS74" s="61">
        <v>-8765251.8699999973</v>
      </c>
      <c r="AT74" s="61">
        <v>-75490787.299999997</v>
      </c>
      <c r="AU74" s="61">
        <v>-82780028.379999995</v>
      </c>
      <c r="AV74" s="61">
        <v>7289241.0800000001</v>
      </c>
      <c r="AW74" s="61">
        <v>0</v>
      </c>
      <c r="AX74" s="61">
        <v>0</v>
      </c>
      <c r="AY74" s="61">
        <v>66725535.43</v>
      </c>
      <c r="AZ74" s="61">
        <v>1247808.0300000012</v>
      </c>
      <c r="BA74" s="61">
        <v>24165186.620000001</v>
      </c>
      <c r="BB74" s="61">
        <v>28309089</v>
      </c>
      <c r="BC74" s="61">
        <v>-4143902.38</v>
      </c>
      <c r="BD74" s="61">
        <v>0</v>
      </c>
      <c r="BE74" s="61">
        <v>0</v>
      </c>
      <c r="BF74" s="61">
        <v>-22917378.59</v>
      </c>
      <c r="BG74" s="61">
        <v>0</v>
      </c>
      <c r="BH74" s="61">
        <v>0</v>
      </c>
      <c r="BI74" s="61">
        <v>0</v>
      </c>
      <c r="BJ74" s="61">
        <v>0</v>
      </c>
      <c r="BK74" s="61">
        <v>0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-535929.01</v>
      </c>
      <c r="BR74" s="61">
        <v>-535929.01</v>
      </c>
      <c r="BS74" s="61">
        <v>0</v>
      </c>
      <c r="BT74" s="61">
        <v>0</v>
      </c>
      <c r="BU74" s="61">
        <v>-5604017.6600000001</v>
      </c>
      <c r="BV74" s="61">
        <v>-3833129.93</v>
      </c>
      <c r="BW74" s="61">
        <v>-1476138.4</v>
      </c>
      <c r="BX74" s="61">
        <v>-386411.83</v>
      </c>
      <c r="BY74" s="61">
        <v>0</v>
      </c>
      <c r="BZ74" s="61">
        <v>0</v>
      </c>
      <c r="CA74" s="61">
        <v>-105691.15</v>
      </c>
      <c r="CB74" s="61">
        <v>785162.75</v>
      </c>
      <c r="CC74" s="61">
        <v>-587809.1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0</v>
      </c>
      <c r="CM74" s="61">
        <v>0</v>
      </c>
      <c r="CN74" s="61">
        <v>0</v>
      </c>
      <c r="CO74" s="61">
        <v>0</v>
      </c>
      <c r="CP74" s="61">
        <v>0</v>
      </c>
      <c r="CQ74" s="61">
        <v>0</v>
      </c>
      <c r="CR74" s="61">
        <v>0</v>
      </c>
      <c r="CS74" s="61">
        <v>0</v>
      </c>
      <c r="CT74" s="61">
        <v>0</v>
      </c>
      <c r="CU74" s="61">
        <v>27856091.979999997</v>
      </c>
    </row>
    <row r="75" spans="1:99" ht="13.5" customHeight="1">
      <c r="A75" s="46" t="s">
        <v>125</v>
      </c>
      <c r="B75" s="62">
        <v>4003</v>
      </c>
      <c r="C75" s="60" t="s">
        <v>376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  <c r="CM75" s="61">
        <v>0</v>
      </c>
      <c r="CN75" s="61">
        <v>0</v>
      </c>
      <c r="CO75" s="61">
        <v>0</v>
      </c>
      <c r="CP75" s="61">
        <v>0</v>
      </c>
      <c r="CQ75" s="61">
        <v>0</v>
      </c>
      <c r="CR75" s="61">
        <v>0</v>
      </c>
      <c r="CS75" s="61">
        <v>0</v>
      </c>
      <c r="CT75" s="61">
        <v>0</v>
      </c>
      <c r="CU75" s="61">
        <v>0</v>
      </c>
    </row>
    <row r="76" spans="1:99" ht="12.75" customHeight="1">
      <c r="A76" s="46" t="s">
        <v>126</v>
      </c>
      <c r="B76" s="62">
        <v>4004</v>
      </c>
      <c r="C76" s="60" t="s">
        <v>376</v>
      </c>
      <c r="D76" s="61">
        <v>0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0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0</v>
      </c>
      <c r="BT76" s="61">
        <v>0</v>
      </c>
      <c r="BU76" s="61">
        <v>0</v>
      </c>
      <c r="BV76" s="61">
        <v>0</v>
      </c>
      <c r="BW76" s="61">
        <v>0</v>
      </c>
      <c r="BX76" s="61">
        <v>0</v>
      </c>
      <c r="BY76" s="61">
        <v>0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0</v>
      </c>
      <c r="CM76" s="61">
        <v>0</v>
      </c>
      <c r="CN76" s="61">
        <v>0</v>
      </c>
      <c r="CO76" s="61">
        <v>0</v>
      </c>
      <c r="CP76" s="61">
        <v>0</v>
      </c>
      <c r="CQ76" s="61">
        <v>0</v>
      </c>
      <c r="CR76" s="61">
        <v>0</v>
      </c>
      <c r="CS76" s="61">
        <v>0</v>
      </c>
      <c r="CT76" s="61">
        <v>0</v>
      </c>
      <c r="CU76" s="61">
        <v>0</v>
      </c>
    </row>
    <row r="77" spans="1:99" ht="12.75" customHeight="1">
      <c r="A77" s="46" t="s">
        <v>127</v>
      </c>
      <c r="B77" s="62">
        <v>4005</v>
      </c>
      <c r="C77" s="60" t="s">
        <v>376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0</v>
      </c>
      <c r="AT77" s="61">
        <v>0</v>
      </c>
      <c r="AU77" s="61">
        <v>0</v>
      </c>
      <c r="AV77" s="61">
        <v>0</v>
      </c>
      <c r="AW77" s="61">
        <v>0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61">
        <v>0</v>
      </c>
      <c r="BE77" s="61">
        <v>0</v>
      </c>
      <c r="BF77" s="61">
        <v>0</v>
      </c>
      <c r="BG77" s="61">
        <v>0</v>
      </c>
      <c r="BH77" s="61">
        <v>0</v>
      </c>
      <c r="BI77" s="61">
        <v>0</v>
      </c>
      <c r="BJ77" s="61">
        <v>0</v>
      </c>
      <c r="BK77" s="61">
        <v>0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0</v>
      </c>
      <c r="BT77" s="61">
        <v>0</v>
      </c>
      <c r="BU77" s="61">
        <v>0</v>
      </c>
      <c r="BV77" s="61">
        <v>0</v>
      </c>
      <c r="BW77" s="61">
        <v>0</v>
      </c>
      <c r="BX77" s="61">
        <v>0</v>
      </c>
      <c r="BY77" s="61">
        <v>0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0</v>
      </c>
      <c r="CM77" s="61">
        <v>0</v>
      </c>
      <c r="CN77" s="61">
        <v>0</v>
      </c>
      <c r="CO77" s="61">
        <v>0</v>
      </c>
      <c r="CP77" s="61">
        <v>0</v>
      </c>
      <c r="CQ77" s="61">
        <v>0</v>
      </c>
      <c r="CR77" s="61">
        <v>0</v>
      </c>
      <c r="CS77" s="61">
        <v>0</v>
      </c>
      <c r="CT77" s="61">
        <v>0</v>
      </c>
      <c r="CU77" s="61">
        <v>0</v>
      </c>
    </row>
    <row r="78" spans="1:99" ht="12.75" customHeight="1">
      <c r="A78" s="47" t="s">
        <v>128</v>
      </c>
      <c r="B78" s="63">
        <v>9000</v>
      </c>
      <c r="C78" s="60" t="s">
        <v>377</v>
      </c>
      <c r="D78" s="64">
        <v>95375.52</v>
      </c>
      <c r="E78" s="64">
        <v>0</v>
      </c>
      <c r="F78" s="64">
        <v>0</v>
      </c>
      <c r="G78" s="64">
        <v>0</v>
      </c>
      <c r="H78" s="64">
        <v>0</v>
      </c>
      <c r="I78" s="64">
        <v>0</v>
      </c>
      <c r="J78" s="64">
        <v>0</v>
      </c>
      <c r="K78" s="64">
        <v>0</v>
      </c>
      <c r="L78" s="64">
        <v>0</v>
      </c>
      <c r="M78" s="64">
        <v>0</v>
      </c>
      <c r="N78" s="64">
        <v>0</v>
      </c>
      <c r="O78" s="64">
        <v>0</v>
      </c>
      <c r="P78" s="64">
        <v>0</v>
      </c>
      <c r="Q78" s="64">
        <v>0</v>
      </c>
      <c r="R78" s="64">
        <v>0</v>
      </c>
      <c r="S78" s="64">
        <v>0</v>
      </c>
      <c r="T78" s="64">
        <v>0</v>
      </c>
      <c r="U78" s="64">
        <v>0</v>
      </c>
      <c r="V78" s="64">
        <v>95375.52</v>
      </c>
      <c r="W78" s="64">
        <v>0</v>
      </c>
      <c r="X78" s="64">
        <v>0</v>
      </c>
      <c r="Y78" s="64">
        <v>95375.52</v>
      </c>
      <c r="Z78" s="64">
        <v>0</v>
      </c>
      <c r="AA78" s="64">
        <v>0</v>
      </c>
      <c r="AB78" s="64">
        <v>0</v>
      </c>
      <c r="AC78" s="64">
        <v>0</v>
      </c>
      <c r="AD78" s="64">
        <v>0</v>
      </c>
      <c r="AE78" s="64">
        <v>0</v>
      </c>
      <c r="AF78" s="64">
        <v>0</v>
      </c>
      <c r="AG78" s="64">
        <v>0</v>
      </c>
      <c r="AH78" s="64">
        <v>0</v>
      </c>
      <c r="AI78" s="64">
        <v>0</v>
      </c>
      <c r="AJ78" s="64">
        <v>0</v>
      </c>
      <c r="AK78" s="64">
        <v>0</v>
      </c>
      <c r="AL78" s="64">
        <v>0</v>
      </c>
      <c r="AM78" s="64">
        <v>0</v>
      </c>
      <c r="AN78" s="64">
        <v>-464620.55999999936</v>
      </c>
      <c r="AO78" s="64">
        <v>-116670.54</v>
      </c>
      <c r="AP78" s="64">
        <v>-116670.54</v>
      </c>
      <c r="AQ78" s="64">
        <v>0</v>
      </c>
      <c r="AR78" s="64">
        <v>27686.299999999988</v>
      </c>
      <c r="AS78" s="64">
        <v>27686.299999999988</v>
      </c>
      <c r="AT78" s="64">
        <v>-561135.4</v>
      </c>
      <c r="AU78" s="64">
        <v>-561135.4</v>
      </c>
      <c r="AV78" s="64">
        <v>0</v>
      </c>
      <c r="AW78" s="64">
        <v>0</v>
      </c>
      <c r="AX78" s="64">
        <v>0</v>
      </c>
      <c r="AY78" s="64">
        <v>588821.69999999995</v>
      </c>
      <c r="AZ78" s="64">
        <v>0</v>
      </c>
      <c r="BA78" s="64">
        <v>0</v>
      </c>
      <c r="BB78" s="64">
        <v>0</v>
      </c>
      <c r="BC78" s="64">
        <v>0</v>
      </c>
      <c r="BD78" s="64">
        <v>0</v>
      </c>
      <c r="BE78" s="64">
        <v>0</v>
      </c>
      <c r="BF78" s="64">
        <v>0</v>
      </c>
      <c r="BG78" s="64">
        <v>0</v>
      </c>
      <c r="BH78" s="64">
        <v>0</v>
      </c>
      <c r="BI78" s="64">
        <v>0</v>
      </c>
      <c r="BJ78" s="64">
        <v>-375636.31999999937</v>
      </c>
      <c r="BK78" s="64">
        <v>-375636.31999999937</v>
      </c>
      <c r="BL78" s="64">
        <v>-4364124.1399999997</v>
      </c>
      <c r="BM78" s="64">
        <v>3988487.8200000003</v>
      </c>
      <c r="BN78" s="64">
        <v>0</v>
      </c>
      <c r="BO78" s="64">
        <v>0</v>
      </c>
      <c r="BP78" s="64">
        <v>0</v>
      </c>
      <c r="BQ78" s="64">
        <v>0</v>
      </c>
      <c r="BR78" s="64">
        <v>0</v>
      </c>
      <c r="BS78" s="64">
        <v>0</v>
      </c>
      <c r="BT78" s="64">
        <v>0</v>
      </c>
      <c r="BU78" s="64">
        <v>0</v>
      </c>
      <c r="BV78" s="64">
        <v>0</v>
      </c>
      <c r="BW78" s="64">
        <v>0</v>
      </c>
      <c r="BX78" s="64">
        <v>0</v>
      </c>
      <c r="BY78" s="64">
        <v>0</v>
      </c>
      <c r="BZ78" s="64">
        <v>0</v>
      </c>
      <c r="CA78" s="64">
        <v>0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0</v>
      </c>
      <c r="CJ78" s="64">
        <v>0</v>
      </c>
      <c r="CK78" s="64">
        <v>0</v>
      </c>
      <c r="CL78" s="64">
        <v>0</v>
      </c>
      <c r="CM78" s="64">
        <v>0</v>
      </c>
      <c r="CN78" s="64">
        <v>0</v>
      </c>
      <c r="CO78" s="64">
        <v>0</v>
      </c>
      <c r="CP78" s="64">
        <v>0</v>
      </c>
      <c r="CQ78" s="64">
        <v>0</v>
      </c>
      <c r="CR78" s="64">
        <v>0</v>
      </c>
      <c r="CS78" s="64">
        <v>0</v>
      </c>
      <c r="CT78" s="64">
        <v>0</v>
      </c>
      <c r="CU78" s="64">
        <v>-369245.03999999934</v>
      </c>
    </row>
    <row r="79" spans="1:99" ht="12.75" customHeight="1">
      <c r="A79" s="47" t="s">
        <v>129</v>
      </c>
      <c r="B79" s="63">
        <v>9001</v>
      </c>
      <c r="C79" s="60" t="s">
        <v>378</v>
      </c>
      <c r="D79" s="64">
        <v>57731492990.822311</v>
      </c>
      <c r="E79" s="64">
        <v>53720199614.817055</v>
      </c>
      <c r="F79" s="64">
        <v>56452568303.045944</v>
      </c>
      <c r="G79" s="64">
        <v>-2732368688.2288952</v>
      </c>
      <c r="H79" s="64">
        <v>-4709891489.6100006</v>
      </c>
      <c r="I79" s="64">
        <v>-5063777503.8699999</v>
      </c>
      <c r="J79" s="64">
        <v>-33327758982.48</v>
      </c>
      <c r="K79" s="64">
        <v>28263981478.610001</v>
      </c>
      <c r="L79" s="64">
        <v>353886014.25999981</v>
      </c>
      <c r="M79" s="64">
        <v>2255846354.96</v>
      </c>
      <c r="N79" s="64">
        <v>-1901960340.7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8388352028.395257</v>
      </c>
      <c r="W79" s="64">
        <v>1608059286.6602671</v>
      </c>
      <c r="X79" s="64">
        <v>12009169.155819293</v>
      </c>
      <c r="Y79" s="64">
        <v>2014307100.4618862</v>
      </c>
      <c r="Z79" s="64">
        <v>4709191762.5572844</v>
      </c>
      <c r="AA79" s="64">
        <v>20660976.399999999</v>
      </c>
      <c r="AB79" s="64">
        <v>0</v>
      </c>
      <c r="AC79" s="64">
        <v>0</v>
      </c>
      <c r="AD79" s="64">
        <v>0</v>
      </c>
      <c r="AE79" s="64">
        <v>24123733.16</v>
      </c>
      <c r="AF79" s="64">
        <v>-4.9000000000000004</v>
      </c>
      <c r="AG79" s="64">
        <v>332832842.12</v>
      </c>
      <c r="AH79" s="64">
        <v>332832842.12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-45330750996.366707</v>
      </c>
      <c r="AO79" s="64">
        <v>-9780753836.2101803</v>
      </c>
      <c r="AP79" s="64">
        <v>-10350112691.029999</v>
      </c>
      <c r="AQ79" s="64">
        <v>569358854.81982064</v>
      </c>
      <c r="AR79" s="64">
        <v>-516189427.03835917</v>
      </c>
      <c r="AS79" s="64">
        <v>-969481774.31214106</v>
      </c>
      <c r="AT79" s="64">
        <v>-9969798052.3992996</v>
      </c>
      <c r="AU79" s="64">
        <v>-8359755965.2093</v>
      </c>
      <c r="AV79" s="64">
        <v>-1605131710.05</v>
      </c>
      <c r="AW79" s="64">
        <v>-16114752.5</v>
      </c>
      <c r="AX79" s="64">
        <v>11204375.359999999</v>
      </c>
      <c r="AY79" s="64">
        <v>9000316278.0871582</v>
      </c>
      <c r="AZ79" s="64">
        <v>453292347.27378207</v>
      </c>
      <c r="BA79" s="64">
        <v>2388159803.5003614</v>
      </c>
      <c r="BB79" s="64">
        <v>2031736502.8903623</v>
      </c>
      <c r="BC79" s="64">
        <v>356817371.03000003</v>
      </c>
      <c r="BD79" s="64">
        <v>0</v>
      </c>
      <c r="BE79" s="64">
        <v>-394070.42</v>
      </c>
      <c r="BF79" s="64">
        <v>-1934867456.2265799</v>
      </c>
      <c r="BG79" s="64">
        <v>-196192754.02999997</v>
      </c>
      <c r="BH79" s="64">
        <v>-195995854.30000001</v>
      </c>
      <c r="BI79" s="64">
        <v>-196899.72999999998</v>
      </c>
      <c r="BJ79" s="64">
        <v>-15813587353.070173</v>
      </c>
      <c r="BK79" s="64">
        <v>-15823766881.490177</v>
      </c>
      <c r="BL79" s="64">
        <v>-197598918108.0502</v>
      </c>
      <c r="BM79" s="64">
        <v>181775151226.56</v>
      </c>
      <c r="BN79" s="64">
        <v>10179528.420000006</v>
      </c>
      <c r="BO79" s="64">
        <v>302140551.37</v>
      </c>
      <c r="BP79" s="64">
        <v>-291961022.94999999</v>
      </c>
      <c r="BQ79" s="64">
        <v>-255962326.94999996</v>
      </c>
      <c r="BR79" s="64">
        <v>-253704088.65999994</v>
      </c>
      <c r="BS79" s="64">
        <v>0</v>
      </c>
      <c r="BT79" s="64">
        <v>-2258238.29</v>
      </c>
      <c r="BU79" s="64">
        <v>-18627570453.998005</v>
      </c>
      <c r="BV79" s="64">
        <v>-13718999285.623684</v>
      </c>
      <c r="BW79" s="64">
        <v>-3922173366.2511196</v>
      </c>
      <c r="BX79" s="64">
        <v>-903459340.91378546</v>
      </c>
      <c r="BY79" s="64">
        <v>0</v>
      </c>
      <c r="BZ79" s="64">
        <v>-335648835.44676304</v>
      </c>
      <c r="CA79" s="64">
        <v>-445959227.57011008</v>
      </c>
      <c r="CB79" s="64">
        <v>837034497.6061517</v>
      </c>
      <c r="CC79" s="64">
        <v>-138364895.798695</v>
      </c>
      <c r="CD79" s="64">
        <v>-59324909.050000004</v>
      </c>
      <c r="CE79" s="64">
        <v>-2376961.4699999997</v>
      </c>
      <c r="CF79" s="64">
        <v>-3679220.88</v>
      </c>
      <c r="CG79" s="64">
        <v>-43958.45</v>
      </c>
      <c r="CH79" s="64">
        <v>-51843094.700000003</v>
      </c>
      <c r="CI79" s="64">
        <v>-1381673.55</v>
      </c>
      <c r="CJ79" s="64">
        <v>0</v>
      </c>
      <c r="CK79" s="64">
        <v>-81169936.019999996</v>
      </c>
      <c r="CL79" s="64">
        <v>-68688274.420000002</v>
      </c>
      <c r="CM79" s="64">
        <v>0</v>
      </c>
      <c r="CN79" s="64">
        <v>-12481661.6</v>
      </c>
      <c r="CO79" s="64">
        <v>0</v>
      </c>
      <c r="CP79" s="64">
        <v>0</v>
      </c>
      <c r="CQ79" s="64">
        <v>0</v>
      </c>
      <c r="CR79" s="64">
        <v>0</v>
      </c>
      <c r="CS79" s="64">
        <v>0</v>
      </c>
      <c r="CT79" s="64">
        <v>0</v>
      </c>
      <c r="CU79" s="64">
        <v>12400741994.455587</v>
      </c>
    </row>
    <row r="80" spans="1:99" ht="12.75" customHeight="1">
      <c r="A80" s="47" t="s">
        <v>131</v>
      </c>
      <c r="B80" s="63">
        <v>9002</v>
      </c>
      <c r="C80" s="60" t="s">
        <v>379</v>
      </c>
      <c r="D80" s="64">
        <v>49856049.36999999</v>
      </c>
      <c r="E80" s="64">
        <v>42460185.099999994</v>
      </c>
      <c r="F80" s="64">
        <v>54884950.369999997</v>
      </c>
      <c r="G80" s="64">
        <v>-12424765.27</v>
      </c>
      <c r="H80" s="64">
        <v>-9658833.140000008</v>
      </c>
      <c r="I80" s="64">
        <v>-13140270.210000008</v>
      </c>
      <c r="J80" s="64">
        <v>-97766897.450000003</v>
      </c>
      <c r="K80" s="64">
        <v>84626627.239999995</v>
      </c>
      <c r="L80" s="64">
        <v>3481437.0700000003</v>
      </c>
      <c r="M80" s="64">
        <v>20384808.100000001</v>
      </c>
      <c r="N80" s="64">
        <v>-16903371.030000001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16431914.57</v>
      </c>
      <c r="W80" s="64">
        <v>16431914.57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622782.84</v>
      </c>
      <c r="AH80" s="64">
        <v>621862.98</v>
      </c>
      <c r="AI80" s="64">
        <v>919.86</v>
      </c>
      <c r="AJ80" s="64">
        <v>0</v>
      </c>
      <c r="AK80" s="64">
        <v>0</v>
      </c>
      <c r="AL80" s="64">
        <v>0</v>
      </c>
      <c r="AM80" s="64">
        <v>0</v>
      </c>
      <c r="AN80" s="64">
        <v>-21999957.389999993</v>
      </c>
      <c r="AO80" s="64">
        <v>-8342566.879999999</v>
      </c>
      <c r="AP80" s="64">
        <v>-10577351.6</v>
      </c>
      <c r="AQ80" s="64">
        <v>2234784.7200000002</v>
      </c>
      <c r="AR80" s="64">
        <v>-7517443.8399999961</v>
      </c>
      <c r="AS80" s="64">
        <v>-8765251.8699999973</v>
      </c>
      <c r="AT80" s="64">
        <v>-75490787.299999997</v>
      </c>
      <c r="AU80" s="64">
        <v>-82780028.379999995</v>
      </c>
      <c r="AV80" s="64">
        <v>7289241.0800000001</v>
      </c>
      <c r="AW80" s="64">
        <v>0</v>
      </c>
      <c r="AX80" s="64">
        <v>0</v>
      </c>
      <c r="AY80" s="64">
        <v>66725535.43</v>
      </c>
      <c r="AZ80" s="64">
        <v>1247808.0300000012</v>
      </c>
      <c r="BA80" s="64">
        <v>24165186.620000001</v>
      </c>
      <c r="BB80" s="64">
        <v>28309089</v>
      </c>
      <c r="BC80" s="64">
        <v>-4143902.38</v>
      </c>
      <c r="BD80" s="64">
        <v>0</v>
      </c>
      <c r="BE80" s="64">
        <v>0</v>
      </c>
      <c r="BF80" s="64">
        <v>-22917378.59</v>
      </c>
      <c r="BG80" s="64">
        <v>0</v>
      </c>
      <c r="BH80" s="64">
        <v>0</v>
      </c>
      <c r="BI80" s="64">
        <v>0</v>
      </c>
      <c r="BJ80" s="64">
        <v>0</v>
      </c>
      <c r="BK80" s="64">
        <v>0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-535929.01</v>
      </c>
      <c r="BR80" s="64">
        <v>-535929.01</v>
      </c>
      <c r="BS80" s="64">
        <v>0</v>
      </c>
      <c r="BT80" s="64">
        <v>0</v>
      </c>
      <c r="BU80" s="64">
        <v>-5604017.6600000001</v>
      </c>
      <c r="BV80" s="64">
        <v>-3833129.93</v>
      </c>
      <c r="BW80" s="64">
        <v>-1476138.4</v>
      </c>
      <c r="BX80" s="64">
        <v>-386411.83</v>
      </c>
      <c r="BY80" s="64">
        <v>0</v>
      </c>
      <c r="BZ80" s="64">
        <v>0</v>
      </c>
      <c r="CA80" s="64">
        <v>-105691.15</v>
      </c>
      <c r="CB80" s="64">
        <v>785162.75</v>
      </c>
      <c r="CC80" s="64">
        <v>-587809.1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0</v>
      </c>
      <c r="CM80" s="64">
        <v>0</v>
      </c>
      <c r="CN80" s="64">
        <v>0</v>
      </c>
      <c r="CO80" s="64">
        <v>0</v>
      </c>
      <c r="CP80" s="64">
        <v>0</v>
      </c>
      <c r="CQ80" s="64">
        <v>0</v>
      </c>
      <c r="CR80" s="64">
        <v>0</v>
      </c>
      <c r="CS80" s="64">
        <v>0</v>
      </c>
      <c r="CT80" s="64">
        <v>0</v>
      </c>
      <c r="CU80" s="64">
        <v>27856091.979999997</v>
      </c>
    </row>
    <row r="81" spans="1:99" ht="12.75" customHeight="1">
      <c r="A81" s="47" t="s">
        <v>133</v>
      </c>
      <c r="B81" s="63">
        <v>9003</v>
      </c>
      <c r="C81" s="60" t="s">
        <v>380</v>
      </c>
      <c r="D81" s="64">
        <v>57731588366.342308</v>
      </c>
      <c r="E81" s="64">
        <v>53720199614.817055</v>
      </c>
      <c r="F81" s="64">
        <v>56452568303.045944</v>
      </c>
      <c r="G81" s="64">
        <v>-2732368688.2288952</v>
      </c>
      <c r="H81" s="64">
        <v>-4709891489.6100006</v>
      </c>
      <c r="I81" s="64">
        <v>-5063777503.8699999</v>
      </c>
      <c r="J81" s="64">
        <v>-33327758982.48</v>
      </c>
      <c r="K81" s="64">
        <v>28263981478.610001</v>
      </c>
      <c r="L81" s="64">
        <v>353886014.25999981</v>
      </c>
      <c r="M81" s="64">
        <v>2255846354.96</v>
      </c>
      <c r="N81" s="64">
        <v>-1901960340.7</v>
      </c>
      <c r="O81" s="64">
        <v>0</v>
      </c>
      <c r="P81" s="64">
        <v>0</v>
      </c>
      <c r="Q81" s="64">
        <v>0</v>
      </c>
      <c r="R81" s="64">
        <v>0</v>
      </c>
      <c r="S81" s="64">
        <v>0</v>
      </c>
      <c r="T81" s="64">
        <v>0</v>
      </c>
      <c r="U81" s="64">
        <v>0</v>
      </c>
      <c r="V81" s="64">
        <v>8388447403.9152575</v>
      </c>
      <c r="W81" s="64">
        <v>1608059286.6602671</v>
      </c>
      <c r="X81" s="64">
        <v>12009169.155819293</v>
      </c>
      <c r="Y81" s="64">
        <v>2014402475.9818861</v>
      </c>
      <c r="Z81" s="64">
        <v>4709191762.5572844</v>
      </c>
      <c r="AA81" s="64">
        <v>20660976.399999999</v>
      </c>
      <c r="AB81" s="64">
        <v>0</v>
      </c>
      <c r="AC81" s="64">
        <v>0</v>
      </c>
      <c r="AD81" s="64">
        <v>0</v>
      </c>
      <c r="AE81" s="64">
        <v>24123733.16</v>
      </c>
      <c r="AF81" s="64">
        <v>-4.9000000000000004</v>
      </c>
      <c r="AG81" s="64">
        <v>332832842.12</v>
      </c>
      <c r="AH81" s="64">
        <v>332832842.12</v>
      </c>
      <c r="AI81" s="64">
        <v>0</v>
      </c>
      <c r="AJ81" s="64">
        <v>0</v>
      </c>
      <c r="AK81" s="64">
        <v>0</v>
      </c>
      <c r="AL81" s="64">
        <v>0</v>
      </c>
      <c r="AM81" s="64">
        <v>0</v>
      </c>
      <c r="AN81" s="64">
        <v>-45331215616.926704</v>
      </c>
      <c r="AO81" s="64">
        <v>-9780870506.7501812</v>
      </c>
      <c r="AP81" s="64">
        <v>-10350229361.57</v>
      </c>
      <c r="AQ81" s="64">
        <v>569358854.81982064</v>
      </c>
      <c r="AR81" s="64">
        <v>-516161740.73835915</v>
      </c>
      <c r="AS81" s="64">
        <v>-969454088.01214111</v>
      </c>
      <c r="AT81" s="64">
        <v>-9970359187.7992992</v>
      </c>
      <c r="AU81" s="64">
        <v>-8360317100.6092997</v>
      </c>
      <c r="AV81" s="64">
        <v>-1605131710.05</v>
      </c>
      <c r="AW81" s="64">
        <v>-16114752.5</v>
      </c>
      <c r="AX81" s="64">
        <v>11204375.359999999</v>
      </c>
      <c r="AY81" s="64">
        <v>9000905099.787159</v>
      </c>
      <c r="AZ81" s="64">
        <v>453292347.27378207</v>
      </c>
      <c r="BA81" s="64">
        <v>2388159803.5003614</v>
      </c>
      <c r="BB81" s="64">
        <v>2031736502.8903623</v>
      </c>
      <c r="BC81" s="64">
        <v>356817371.03000003</v>
      </c>
      <c r="BD81" s="64">
        <v>0</v>
      </c>
      <c r="BE81" s="64">
        <v>-394070.42</v>
      </c>
      <c r="BF81" s="64">
        <v>-1934867456.2265799</v>
      </c>
      <c r="BG81" s="64">
        <v>-196192754.02999997</v>
      </c>
      <c r="BH81" s="64">
        <v>-195995854.30000001</v>
      </c>
      <c r="BI81" s="64">
        <v>-196899.72999999998</v>
      </c>
      <c r="BJ81" s="64">
        <v>-15813962989.390173</v>
      </c>
      <c r="BK81" s="64">
        <v>-15824142517.810177</v>
      </c>
      <c r="BL81" s="64">
        <v>-197603282232.19022</v>
      </c>
      <c r="BM81" s="64">
        <v>181779139714.38</v>
      </c>
      <c r="BN81" s="64">
        <v>10179528.420000006</v>
      </c>
      <c r="BO81" s="64">
        <v>302140551.37</v>
      </c>
      <c r="BP81" s="64">
        <v>-291961022.94999999</v>
      </c>
      <c r="BQ81" s="64">
        <v>-255962326.94999996</v>
      </c>
      <c r="BR81" s="64">
        <v>-253704088.65999994</v>
      </c>
      <c r="BS81" s="64">
        <v>0</v>
      </c>
      <c r="BT81" s="64">
        <v>-2258238.29</v>
      </c>
      <c r="BU81" s="64">
        <v>-18627570453.998005</v>
      </c>
      <c r="BV81" s="64">
        <v>-13718999285.623684</v>
      </c>
      <c r="BW81" s="64">
        <v>-3922173366.2511196</v>
      </c>
      <c r="BX81" s="64">
        <v>-903459340.91378546</v>
      </c>
      <c r="BY81" s="64">
        <v>0</v>
      </c>
      <c r="BZ81" s="64">
        <v>-335648835.44676304</v>
      </c>
      <c r="CA81" s="64">
        <v>-445959227.57011008</v>
      </c>
      <c r="CB81" s="64">
        <v>837034497.6061517</v>
      </c>
      <c r="CC81" s="64">
        <v>-138364895.798695</v>
      </c>
      <c r="CD81" s="64">
        <v>-59324909.050000004</v>
      </c>
      <c r="CE81" s="64">
        <v>-2376961.4699999997</v>
      </c>
      <c r="CF81" s="64">
        <v>-3679220.88</v>
      </c>
      <c r="CG81" s="64">
        <v>-43958.45</v>
      </c>
      <c r="CH81" s="64">
        <v>-51843094.700000003</v>
      </c>
      <c r="CI81" s="64">
        <v>-1381673.55</v>
      </c>
      <c r="CJ81" s="64">
        <v>0</v>
      </c>
      <c r="CK81" s="64">
        <v>-81169936.019999996</v>
      </c>
      <c r="CL81" s="64">
        <v>-68688274.420000002</v>
      </c>
      <c r="CM81" s="64">
        <v>0</v>
      </c>
      <c r="CN81" s="64">
        <v>-12481661.6</v>
      </c>
      <c r="CO81" s="64">
        <v>0</v>
      </c>
      <c r="CP81" s="64">
        <v>0</v>
      </c>
      <c r="CQ81" s="64">
        <v>0</v>
      </c>
      <c r="CR81" s="64">
        <v>0</v>
      </c>
      <c r="CS81" s="64">
        <v>0</v>
      </c>
      <c r="CT81" s="64">
        <v>0</v>
      </c>
      <c r="CU81" s="64">
        <v>12400372749.415586</v>
      </c>
    </row>
    <row r="82" spans="1:99" ht="12.75" customHeight="1">
      <c r="A82" s="48" t="s">
        <v>135</v>
      </c>
      <c r="B82" s="65"/>
      <c r="C82" s="60" t="s">
        <v>381</v>
      </c>
      <c r="D82" s="64">
        <v>57781444415.712311</v>
      </c>
      <c r="E82" s="64">
        <v>53762659799.917053</v>
      </c>
      <c r="F82" s="64">
        <v>56507453253.415947</v>
      </c>
      <c r="G82" s="64">
        <v>-2744793453.4988952</v>
      </c>
      <c r="H82" s="64">
        <v>-4719550322.750001</v>
      </c>
      <c r="I82" s="64">
        <v>-5076917774.0799999</v>
      </c>
      <c r="J82" s="64">
        <v>-33425525879.93</v>
      </c>
      <c r="K82" s="64">
        <v>28348608105.850002</v>
      </c>
      <c r="L82" s="64">
        <v>357367451.3299998</v>
      </c>
      <c r="M82" s="64">
        <v>2276231163.0599999</v>
      </c>
      <c r="N82" s="64">
        <v>-1918863711.73</v>
      </c>
      <c r="O82" s="64">
        <v>0</v>
      </c>
      <c r="P82" s="64">
        <v>0</v>
      </c>
      <c r="Q82" s="64">
        <v>0</v>
      </c>
      <c r="R82" s="64">
        <v>0</v>
      </c>
      <c r="S82" s="64">
        <v>0</v>
      </c>
      <c r="T82" s="64">
        <v>0</v>
      </c>
      <c r="U82" s="64">
        <v>0</v>
      </c>
      <c r="V82" s="64">
        <v>8404879318.4852571</v>
      </c>
      <c r="W82" s="64">
        <v>1624491201.230267</v>
      </c>
      <c r="X82" s="64">
        <v>12009169.155819293</v>
      </c>
      <c r="Y82" s="64">
        <v>2014402475.9818861</v>
      </c>
      <c r="Z82" s="64">
        <v>4709191762.5572844</v>
      </c>
      <c r="AA82" s="64">
        <v>20660976.399999999</v>
      </c>
      <c r="AB82" s="64">
        <v>0</v>
      </c>
      <c r="AC82" s="64">
        <v>0</v>
      </c>
      <c r="AD82" s="64">
        <v>0</v>
      </c>
      <c r="AE82" s="64">
        <v>24123733.16</v>
      </c>
      <c r="AF82" s="64">
        <v>-4.9000000000000004</v>
      </c>
      <c r="AG82" s="64">
        <v>333455624.95999998</v>
      </c>
      <c r="AH82" s="64">
        <v>333454705.10000002</v>
      </c>
      <c r="AI82" s="64">
        <v>919.86</v>
      </c>
      <c r="AJ82" s="64">
        <v>0</v>
      </c>
      <c r="AK82" s="64">
        <v>0</v>
      </c>
      <c r="AL82" s="64">
        <v>0</v>
      </c>
      <c r="AM82" s="64">
        <v>0</v>
      </c>
      <c r="AN82" s="64">
        <v>-45353215574.316704</v>
      </c>
      <c r="AO82" s="64">
        <v>-9789213073.6301804</v>
      </c>
      <c r="AP82" s="64">
        <v>-10360806713.17</v>
      </c>
      <c r="AQ82" s="64">
        <v>571593639.53982067</v>
      </c>
      <c r="AR82" s="64">
        <v>-523679184.57835913</v>
      </c>
      <c r="AS82" s="64">
        <v>-978219339.88214111</v>
      </c>
      <c r="AT82" s="64">
        <v>-10045849975.099298</v>
      </c>
      <c r="AU82" s="64">
        <v>-8443097128.9892998</v>
      </c>
      <c r="AV82" s="64">
        <v>-1597842468.97</v>
      </c>
      <c r="AW82" s="64">
        <v>-16114752.5</v>
      </c>
      <c r="AX82" s="64">
        <v>11204375.359999999</v>
      </c>
      <c r="AY82" s="64">
        <v>9067630635.2171593</v>
      </c>
      <c r="AZ82" s="64">
        <v>454540155.30378211</v>
      </c>
      <c r="BA82" s="64">
        <v>2412324990.1203613</v>
      </c>
      <c r="BB82" s="64">
        <v>2060045591.8903623</v>
      </c>
      <c r="BC82" s="64">
        <v>352673468.65000004</v>
      </c>
      <c r="BD82" s="64">
        <v>0</v>
      </c>
      <c r="BE82" s="64">
        <v>-394070.42</v>
      </c>
      <c r="BF82" s="64">
        <v>-1957784834.8165798</v>
      </c>
      <c r="BG82" s="64">
        <v>-196192754.02999997</v>
      </c>
      <c r="BH82" s="64">
        <v>-195995854.30000001</v>
      </c>
      <c r="BI82" s="64">
        <v>-196899.72999999998</v>
      </c>
      <c r="BJ82" s="64">
        <v>-15813962989.390173</v>
      </c>
      <c r="BK82" s="64">
        <v>-15824142517.810177</v>
      </c>
      <c r="BL82" s="64">
        <v>-197603282232.19022</v>
      </c>
      <c r="BM82" s="64">
        <v>181779139714.38</v>
      </c>
      <c r="BN82" s="64">
        <v>10179528.420000006</v>
      </c>
      <c r="BO82" s="64">
        <v>302140551.37</v>
      </c>
      <c r="BP82" s="64">
        <v>-291961022.94999999</v>
      </c>
      <c r="BQ82" s="64">
        <v>-256498255.95999995</v>
      </c>
      <c r="BR82" s="64">
        <v>-254240017.66999993</v>
      </c>
      <c r="BS82" s="64">
        <v>0</v>
      </c>
      <c r="BT82" s="64">
        <v>-2258238.29</v>
      </c>
      <c r="BU82" s="64">
        <v>-18633174471.658005</v>
      </c>
      <c r="BV82" s="64">
        <v>-13722832415.553684</v>
      </c>
      <c r="BW82" s="64">
        <v>-3923649504.6511197</v>
      </c>
      <c r="BX82" s="64">
        <v>-903845752.7437855</v>
      </c>
      <c r="BY82" s="64">
        <v>0</v>
      </c>
      <c r="BZ82" s="64">
        <v>-335648835.44676304</v>
      </c>
      <c r="CA82" s="64">
        <v>-446064918.72011006</v>
      </c>
      <c r="CB82" s="64">
        <v>837819660.3561517</v>
      </c>
      <c r="CC82" s="64">
        <v>-138952704.89869499</v>
      </c>
      <c r="CD82" s="64">
        <v>-59324909.050000004</v>
      </c>
      <c r="CE82" s="64">
        <v>-2376961.4699999997</v>
      </c>
      <c r="CF82" s="64">
        <v>-3679220.88</v>
      </c>
      <c r="CG82" s="64">
        <v>-43958.45</v>
      </c>
      <c r="CH82" s="64">
        <v>-51843094.700000003</v>
      </c>
      <c r="CI82" s="64">
        <v>-1381673.55</v>
      </c>
      <c r="CJ82" s="64">
        <v>0</v>
      </c>
      <c r="CK82" s="64">
        <v>-81169936.019999996</v>
      </c>
      <c r="CL82" s="64">
        <v>-68688274.420000002</v>
      </c>
      <c r="CM82" s="64">
        <v>0</v>
      </c>
      <c r="CN82" s="64">
        <v>-12481661.6</v>
      </c>
      <c r="CO82" s="64">
        <v>0</v>
      </c>
      <c r="CP82" s="64">
        <v>0</v>
      </c>
      <c r="CQ82" s="64">
        <v>0</v>
      </c>
      <c r="CR82" s="64">
        <v>0</v>
      </c>
      <c r="CS82" s="64">
        <v>0</v>
      </c>
      <c r="CT82" s="64">
        <v>0</v>
      </c>
      <c r="CU82" s="64">
        <v>12428228841.395586</v>
      </c>
    </row>
    <row r="83" spans="1:99" ht="12.75" customHeight="1"/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7DFA8-7AEB-4182-88A9-43B531943289}">
  <sheetPr>
    <tabColor theme="2" tint="-0.499984740745262"/>
  </sheetPr>
  <dimension ref="A1:GE82"/>
  <sheetViews>
    <sheetView showGridLines="0" zoomScale="80" zoomScaleNormal="80" workbookViewId="0">
      <pane xSplit="3" ySplit="6" topLeftCell="D7" activePane="bottomRight" state="frozen"/>
      <selection activeCell="B3" sqref="B3:C3"/>
      <selection pane="topRight" activeCell="B3" sqref="B3:C3"/>
      <selection pane="bottomLeft" activeCell="B3" sqref="B3:C3"/>
      <selection pane="bottomRight" activeCell="A2" sqref="A2"/>
    </sheetView>
  </sheetViews>
  <sheetFormatPr defaultColWidth="9.140625" defaultRowHeight="12.75"/>
  <cols>
    <col min="1" max="1" width="58.7109375" style="5" customWidth="1"/>
    <col min="2" max="3" width="15.7109375" style="5" customWidth="1"/>
    <col min="4" max="4" width="15.85546875" style="5" bestFit="1" customWidth="1"/>
    <col min="5" max="5" width="15.28515625" style="5" bestFit="1" customWidth="1"/>
    <col min="6" max="6" width="14.85546875" style="5" bestFit="1" customWidth="1"/>
    <col min="7" max="7" width="14.28515625" style="5" bestFit="1" customWidth="1"/>
    <col min="8" max="8" width="15.28515625" style="5" bestFit="1" customWidth="1"/>
    <col min="9" max="9" width="16.42578125" style="5" bestFit="1" customWidth="1"/>
    <col min="10" max="10" width="15.28515625" style="5" bestFit="1" customWidth="1"/>
    <col min="11" max="11" width="14.42578125" style="5" bestFit="1" customWidth="1"/>
    <col min="12" max="12" width="16.42578125" style="5" bestFit="1" customWidth="1"/>
    <col min="13" max="14" width="15.7109375" style="5" customWidth="1"/>
    <col min="15" max="15" width="15.28515625" style="5" bestFit="1" customWidth="1"/>
    <col min="16" max="16" width="15.5703125" style="5" bestFit="1" customWidth="1"/>
    <col min="17" max="17" width="15.28515625" style="5" bestFit="1" customWidth="1"/>
    <col min="18" max="18" width="15.7109375" style="5" customWidth="1"/>
    <col min="19" max="19" width="15.5703125" style="5" bestFit="1" customWidth="1"/>
    <col min="20" max="20" width="15.42578125" style="5" bestFit="1" customWidth="1"/>
    <col min="21" max="21" width="15.7109375" style="5" customWidth="1"/>
    <col min="22" max="22" width="14.85546875" style="5" bestFit="1" customWidth="1"/>
    <col min="23" max="23" width="15.42578125" style="5" bestFit="1" customWidth="1"/>
    <col min="24" max="24" width="15.7109375" style="5" customWidth="1"/>
    <col min="25" max="25" width="13.5703125" style="5" bestFit="1" customWidth="1"/>
    <col min="26" max="26" width="14.85546875" style="5" bestFit="1" customWidth="1"/>
    <col min="27" max="27" width="11.7109375" style="5" bestFit="1" customWidth="1"/>
    <col min="28" max="28" width="15.5703125" style="5" bestFit="1" customWidth="1"/>
    <col min="29" max="29" width="13.85546875" style="5" bestFit="1" customWidth="1"/>
    <col min="30" max="30" width="15" style="5" bestFit="1" customWidth="1"/>
    <col min="31" max="31" width="14.42578125" style="5" bestFit="1" customWidth="1"/>
    <col min="32" max="32" width="15.140625" style="5" bestFit="1" customWidth="1"/>
    <col min="33" max="33" width="15" style="5" bestFit="1" customWidth="1"/>
    <col min="34" max="35" width="15.5703125" style="5" bestFit="1" customWidth="1"/>
    <col min="36" max="36" width="15.7109375" style="5" customWidth="1"/>
    <col min="37" max="37" width="13.140625" style="5" bestFit="1" customWidth="1"/>
    <col min="38" max="38" width="14.5703125" style="5" bestFit="1" customWidth="1"/>
    <col min="39" max="40" width="15.7109375" style="5" customWidth="1"/>
    <col min="41" max="41" width="15.28515625" style="5" bestFit="1" customWidth="1"/>
    <col min="42" max="42" width="15.140625" style="5" bestFit="1" customWidth="1"/>
    <col min="43" max="44" width="15.7109375" style="5" customWidth="1"/>
    <col min="45" max="45" width="15" style="5" bestFit="1" customWidth="1"/>
    <col min="46" max="46" width="15.7109375" style="5" customWidth="1"/>
    <col min="47" max="47" width="14.28515625" style="5" bestFit="1" customWidth="1"/>
    <col min="48" max="48" width="13.85546875" style="5" bestFit="1" customWidth="1"/>
    <col min="49" max="49" width="15.7109375" style="5" customWidth="1"/>
    <col min="50" max="50" width="15.140625" style="5" bestFit="1" customWidth="1"/>
    <col min="51" max="52" width="15.28515625" style="5" bestFit="1" customWidth="1"/>
    <col min="53" max="53" width="15.7109375" style="5" customWidth="1"/>
    <col min="54" max="54" width="13.140625" style="5" bestFit="1" customWidth="1"/>
    <col min="55" max="55" width="13.85546875" style="5" bestFit="1" customWidth="1"/>
    <col min="56" max="56" width="15.7109375" style="5" customWidth="1"/>
    <col min="57" max="57" width="15.140625" style="5" bestFit="1" customWidth="1"/>
    <col min="58" max="58" width="15.7109375" style="5" customWidth="1"/>
    <col min="59" max="59" width="15.42578125" style="5" bestFit="1" customWidth="1"/>
    <col min="60" max="60" width="14.85546875" style="5" bestFit="1" customWidth="1"/>
    <col min="61" max="61" width="15.140625" style="5" bestFit="1" customWidth="1"/>
    <col min="62" max="62" width="15.7109375" style="5" customWidth="1"/>
    <col min="63" max="63" width="15.28515625" style="5" bestFit="1" customWidth="1"/>
    <col min="64" max="64" width="16.42578125" style="5" bestFit="1" customWidth="1"/>
    <col min="65" max="65" width="15.85546875" style="5" bestFit="1" customWidth="1"/>
    <col min="66" max="66" width="15.5703125" style="5" bestFit="1" customWidth="1"/>
    <col min="67" max="67" width="15.28515625" style="5" bestFit="1" customWidth="1"/>
    <col min="68" max="68" width="15" style="5" bestFit="1" customWidth="1"/>
    <col min="69" max="69" width="15.28515625" style="5" bestFit="1" customWidth="1"/>
    <col min="70" max="73" width="15.7109375" style="5" customWidth="1"/>
    <col min="74" max="74" width="15.5703125" style="5" bestFit="1" customWidth="1"/>
    <col min="75" max="75" width="15" style="5" bestFit="1" customWidth="1"/>
    <col min="76" max="76" width="15.140625" style="5" bestFit="1" customWidth="1"/>
    <col min="77" max="77" width="11.5703125" style="5" bestFit="1" customWidth="1"/>
    <col min="78" max="78" width="15.5703125" style="5" bestFit="1" customWidth="1"/>
    <col min="79" max="79" width="15.42578125" style="5" bestFit="1" customWidth="1"/>
    <col min="80" max="80" width="15.5703125" style="5" bestFit="1" customWidth="1"/>
    <col min="81" max="81" width="13" style="5" bestFit="1" customWidth="1"/>
    <col min="82" max="82" width="15.7109375" style="5" customWidth="1"/>
    <col min="83" max="83" width="15" style="5" bestFit="1" customWidth="1"/>
    <col min="84" max="84" width="14.42578125" style="5" bestFit="1" customWidth="1"/>
    <col min="85" max="86" width="15.7109375" style="5" customWidth="1"/>
    <col min="87" max="87" width="12.140625" style="5" bestFit="1" customWidth="1"/>
    <col min="88" max="88" width="15.140625" style="5" bestFit="1" customWidth="1"/>
    <col min="89" max="89" width="15.7109375" style="5" customWidth="1"/>
    <col min="90" max="90" width="15.42578125" style="5" bestFit="1" customWidth="1"/>
    <col min="91" max="91" width="15.7109375" style="5" customWidth="1"/>
    <col min="92" max="92" width="14.42578125" style="5" bestFit="1" customWidth="1"/>
    <col min="93" max="93" width="15.7109375" style="5" customWidth="1"/>
    <col min="94" max="94" width="11.7109375" style="5" bestFit="1" customWidth="1"/>
    <col min="95" max="95" width="15.5703125" style="5" bestFit="1" customWidth="1"/>
    <col min="96" max="96" width="14.85546875" style="5" bestFit="1" customWidth="1"/>
    <col min="97" max="97" width="15" style="5" bestFit="1" customWidth="1"/>
    <col min="98" max="98" width="15.28515625" style="5" bestFit="1" customWidth="1"/>
    <col min="99" max="99" width="14.28515625" style="5" bestFit="1" customWidth="1"/>
    <col min="100" max="183" width="9.140625" style="5"/>
    <col min="184" max="187" width="9.140625" style="69"/>
    <col min="188" max="16384" width="9.140625" style="5"/>
  </cols>
  <sheetData>
    <row r="1" spans="1:186" s="68" customFormat="1" ht="15" customHeight="1">
      <c r="A1" s="49" t="s">
        <v>284</v>
      </c>
      <c r="B1" s="66"/>
      <c r="C1" s="66"/>
      <c r="D1" s="66"/>
      <c r="E1" s="66"/>
      <c r="F1" s="66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GC1" s="68" t="s">
        <v>215</v>
      </c>
      <c r="GD1" s="68" t="s">
        <v>216</v>
      </c>
    </row>
    <row r="2" spans="1:186" s="68" customFormat="1" ht="15" customHeight="1">
      <c r="A2" s="49" t="s">
        <v>215</v>
      </c>
      <c r="B2" s="50"/>
      <c r="C2" s="52" t="s">
        <v>286</v>
      </c>
      <c r="D2" s="66"/>
      <c r="E2" s="66"/>
      <c r="F2" s="66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GC2" s="68" t="s">
        <v>274</v>
      </c>
      <c r="GD2" s="68" t="s">
        <v>275</v>
      </c>
    </row>
    <row r="3" spans="1:186" s="68" customFormat="1" ht="15" customHeight="1">
      <c r="A3" s="49" t="s">
        <v>528</v>
      </c>
      <c r="B3" s="66" t="s">
        <v>285</v>
      </c>
      <c r="C3" s="66"/>
      <c r="D3" s="66"/>
      <c r="E3" s="66"/>
      <c r="F3" s="66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GC3" s="68" t="s">
        <v>276</v>
      </c>
      <c r="GD3" s="68" t="s">
        <v>277</v>
      </c>
    </row>
    <row r="4" spans="1:186" ht="15" customHeight="1">
      <c r="GC4" s="69" t="s">
        <v>278</v>
      </c>
      <c r="GD4" s="69" t="s">
        <v>279</v>
      </c>
    </row>
    <row r="5" spans="1:186" ht="22.5" customHeight="1">
      <c r="D5" s="70">
        <v>62</v>
      </c>
      <c r="E5" s="71">
        <v>620</v>
      </c>
      <c r="F5" s="72">
        <v>62001</v>
      </c>
      <c r="G5" s="72">
        <v>62002</v>
      </c>
      <c r="H5" s="71">
        <v>621</v>
      </c>
      <c r="I5" s="72">
        <v>62101</v>
      </c>
      <c r="J5" s="73">
        <v>621011</v>
      </c>
      <c r="K5" s="73">
        <v>621012</v>
      </c>
      <c r="L5" s="72">
        <v>62102</v>
      </c>
      <c r="M5" s="73">
        <v>621021</v>
      </c>
      <c r="N5" s="73">
        <v>621022</v>
      </c>
      <c r="O5" s="71">
        <v>622</v>
      </c>
      <c r="P5" s="72">
        <v>62201</v>
      </c>
      <c r="Q5" s="73">
        <v>622011</v>
      </c>
      <c r="R5" s="73">
        <v>622012</v>
      </c>
      <c r="S5" s="72">
        <v>62202</v>
      </c>
      <c r="T5" s="73">
        <v>622021</v>
      </c>
      <c r="U5" s="73">
        <v>622022</v>
      </c>
      <c r="V5" s="71">
        <v>623</v>
      </c>
      <c r="W5" s="72">
        <v>62301</v>
      </c>
      <c r="X5" s="72">
        <v>62302</v>
      </c>
      <c r="Y5" s="72">
        <v>62303</v>
      </c>
      <c r="Z5" s="72">
        <v>62304</v>
      </c>
      <c r="AA5" s="72">
        <v>62305</v>
      </c>
      <c r="AB5" s="72">
        <v>62306</v>
      </c>
      <c r="AC5" s="72">
        <v>62307</v>
      </c>
      <c r="AD5" s="72">
        <v>62308</v>
      </c>
      <c r="AE5" s="72">
        <v>62399</v>
      </c>
      <c r="AF5" s="71">
        <v>624</v>
      </c>
      <c r="AG5" s="71">
        <v>625</v>
      </c>
      <c r="AH5" s="72">
        <v>62501</v>
      </c>
      <c r="AI5" s="72">
        <v>62502</v>
      </c>
      <c r="AJ5" s="71">
        <v>626</v>
      </c>
      <c r="AK5" s="72">
        <v>62601</v>
      </c>
      <c r="AL5" s="72">
        <v>62602</v>
      </c>
      <c r="AM5" s="72">
        <v>62605</v>
      </c>
      <c r="AN5" s="70">
        <v>63</v>
      </c>
      <c r="AO5" s="71">
        <v>630</v>
      </c>
      <c r="AP5" s="72">
        <v>63001</v>
      </c>
      <c r="AQ5" s="72">
        <v>63002</v>
      </c>
      <c r="AR5" s="71">
        <v>631</v>
      </c>
      <c r="AS5" s="54">
        <v>63101</v>
      </c>
      <c r="AT5" s="73">
        <v>631011</v>
      </c>
      <c r="AU5" s="74">
        <v>63101101</v>
      </c>
      <c r="AV5" s="74">
        <v>63101102</v>
      </c>
      <c r="AW5" s="74">
        <v>63101104</v>
      </c>
      <c r="AX5" s="74">
        <v>63101108</v>
      </c>
      <c r="AY5" s="73">
        <v>631012</v>
      </c>
      <c r="AZ5" s="72">
        <v>63102</v>
      </c>
      <c r="BA5" s="73">
        <v>631021</v>
      </c>
      <c r="BB5" s="74">
        <v>63102101</v>
      </c>
      <c r="BC5" s="74">
        <v>63102102</v>
      </c>
      <c r="BD5" s="74">
        <v>63102104</v>
      </c>
      <c r="BE5" s="74">
        <v>63102108</v>
      </c>
      <c r="BF5" s="73">
        <v>631022</v>
      </c>
      <c r="BG5" s="71">
        <v>632</v>
      </c>
      <c r="BH5" s="72">
        <v>63201</v>
      </c>
      <c r="BI5" s="72">
        <v>63202</v>
      </c>
      <c r="BJ5" s="71">
        <v>633</v>
      </c>
      <c r="BK5" s="72">
        <v>63301</v>
      </c>
      <c r="BL5" s="73">
        <v>633011</v>
      </c>
      <c r="BM5" s="73">
        <v>633012</v>
      </c>
      <c r="BN5" s="72">
        <v>63302</v>
      </c>
      <c r="BO5" s="73">
        <v>633021</v>
      </c>
      <c r="BP5" s="73">
        <v>633022</v>
      </c>
      <c r="BQ5" s="71">
        <v>635</v>
      </c>
      <c r="BR5" s="72">
        <v>63501</v>
      </c>
      <c r="BS5" s="72">
        <v>63502</v>
      </c>
      <c r="BT5" s="72">
        <v>63599</v>
      </c>
      <c r="BU5" s="71">
        <v>636</v>
      </c>
      <c r="BV5" s="72">
        <v>63601</v>
      </c>
      <c r="BW5" s="72">
        <v>63602</v>
      </c>
      <c r="BX5" s="72">
        <v>63603</v>
      </c>
      <c r="BY5" s="72">
        <v>63604</v>
      </c>
      <c r="BZ5" s="72">
        <v>63605</v>
      </c>
      <c r="CA5" s="72">
        <v>63606</v>
      </c>
      <c r="CB5" s="72">
        <v>63607</v>
      </c>
      <c r="CC5" s="72">
        <v>63699</v>
      </c>
      <c r="CD5" s="71">
        <v>637</v>
      </c>
      <c r="CE5" s="72">
        <v>63701</v>
      </c>
      <c r="CF5" s="72">
        <v>63702</v>
      </c>
      <c r="CG5" s="72">
        <v>63703</v>
      </c>
      <c r="CH5" s="72">
        <v>63704</v>
      </c>
      <c r="CI5" s="72">
        <v>63705</v>
      </c>
      <c r="CJ5" s="71">
        <v>638</v>
      </c>
      <c r="CK5" s="71">
        <v>639</v>
      </c>
      <c r="CL5" s="72">
        <v>63901</v>
      </c>
      <c r="CM5" s="72">
        <v>63902</v>
      </c>
      <c r="CN5" s="72">
        <v>63903</v>
      </c>
      <c r="CO5" s="72">
        <v>63904</v>
      </c>
      <c r="CP5" s="72">
        <v>63905</v>
      </c>
      <c r="CQ5" s="72">
        <v>63906</v>
      </c>
      <c r="CR5" s="72">
        <v>63907</v>
      </c>
      <c r="CS5" s="72">
        <v>63908</v>
      </c>
      <c r="CT5" s="72">
        <v>63999</v>
      </c>
      <c r="CU5" s="75"/>
    </row>
    <row r="6" spans="1:186" ht="80.099999999999994" customHeight="1">
      <c r="A6" s="57" t="s">
        <v>287</v>
      </c>
      <c r="B6" s="57" t="s">
        <v>288</v>
      </c>
      <c r="C6" s="57" t="s">
        <v>289</v>
      </c>
      <c r="D6" s="70" t="s">
        <v>382</v>
      </c>
      <c r="E6" s="71" t="s">
        <v>383</v>
      </c>
      <c r="F6" s="72" t="s">
        <v>292</v>
      </c>
      <c r="G6" s="72" t="s">
        <v>293</v>
      </c>
      <c r="H6" s="71" t="s">
        <v>295</v>
      </c>
      <c r="I6" s="72" t="s">
        <v>384</v>
      </c>
      <c r="J6" s="73" t="s">
        <v>297</v>
      </c>
      <c r="K6" s="73" t="s">
        <v>298</v>
      </c>
      <c r="L6" s="72" t="s">
        <v>385</v>
      </c>
      <c r="M6" s="73" t="s">
        <v>300</v>
      </c>
      <c r="N6" s="73" t="s">
        <v>301</v>
      </c>
      <c r="O6" s="71" t="s">
        <v>386</v>
      </c>
      <c r="P6" s="72" t="s">
        <v>306</v>
      </c>
      <c r="Q6" s="73" t="s">
        <v>307</v>
      </c>
      <c r="R6" s="73" t="s">
        <v>308</v>
      </c>
      <c r="S6" s="72" t="s">
        <v>387</v>
      </c>
      <c r="T6" s="73" t="s">
        <v>310</v>
      </c>
      <c r="U6" s="73" t="s">
        <v>311</v>
      </c>
      <c r="V6" s="71" t="s">
        <v>388</v>
      </c>
      <c r="W6" s="72" t="s">
        <v>313</v>
      </c>
      <c r="X6" s="72" t="s">
        <v>314</v>
      </c>
      <c r="Y6" s="72" t="s">
        <v>315</v>
      </c>
      <c r="Z6" s="72" t="s">
        <v>316</v>
      </c>
      <c r="AA6" s="72" t="s">
        <v>317</v>
      </c>
      <c r="AB6" s="72" t="s">
        <v>318</v>
      </c>
      <c r="AC6" s="72" t="s">
        <v>319</v>
      </c>
      <c r="AD6" s="72" t="s">
        <v>320</v>
      </c>
      <c r="AE6" s="72" t="s">
        <v>321</v>
      </c>
      <c r="AF6" s="71" t="s">
        <v>389</v>
      </c>
      <c r="AG6" s="71" t="s">
        <v>322</v>
      </c>
      <c r="AH6" s="72" t="s">
        <v>323</v>
      </c>
      <c r="AI6" s="72" t="s">
        <v>390</v>
      </c>
      <c r="AJ6" s="71" t="s">
        <v>326</v>
      </c>
      <c r="AK6" s="72" t="s">
        <v>391</v>
      </c>
      <c r="AL6" s="72" t="s">
        <v>327</v>
      </c>
      <c r="AM6" s="72" t="s">
        <v>392</v>
      </c>
      <c r="AN6" s="70" t="s">
        <v>393</v>
      </c>
      <c r="AO6" s="71" t="s">
        <v>394</v>
      </c>
      <c r="AP6" s="72" t="s">
        <v>333</v>
      </c>
      <c r="AQ6" s="72" t="s">
        <v>395</v>
      </c>
      <c r="AR6" s="71" t="s">
        <v>396</v>
      </c>
      <c r="AS6" s="72" t="s">
        <v>336</v>
      </c>
      <c r="AT6" s="73" t="s">
        <v>397</v>
      </c>
      <c r="AU6" s="74" t="s">
        <v>338</v>
      </c>
      <c r="AV6" s="74" t="s">
        <v>339</v>
      </c>
      <c r="AW6" s="74" t="s">
        <v>340</v>
      </c>
      <c r="AX6" s="74" t="s">
        <v>398</v>
      </c>
      <c r="AY6" s="73" t="s">
        <v>399</v>
      </c>
      <c r="AZ6" s="72" t="s">
        <v>400</v>
      </c>
      <c r="BA6" s="73" t="s">
        <v>401</v>
      </c>
      <c r="BB6" s="74" t="s">
        <v>338</v>
      </c>
      <c r="BC6" s="74" t="s">
        <v>339</v>
      </c>
      <c r="BD6" s="74" t="s">
        <v>340</v>
      </c>
      <c r="BE6" s="74" t="s">
        <v>345</v>
      </c>
      <c r="BF6" s="73" t="s">
        <v>402</v>
      </c>
      <c r="BG6" s="71" t="s">
        <v>403</v>
      </c>
      <c r="BH6" s="72" t="s">
        <v>404</v>
      </c>
      <c r="BI6" s="72" t="s">
        <v>405</v>
      </c>
      <c r="BJ6" s="71" t="s">
        <v>406</v>
      </c>
      <c r="BK6" s="72" t="s">
        <v>364</v>
      </c>
      <c r="BL6" s="73" t="s">
        <v>365</v>
      </c>
      <c r="BM6" s="73" t="s">
        <v>407</v>
      </c>
      <c r="BN6" s="72" t="s">
        <v>408</v>
      </c>
      <c r="BO6" s="73" t="s">
        <v>409</v>
      </c>
      <c r="BP6" s="73" t="s">
        <v>369</v>
      </c>
      <c r="BQ6" s="71" t="s">
        <v>410</v>
      </c>
      <c r="BR6" s="72" t="s">
        <v>411</v>
      </c>
      <c r="BS6" s="72" t="s">
        <v>412</v>
      </c>
      <c r="BT6" s="72" t="s">
        <v>413</v>
      </c>
      <c r="BU6" s="71" t="s">
        <v>354</v>
      </c>
      <c r="BV6" s="72" t="s">
        <v>355</v>
      </c>
      <c r="BW6" s="72" t="s">
        <v>414</v>
      </c>
      <c r="BX6" s="72" t="s">
        <v>357</v>
      </c>
      <c r="BY6" s="72" t="s">
        <v>358</v>
      </c>
      <c r="BZ6" s="72" t="s">
        <v>359</v>
      </c>
      <c r="CA6" s="72" t="s">
        <v>415</v>
      </c>
      <c r="CB6" s="72" t="s">
        <v>361</v>
      </c>
      <c r="CC6" s="72" t="s">
        <v>362</v>
      </c>
      <c r="CD6" s="71" t="s">
        <v>416</v>
      </c>
      <c r="CE6" s="72" t="s">
        <v>417</v>
      </c>
      <c r="CF6" s="72" t="s">
        <v>418</v>
      </c>
      <c r="CG6" s="72" t="s">
        <v>419</v>
      </c>
      <c r="CH6" s="72" t="s">
        <v>420</v>
      </c>
      <c r="CI6" s="72" t="s">
        <v>421</v>
      </c>
      <c r="CJ6" s="71" t="s">
        <v>422</v>
      </c>
      <c r="CK6" s="71" t="s">
        <v>423</v>
      </c>
      <c r="CL6" s="72" t="s">
        <v>424</v>
      </c>
      <c r="CM6" s="72" t="s">
        <v>425</v>
      </c>
      <c r="CN6" s="72" t="s">
        <v>426</v>
      </c>
      <c r="CO6" s="72" t="s">
        <v>427</v>
      </c>
      <c r="CP6" s="72" t="s">
        <v>428</v>
      </c>
      <c r="CQ6" s="72" t="s">
        <v>429</v>
      </c>
      <c r="CR6" s="72" t="s">
        <v>430</v>
      </c>
      <c r="CS6" s="72" t="s">
        <v>431</v>
      </c>
      <c r="CT6" s="72" t="s">
        <v>432</v>
      </c>
      <c r="CU6" s="75" t="s">
        <v>250</v>
      </c>
    </row>
    <row r="7" spans="1:186" ht="12.75" customHeight="1">
      <c r="A7" s="44" t="s">
        <v>2</v>
      </c>
      <c r="B7" s="59">
        <v>1001</v>
      </c>
      <c r="C7" s="60" t="s">
        <v>373</v>
      </c>
      <c r="D7" s="61">
        <f t="shared" ref="D7:S22" ca="1" si="0">INDIRECT("'"&amp;VLOOKUP($A$2,$GC$1:$GD$19,2,0)&amp;"'!"&amp;ADDRESS(IFERROR(MATCH($B7,INDIRECT("'"&amp;VLOOKUP($A$2,$GC$1:$GD$19,2,0)&amp;"'!B:B"),0),MATCH($A$82,INDIRECT("'"&amp;VLOOKUP($A$2,$GC$1:$GD$19,2,0)&amp;"'!A:A"),0)),MATCH(D$5,INDIRECT("'"&amp;VLOOKUP($A$2,$GC$1:$GD$19,2,0)&amp;"'!5:5"),0)))</f>
        <v>0</v>
      </c>
      <c r="E7" s="61">
        <f t="shared" ca="1" si="0"/>
        <v>0</v>
      </c>
      <c r="F7" s="61">
        <f t="shared" ca="1" si="0"/>
        <v>0</v>
      </c>
      <c r="G7" s="61">
        <f t="shared" ca="1" si="0"/>
        <v>0</v>
      </c>
      <c r="H7" s="61">
        <f t="shared" ca="1" si="0"/>
        <v>0</v>
      </c>
      <c r="I7" s="61">
        <f t="shared" ca="1" si="0"/>
        <v>0</v>
      </c>
      <c r="J7" s="61">
        <f t="shared" ca="1" si="0"/>
        <v>0</v>
      </c>
      <c r="K7" s="61">
        <f t="shared" ca="1" si="0"/>
        <v>0</v>
      </c>
      <c r="L7" s="61">
        <f t="shared" ca="1" si="0"/>
        <v>0</v>
      </c>
      <c r="M7" s="61">
        <f t="shared" ca="1" si="0"/>
        <v>0</v>
      </c>
      <c r="N7" s="61">
        <f t="shared" ca="1" si="0"/>
        <v>0</v>
      </c>
      <c r="O7" s="61">
        <f t="shared" ca="1" si="0"/>
        <v>0</v>
      </c>
      <c r="P7" s="61">
        <f t="shared" ca="1" si="0"/>
        <v>0</v>
      </c>
      <c r="Q7" s="61">
        <f t="shared" ca="1" si="0"/>
        <v>0</v>
      </c>
      <c r="R7" s="61">
        <f t="shared" ca="1" si="0"/>
        <v>0</v>
      </c>
      <c r="S7" s="61">
        <f t="shared" ca="1" si="0"/>
        <v>0</v>
      </c>
      <c r="T7" s="61">
        <f t="shared" ref="T7:AI22" ca="1" si="1">INDIRECT("'"&amp;VLOOKUP($A$2,$GC$1:$GD$19,2,0)&amp;"'!"&amp;ADDRESS(IFERROR(MATCH($B7,INDIRECT("'"&amp;VLOOKUP($A$2,$GC$1:$GD$19,2,0)&amp;"'!B:B"),0),MATCH($A$82,INDIRECT("'"&amp;VLOOKUP($A$2,$GC$1:$GD$19,2,0)&amp;"'!A:A"),0)),MATCH(T$5,INDIRECT("'"&amp;VLOOKUP($A$2,$GC$1:$GD$19,2,0)&amp;"'!5:5"),0)))</f>
        <v>0</v>
      </c>
      <c r="U7" s="61">
        <f t="shared" ca="1" si="1"/>
        <v>0</v>
      </c>
      <c r="V7" s="61">
        <f t="shared" ca="1" si="1"/>
        <v>0</v>
      </c>
      <c r="W7" s="61">
        <f t="shared" ca="1" si="1"/>
        <v>0</v>
      </c>
      <c r="X7" s="61">
        <f t="shared" ca="1" si="1"/>
        <v>0</v>
      </c>
      <c r="Y7" s="61">
        <f t="shared" ca="1" si="1"/>
        <v>0</v>
      </c>
      <c r="Z7" s="61">
        <f t="shared" ca="1" si="1"/>
        <v>0</v>
      </c>
      <c r="AA7" s="61">
        <f t="shared" ca="1" si="1"/>
        <v>0</v>
      </c>
      <c r="AB7" s="61">
        <f t="shared" ca="1" si="1"/>
        <v>0</v>
      </c>
      <c r="AC7" s="61">
        <f t="shared" ca="1" si="1"/>
        <v>0</v>
      </c>
      <c r="AD7" s="61">
        <f t="shared" ca="1" si="1"/>
        <v>0</v>
      </c>
      <c r="AE7" s="61">
        <f t="shared" ca="1" si="1"/>
        <v>0</v>
      </c>
      <c r="AF7" s="61">
        <f t="shared" ca="1" si="1"/>
        <v>0</v>
      </c>
      <c r="AG7" s="61">
        <f t="shared" ca="1" si="1"/>
        <v>0</v>
      </c>
      <c r="AH7" s="61">
        <f t="shared" ca="1" si="1"/>
        <v>0</v>
      </c>
      <c r="AI7" s="61">
        <f t="shared" ca="1" si="1"/>
        <v>0</v>
      </c>
      <c r="AJ7" s="61">
        <f t="shared" ref="AJ7:AY22" ca="1" si="2">INDIRECT("'"&amp;VLOOKUP($A$2,$GC$1:$GD$19,2,0)&amp;"'!"&amp;ADDRESS(IFERROR(MATCH($B7,INDIRECT("'"&amp;VLOOKUP($A$2,$GC$1:$GD$19,2,0)&amp;"'!B:B"),0),MATCH($A$82,INDIRECT("'"&amp;VLOOKUP($A$2,$GC$1:$GD$19,2,0)&amp;"'!A:A"),0)),MATCH(AJ$5,INDIRECT("'"&amp;VLOOKUP($A$2,$GC$1:$GD$19,2,0)&amp;"'!5:5"),0)))</f>
        <v>0</v>
      </c>
      <c r="AK7" s="61">
        <f t="shared" ca="1" si="2"/>
        <v>0</v>
      </c>
      <c r="AL7" s="61">
        <f t="shared" ca="1" si="2"/>
        <v>0</v>
      </c>
      <c r="AM7" s="61">
        <f t="shared" ca="1" si="2"/>
        <v>0</v>
      </c>
      <c r="AN7" s="61">
        <f t="shared" ca="1" si="2"/>
        <v>0</v>
      </c>
      <c r="AO7" s="61">
        <f t="shared" ca="1" si="2"/>
        <v>0</v>
      </c>
      <c r="AP7" s="61">
        <f t="shared" ca="1" si="2"/>
        <v>0</v>
      </c>
      <c r="AQ7" s="61">
        <f t="shared" ca="1" si="2"/>
        <v>0</v>
      </c>
      <c r="AR7" s="61">
        <f t="shared" ca="1" si="2"/>
        <v>0</v>
      </c>
      <c r="AS7" s="61">
        <f t="shared" ca="1" si="2"/>
        <v>0</v>
      </c>
      <c r="AT7" s="61">
        <f t="shared" ca="1" si="2"/>
        <v>0</v>
      </c>
      <c r="AU7" s="61">
        <f t="shared" ca="1" si="2"/>
        <v>0</v>
      </c>
      <c r="AV7" s="61">
        <f t="shared" ca="1" si="2"/>
        <v>0</v>
      </c>
      <c r="AW7" s="61">
        <f t="shared" ca="1" si="2"/>
        <v>0</v>
      </c>
      <c r="AX7" s="61">
        <f t="shared" ca="1" si="2"/>
        <v>0</v>
      </c>
      <c r="AY7" s="61">
        <f t="shared" ca="1" si="2"/>
        <v>0</v>
      </c>
      <c r="AZ7" s="61">
        <f t="shared" ref="AZ7:BO22" ca="1" si="3">INDIRECT("'"&amp;VLOOKUP($A$2,$GC$1:$GD$19,2,0)&amp;"'!"&amp;ADDRESS(IFERROR(MATCH($B7,INDIRECT("'"&amp;VLOOKUP($A$2,$GC$1:$GD$19,2,0)&amp;"'!B:B"),0),MATCH($A$82,INDIRECT("'"&amp;VLOOKUP($A$2,$GC$1:$GD$19,2,0)&amp;"'!A:A"),0)),MATCH(AZ$5,INDIRECT("'"&amp;VLOOKUP($A$2,$GC$1:$GD$19,2,0)&amp;"'!5:5"),0)))</f>
        <v>0</v>
      </c>
      <c r="BA7" s="61">
        <f t="shared" ca="1" si="3"/>
        <v>0</v>
      </c>
      <c r="BB7" s="61">
        <f t="shared" ca="1" si="3"/>
        <v>0</v>
      </c>
      <c r="BC7" s="61">
        <f t="shared" ca="1" si="3"/>
        <v>0</v>
      </c>
      <c r="BD7" s="61">
        <f t="shared" ca="1" si="3"/>
        <v>0</v>
      </c>
      <c r="BE7" s="61">
        <f t="shared" ca="1" si="3"/>
        <v>0</v>
      </c>
      <c r="BF7" s="61">
        <f t="shared" ca="1" si="3"/>
        <v>0</v>
      </c>
      <c r="BG7" s="61">
        <f t="shared" ca="1" si="3"/>
        <v>0</v>
      </c>
      <c r="BH7" s="61">
        <f t="shared" ca="1" si="3"/>
        <v>0</v>
      </c>
      <c r="BI7" s="61">
        <f t="shared" ca="1" si="3"/>
        <v>0</v>
      </c>
      <c r="BJ7" s="61">
        <f t="shared" ca="1" si="3"/>
        <v>0</v>
      </c>
      <c r="BK7" s="61">
        <f t="shared" ca="1" si="3"/>
        <v>0</v>
      </c>
      <c r="BL7" s="61">
        <f t="shared" ca="1" si="3"/>
        <v>0</v>
      </c>
      <c r="BM7" s="61">
        <f t="shared" ca="1" si="3"/>
        <v>0</v>
      </c>
      <c r="BN7" s="61">
        <f t="shared" ca="1" si="3"/>
        <v>0</v>
      </c>
      <c r="BO7" s="61">
        <f t="shared" ca="1" si="3"/>
        <v>0</v>
      </c>
      <c r="BP7" s="61">
        <f t="shared" ref="BP7:CE22" ca="1" si="4">INDIRECT("'"&amp;VLOOKUP($A$2,$GC$1:$GD$19,2,0)&amp;"'!"&amp;ADDRESS(IFERROR(MATCH($B7,INDIRECT("'"&amp;VLOOKUP($A$2,$GC$1:$GD$19,2,0)&amp;"'!B:B"),0),MATCH($A$82,INDIRECT("'"&amp;VLOOKUP($A$2,$GC$1:$GD$19,2,0)&amp;"'!A:A"),0)),MATCH(BP$5,INDIRECT("'"&amp;VLOOKUP($A$2,$GC$1:$GD$19,2,0)&amp;"'!5:5"),0)))</f>
        <v>0</v>
      </c>
      <c r="BQ7" s="61">
        <f t="shared" ca="1" si="4"/>
        <v>0</v>
      </c>
      <c r="BR7" s="61">
        <f t="shared" ca="1" si="4"/>
        <v>0</v>
      </c>
      <c r="BS7" s="61">
        <f t="shared" ca="1" si="4"/>
        <v>0</v>
      </c>
      <c r="BT7" s="61">
        <f t="shared" ca="1" si="4"/>
        <v>0</v>
      </c>
      <c r="BU7" s="61">
        <f t="shared" ca="1" si="4"/>
        <v>0</v>
      </c>
      <c r="BV7" s="61">
        <f t="shared" ca="1" si="4"/>
        <v>0</v>
      </c>
      <c r="BW7" s="61">
        <f t="shared" ca="1" si="4"/>
        <v>0</v>
      </c>
      <c r="BX7" s="61">
        <f t="shared" ca="1" si="4"/>
        <v>0</v>
      </c>
      <c r="BY7" s="61">
        <f t="shared" ca="1" si="4"/>
        <v>0</v>
      </c>
      <c r="BZ7" s="61">
        <f t="shared" ca="1" si="4"/>
        <v>0</v>
      </c>
      <c r="CA7" s="61">
        <f t="shared" ca="1" si="4"/>
        <v>0</v>
      </c>
      <c r="CB7" s="61">
        <f t="shared" ca="1" si="4"/>
        <v>0</v>
      </c>
      <c r="CC7" s="61">
        <f t="shared" ca="1" si="4"/>
        <v>0</v>
      </c>
      <c r="CD7" s="61">
        <f t="shared" ca="1" si="4"/>
        <v>0</v>
      </c>
      <c r="CE7" s="61">
        <f t="shared" ca="1" si="4"/>
        <v>0</v>
      </c>
      <c r="CF7" s="61">
        <f t="shared" ref="CF7:CT22" ca="1" si="5">INDIRECT("'"&amp;VLOOKUP($A$2,$GC$1:$GD$19,2,0)&amp;"'!"&amp;ADDRESS(IFERROR(MATCH($B7,INDIRECT("'"&amp;VLOOKUP($A$2,$GC$1:$GD$19,2,0)&amp;"'!B:B"),0),MATCH($A$82,INDIRECT("'"&amp;VLOOKUP($A$2,$GC$1:$GD$19,2,0)&amp;"'!A:A"),0)),MATCH(CF$5,INDIRECT("'"&amp;VLOOKUP($A$2,$GC$1:$GD$19,2,0)&amp;"'!5:5"),0)))</f>
        <v>0</v>
      </c>
      <c r="CG7" s="61">
        <f t="shared" ca="1" si="5"/>
        <v>0</v>
      </c>
      <c r="CH7" s="61">
        <f t="shared" ca="1" si="5"/>
        <v>0</v>
      </c>
      <c r="CI7" s="61">
        <f t="shared" ca="1" si="5"/>
        <v>0</v>
      </c>
      <c r="CJ7" s="61">
        <f t="shared" ca="1" si="5"/>
        <v>0</v>
      </c>
      <c r="CK7" s="61">
        <f t="shared" ca="1" si="5"/>
        <v>0</v>
      </c>
      <c r="CL7" s="61">
        <f t="shared" ca="1" si="5"/>
        <v>0</v>
      </c>
      <c r="CM7" s="61">
        <f t="shared" ca="1" si="5"/>
        <v>0</v>
      </c>
      <c r="CN7" s="61">
        <f t="shared" ca="1" si="5"/>
        <v>0</v>
      </c>
      <c r="CO7" s="61">
        <f t="shared" ca="1" si="5"/>
        <v>0</v>
      </c>
      <c r="CP7" s="61">
        <f t="shared" ca="1" si="5"/>
        <v>0</v>
      </c>
      <c r="CQ7" s="61">
        <f t="shared" ca="1" si="5"/>
        <v>0</v>
      </c>
      <c r="CR7" s="61">
        <f t="shared" ca="1" si="5"/>
        <v>0</v>
      </c>
      <c r="CS7" s="61">
        <f t="shared" ca="1" si="5"/>
        <v>0</v>
      </c>
      <c r="CT7" s="61">
        <f t="shared" ca="1" si="5"/>
        <v>0</v>
      </c>
      <c r="CU7" s="61">
        <f t="shared" ref="CU7:CU70" ca="1" si="6">INDIRECT("'"&amp;VLOOKUP($A$2,$GC$1:$GD$19,2,0)&amp;"'!"&amp;ADDRESS(IFERROR(MATCH($B7,INDIRECT("'"&amp;VLOOKUP($A$2,$GC$1:$GD$19,2,0)&amp;"'!B:B"),0),MATCH($A$82,INDIRECT("'"&amp;VLOOKUP($A$2,$GC$1:$GD$19,2,0)&amp;"'!A:A"),0)),MATCH(CU$6,INDIRECT("'"&amp;VLOOKUP($A$2,$GC$1:$GD$19,2,0)&amp;"'!6:6"),0)))</f>
        <v>0</v>
      </c>
    </row>
    <row r="8" spans="1:186" ht="12.75" customHeight="1">
      <c r="A8" s="44" t="s">
        <v>3</v>
      </c>
      <c r="B8" s="59">
        <v>1003</v>
      </c>
      <c r="C8" s="60" t="s">
        <v>373</v>
      </c>
      <c r="D8" s="61">
        <f t="shared" ca="1" si="0"/>
        <v>95375.52</v>
      </c>
      <c r="E8" s="61">
        <f t="shared" ca="1" si="0"/>
        <v>0</v>
      </c>
      <c r="F8" s="61">
        <f t="shared" ca="1" si="0"/>
        <v>0</v>
      </c>
      <c r="G8" s="61">
        <f t="shared" ca="1" si="0"/>
        <v>0</v>
      </c>
      <c r="H8" s="61">
        <f t="shared" ca="1" si="0"/>
        <v>0</v>
      </c>
      <c r="I8" s="61">
        <f t="shared" ca="1" si="0"/>
        <v>0</v>
      </c>
      <c r="J8" s="61">
        <f t="shared" ca="1" si="0"/>
        <v>0</v>
      </c>
      <c r="K8" s="61">
        <f t="shared" ca="1" si="0"/>
        <v>0</v>
      </c>
      <c r="L8" s="61">
        <f t="shared" ca="1" si="0"/>
        <v>0</v>
      </c>
      <c r="M8" s="61">
        <f t="shared" ca="1" si="0"/>
        <v>0</v>
      </c>
      <c r="N8" s="61">
        <f t="shared" ca="1" si="0"/>
        <v>0</v>
      </c>
      <c r="O8" s="61">
        <f t="shared" ca="1" si="0"/>
        <v>0</v>
      </c>
      <c r="P8" s="61">
        <f t="shared" ca="1" si="0"/>
        <v>0</v>
      </c>
      <c r="Q8" s="61">
        <f t="shared" ca="1" si="0"/>
        <v>0</v>
      </c>
      <c r="R8" s="61">
        <f t="shared" ca="1" si="0"/>
        <v>0</v>
      </c>
      <c r="S8" s="61">
        <f t="shared" ca="1" si="0"/>
        <v>0</v>
      </c>
      <c r="T8" s="61">
        <f t="shared" ca="1" si="1"/>
        <v>0</v>
      </c>
      <c r="U8" s="61">
        <f t="shared" ca="1" si="1"/>
        <v>0</v>
      </c>
      <c r="V8" s="61">
        <f t="shared" ca="1" si="1"/>
        <v>95375.52</v>
      </c>
      <c r="W8" s="61">
        <f t="shared" ca="1" si="1"/>
        <v>0</v>
      </c>
      <c r="X8" s="61">
        <f t="shared" ca="1" si="1"/>
        <v>0</v>
      </c>
      <c r="Y8" s="61">
        <f t="shared" ca="1" si="1"/>
        <v>95375.52</v>
      </c>
      <c r="Z8" s="61">
        <f t="shared" ca="1" si="1"/>
        <v>0</v>
      </c>
      <c r="AA8" s="61">
        <f t="shared" ca="1" si="1"/>
        <v>0</v>
      </c>
      <c r="AB8" s="61">
        <f t="shared" ca="1" si="1"/>
        <v>0</v>
      </c>
      <c r="AC8" s="61">
        <f t="shared" ca="1" si="1"/>
        <v>0</v>
      </c>
      <c r="AD8" s="61">
        <f t="shared" ca="1" si="1"/>
        <v>0</v>
      </c>
      <c r="AE8" s="61">
        <f t="shared" ca="1" si="1"/>
        <v>0</v>
      </c>
      <c r="AF8" s="61">
        <f t="shared" ca="1" si="1"/>
        <v>0</v>
      </c>
      <c r="AG8" s="61">
        <f t="shared" ca="1" si="1"/>
        <v>0</v>
      </c>
      <c r="AH8" s="61">
        <f t="shared" ca="1" si="1"/>
        <v>0</v>
      </c>
      <c r="AI8" s="61">
        <f t="shared" ca="1" si="1"/>
        <v>0</v>
      </c>
      <c r="AJ8" s="61">
        <f t="shared" ca="1" si="2"/>
        <v>0</v>
      </c>
      <c r="AK8" s="61">
        <f t="shared" ca="1" si="2"/>
        <v>0</v>
      </c>
      <c r="AL8" s="61">
        <f t="shared" ca="1" si="2"/>
        <v>0</v>
      </c>
      <c r="AM8" s="61">
        <f t="shared" ca="1" si="2"/>
        <v>0</v>
      </c>
      <c r="AN8" s="61">
        <f t="shared" ca="1" si="2"/>
        <v>-464620.55999999936</v>
      </c>
      <c r="AO8" s="61">
        <f t="shared" ca="1" si="2"/>
        <v>-116670.54</v>
      </c>
      <c r="AP8" s="61">
        <f t="shared" ca="1" si="2"/>
        <v>-116670.54</v>
      </c>
      <c r="AQ8" s="61">
        <f t="shared" ca="1" si="2"/>
        <v>0</v>
      </c>
      <c r="AR8" s="61">
        <f t="shared" ca="1" si="2"/>
        <v>27686.299999999988</v>
      </c>
      <c r="AS8" s="61">
        <f t="shared" ca="1" si="2"/>
        <v>27686.299999999988</v>
      </c>
      <c r="AT8" s="61">
        <f t="shared" ca="1" si="2"/>
        <v>-75734.210000000006</v>
      </c>
      <c r="AU8" s="61">
        <f t="shared" ca="1" si="2"/>
        <v>-75734.210000000006</v>
      </c>
      <c r="AV8" s="61">
        <f t="shared" ca="1" si="2"/>
        <v>0</v>
      </c>
      <c r="AW8" s="61">
        <f t="shared" ca="1" si="2"/>
        <v>0</v>
      </c>
      <c r="AX8" s="61">
        <f t="shared" ca="1" si="2"/>
        <v>0</v>
      </c>
      <c r="AY8" s="61">
        <f t="shared" ca="1" si="2"/>
        <v>103420.51</v>
      </c>
      <c r="AZ8" s="61">
        <f t="shared" ca="1" si="3"/>
        <v>0</v>
      </c>
      <c r="BA8" s="61">
        <f t="shared" ca="1" si="3"/>
        <v>0</v>
      </c>
      <c r="BB8" s="61">
        <f t="shared" ca="1" si="3"/>
        <v>0</v>
      </c>
      <c r="BC8" s="61">
        <f t="shared" ca="1" si="3"/>
        <v>0</v>
      </c>
      <c r="BD8" s="61">
        <f t="shared" ca="1" si="3"/>
        <v>0</v>
      </c>
      <c r="BE8" s="61">
        <f t="shared" ca="1" si="3"/>
        <v>0</v>
      </c>
      <c r="BF8" s="61">
        <f t="shared" ca="1" si="3"/>
        <v>0</v>
      </c>
      <c r="BG8" s="61">
        <f t="shared" ca="1" si="3"/>
        <v>0</v>
      </c>
      <c r="BH8" s="61">
        <f t="shared" ca="1" si="3"/>
        <v>0</v>
      </c>
      <c r="BI8" s="61">
        <f t="shared" ca="1" si="3"/>
        <v>0</v>
      </c>
      <c r="BJ8" s="61">
        <f t="shared" ca="1" si="3"/>
        <v>-375636.31999999937</v>
      </c>
      <c r="BK8" s="61">
        <f t="shared" ca="1" si="3"/>
        <v>-375636.31999999937</v>
      </c>
      <c r="BL8" s="61">
        <f t="shared" ca="1" si="3"/>
        <v>-4364124.1399999997</v>
      </c>
      <c r="BM8" s="61">
        <f t="shared" ca="1" si="3"/>
        <v>3988487.8200000003</v>
      </c>
      <c r="BN8" s="61">
        <f t="shared" ca="1" si="3"/>
        <v>0</v>
      </c>
      <c r="BO8" s="61">
        <f t="shared" ca="1" si="3"/>
        <v>0</v>
      </c>
      <c r="BP8" s="61">
        <f t="shared" ca="1" si="4"/>
        <v>0</v>
      </c>
      <c r="BQ8" s="61">
        <f t="shared" ca="1" si="4"/>
        <v>0</v>
      </c>
      <c r="BR8" s="61">
        <f t="shared" ca="1" si="4"/>
        <v>0</v>
      </c>
      <c r="BS8" s="61">
        <f t="shared" ca="1" si="4"/>
        <v>0</v>
      </c>
      <c r="BT8" s="61">
        <f t="shared" ca="1" si="4"/>
        <v>0</v>
      </c>
      <c r="BU8" s="61">
        <f t="shared" ca="1" si="4"/>
        <v>0</v>
      </c>
      <c r="BV8" s="61">
        <f t="shared" ca="1" si="4"/>
        <v>0</v>
      </c>
      <c r="BW8" s="61">
        <f t="shared" ca="1" si="4"/>
        <v>0</v>
      </c>
      <c r="BX8" s="61">
        <f t="shared" ca="1" si="4"/>
        <v>0</v>
      </c>
      <c r="BY8" s="61">
        <f t="shared" ca="1" si="4"/>
        <v>0</v>
      </c>
      <c r="BZ8" s="61">
        <f t="shared" ca="1" si="4"/>
        <v>0</v>
      </c>
      <c r="CA8" s="61">
        <f t="shared" ca="1" si="4"/>
        <v>0</v>
      </c>
      <c r="CB8" s="61">
        <f t="shared" ca="1" si="4"/>
        <v>0</v>
      </c>
      <c r="CC8" s="61">
        <f t="shared" ca="1" si="4"/>
        <v>0</v>
      </c>
      <c r="CD8" s="61">
        <f t="shared" ca="1" si="4"/>
        <v>0</v>
      </c>
      <c r="CE8" s="61">
        <f t="shared" ca="1" si="4"/>
        <v>0</v>
      </c>
      <c r="CF8" s="61">
        <f t="shared" ca="1" si="5"/>
        <v>0</v>
      </c>
      <c r="CG8" s="61">
        <f t="shared" ca="1" si="5"/>
        <v>0</v>
      </c>
      <c r="CH8" s="61">
        <f t="shared" ca="1" si="5"/>
        <v>0</v>
      </c>
      <c r="CI8" s="61">
        <f t="shared" ca="1" si="5"/>
        <v>0</v>
      </c>
      <c r="CJ8" s="61">
        <f t="shared" ca="1" si="5"/>
        <v>0</v>
      </c>
      <c r="CK8" s="61">
        <f t="shared" ca="1" si="5"/>
        <v>0</v>
      </c>
      <c r="CL8" s="61">
        <f t="shared" ca="1" si="5"/>
        <v>0</v>
      </c>
      <c r="CM8" s="61">
        <f t="shared" ca="1" si="5"/>
        <v>0</v>
      </c>
      <c r="CN8" s="61">
        <f t="shared" ca="1" si="5"/>
        <v>0</v>
      </c>
      <c r="CO8" s="61">
        <f t="shared" ca="1" si="5"/>
        <v>0</v>
      </c>
      <c r="CP8" s="61">
        <f t="shared" ca="1" si="5"/>
        <v>0</v>
      </c>
      <c r="CQ8" s="61">
        <f t="shared" ca="1" si="5"/>
        <v>0</v>
      </c>
      <c r="CR8" s="61">
        <f t="shared" ca="1" si="5"/>
        <v>0</v>
      </c>
      <c r="CS8" s="61">
        <f t="shared" ca="1" si="5"/>
        <v>0</v>
      </c>
      <c r="CT8" s="61">
        <f t="shared" ca="1" si="5"/>
        <v>0</v>
      </c>
      <c r="CU8" s="61">
        <f t="shared" ca="1" si="6"/>
        <v>-369245.03999999934</v>
      </c>
    </row>
    <row r="9" spans="1:186" ht="12.75" customHeight="1">
      <c r="A9" s="44" t="s">
        <v>4</v>
      </c>
      <c r="B9" s="59">
        <v>1004</v>
      </c>
      <c r="C9" s="60" t="s">
        <v>373</v>
      </c>
      <c r="D9" s="61">
        <f t="shared" ca="1" si="0"/>
        <v>0</v>
      </c>
      <c r="E9" s="61">
        <f t="shared" ca="1" si="0"/>
        <v>0</v>
      </c>
      <c r="F9" s="61">
        <f t="shared" ca="1" si="0"/>
        <v>0</v>
      </c>
      <c r="G9" s="61">
        <f t="shared" ca="1" si="0"/>
        <v>0</v>
      </c>
      <c r="H9" s="61">
        <f t="shared" ca="1" si="0"/>
        <v>0</v>
      </c>
      <c r="I9" s="61">
        <f t="shared" ca="1" si="0"/>
        <v>0</v>
      </c>
      <c r="J9" s="61">
        <f t="shared" ca="1" si="0"/>
        <v>0</v>
      </c>
      <c r="K9" s="61">
        <f t="shared" ca="1" si="0"/>
        <v>0</v>
      </c>
      <c r="L9" s="61">
        <f t="shared" ca="1" si="0"/>
        <v>0</v>
      </c>
      <c r="M9" s="61">
        <f t="shared" ca="1" si="0"/>
        <v>0</v>
      </c>
      <c r="N9" s="61">
        <f t="shared" ca="1" si="0"/>
        <v>0</v>
      </c>
      <c r="O9" s="61">
        <f t="shared" ca="1" si="0"/>
        <v>0</v>
      </c>
      <c r="P9" s="61">
        <f t="shared" ca="1" si="0"/>
        <v>0</v>
      </c>
      <c r="Q9" s="61">
        <f t="shared" ca="1" si="0"/>
        <v>0</v>
      </c>
      <c r="R9" s="61">
        <f t="shared" ca="1" si="0"/>
        <v>0</v>
      </c>
      <c r="S9" s="61">
        <f t="shared" ca="1" si="0"/>
        <v>0</v>
      </c>
      <c r="T9" s="61">
        <f t="shared" ca="1" si="1"/>
        <v>0</v>
      </c>
      <c r="U9" s="61">
        <f t="shared" ca="1" si="1"/>
        <v>0</v>
      </c>
      <c r="V9" s="61">
        <f t="shared" ca="1" si="1"/>
        <v>0</v>
      </c>
      <c r="W9" s="61">
        <f t="shared" ca="1" si="1"/>
        <v>0</v>
      </c>
      <c r="X9" s="61">
        <f t="shared" ca="1" si="1"/>
        <v>0</v>
      </c>
      <c r="Y9" s="61">
        <f t="shared" ca="1" si="1"/>
        <v>0</v>
      </c>
      <c r="Z9" s="61">
        <f t="shared" ca="1" si="1"/>
        <v>0</v>
      </c>
      <c r="AA9" s="61">
        <f t="shared" ca="1" si="1"/>
        <v>0</v>
      </c>
      <c r="AB9" s="61">
        <f t="shared" ca="1" si="1"/>
        <v>0</v>
      </c>
      <c r="AC9" s="61">
        <f t="shared" ca="1" si="1"/>
        <v>0</v>
      </c>
      <c r="AD9" s="61">
        <f t="shared" ca="1" si="1"/>
        <v>0</v>
      </c>
      <c r="AE9" s="61">
        <f t="shared" ca="1" si="1"/>
        <v>0</v>
      </c>
      <c r="AF9" s="61">
        <f t="shared" ca="1" si="1"/>
        <v>0</v>
      </c>
      <c r="AG9" s="61">
        <f t="shared" ca="1" si="1"/>
        <v>0</v>
      </c>
      <c r="AH9" s="61">
        <f t="shared" ca="1" si="1"/>
        <v>0</v>
      </c>
      <c r="AI9" s="61">
        <f t="shared" ca="1" si="1"/>
        <v>0</v>
      </c>
      <c r="AJ9" s="61">
        <f t="shared" ca="1" si="2"/>
        <v>0</v>
      </c>
      <c r="AK9" s="61">
        <f t="shared" ca="1" si="2"/>
        <v>0</v>
      </c>
      <c r="AL9" s="61">
        <f t="shared" ca="1" si="2"/>
        <v>0</v>
      </c>
      <c r="AM9" s="61">
        <f t="shared" ca="1" si="2"/>
        <v>0</v>
      </c>
      <c r="AN9" s="61">
        <f t="shared" ca="1" si="2"/>
        <v>0</v>
      </c>
      <c r="AO9" s="61">
        <f t="shared" ca="1" si="2"/>
        <v>0</v>
      </c>
      <c r="AP9" s="61">
        <f t="shared" ca="1" si="2"/>
        <v>0</v>
      </c>
      <c r="AQ9" s="61">
        <f t="shared" ca="1" si="2"/>
        <v>0</v>
      </c>
      <c r="AR9" s="61">
        <f t="shared" ca="1" si="2"/>
        <v>0</v>
      </c>
      <c r="AS9" s="61">
        <f t="shared" ca="1" si="2"/>
        <v>0</v>
      </c>
      <c r="AT9" s="61">
        <f t="shared" ca="1" si="2"/>
        <v>0</v>
      </c>
      <c r="AU9" s="61">
        <f t="shared" ca="1" si="2"/>
        <v>0</v>
      </c>
      <c r="AV9" s="61">
        <f t="shared" ca="1" si="2"/>
        <v>0</v>
      </c>
      <c r="AW9" s="61">
        <f t="shared" ca="1" si="2"/>
        <v>0</v>
      </c>
      <c r="AX9" s="61">
        <f t="shared" ca="1" si="2"/>
        <v>0</v>
      </c>
      <c r="AY9" s="61">
        <f t="shared" ca="1" si="2"/>
        <v>0</v>
      </c>
      <c r="AZ9" s="61">
        <f t="shared" ca="1" si="3"/>
        <v>0</v>
      </c>
      <c r="BA9" s="61">
        <f t="shared" ca="1" si="3"/>
        <v>0</v>
      </c>
      <c r="BB9" s="61">
        <f t="shared" ca="1" si="3"/>
        <v>0</v>
      </c>
      <c r="BC9" s="61">
        <f t="shared" ca="1" si="3"/>
        <v>0</v>
      </c>
      <c r="BD9" s="61">
        <f t="shared" ca="1" si="3"/>
        <v>0</v>
      </c>
      <c r="BE9" s="61">
        <f t="shared" ca="1" si="3"/>
        <v>0</v>
      </c>
      <c r="BF9" s="61">
        <f t="shared" ca="1" si="3"/>
        <v>0</v>
      </c>
      <c r="BG9" s="61">
        <f t="shared" ca="1" si="3"/>
        <v>0</v>
      </c>
      <c r="BH9" s="61">
        <f t="shared" ca="1" si="3"/>
        <v>0</v>
      </c>
      <c r="BI9" s="61">
        <f t="shared" ca="1" si="3"/>
        <v>0</v>
      </c>
      <c r="BJ9" s="61">
        <f t="shared" ca="1" si="3"/>
        <v>0</v>
      </c>
      <c r="BK9" s="61">
        <f t="shared" ca="1" si="3"/>
        <v>0</v>
      </c>
      <c r="BL9" s="61">
        <f t="shared" ca="1" si="3"/>
        <v>0</v>
      </c>
      <c r="BM9" s="61">
        <f t="shared" ca="1" si="3"/>
        <v>0</v>
      </c>
      <c r="BN9" s="61">
        <f t="shared" ca="1" si="3"/>
        <v>0</v>
      </c>
      <c r="BO9" s="61">
        <f t="shared" ca="1" si="3"/>
        <v>0</v>
      </c>
      <c r="BP9" s="61">
        <f t="shared" ca="1" si="4"/>
        <v>0</v>
      </c>
      <c r="BQ9" s="61">
        <f t="shared" ca="1" si="4"/>
        <v>0</v>
      </c>
      <c r="BR9" s="61">
        <f t="shared" ca="1" si="4"/>
        <v>0</v>
      </c>
      <c r="BS9" s="61">
        <f t="shared" ca="1" si="4"/>
        <v>0</v>
      </c>
      <c r="BT9" s="61">
        <f t="shared" ca="1" si="4"/>
        <v>0</v>
      </c>
      <c r="BU9" s="61">
        <f t="shared" ca="1" si="4"/>
        <v>0</v>
      </c>
      <c r="BV9" s="61">
        <f t="shared" ca="1" si="4"/>
        <v>0</v>
      </c>
      <c r="BW9" s="61">
        <f t="shared" ca="1" si="4"/>
        <v>0</v>
      </c>
      <c r="BX9" s="61">
        <f t="shared" ca="1" si="4"/>
        <v>0</v>
      </c>
      <c r="BY9" s="61">
        <f t="shared" ca="1" si="4"/>
        <v>0</v>
      </c>
      <c r="BZ9" s="61">
        <f t="shared" ca="1" si="4"/>
        <v>0</v>
      </c>
      <c r="CA9" s="61">
        <f t="shared" ca="1" si="4"/>
        <v>0</v>
      </c>
      <c r="CB9" s="61">
        <f t="shared" ca="1" si="4"/>
        <v>0</v>
      </c>
      <c r="CC9" s="61">
        <f t="shared" ca="1" si="4"/>
        <v>0</v>
      </c>
      <c r="CD9" s="61">
        <f t="shared" ca="1" si="4"/>
        <v>0</v>
      </c>
      <c r="CE9" s="61">
        <f t="shared" ca="1" si="4"/>
        <v>0</v>
      </c>
      <c r="CF9" s="61">
        <f t="shared" ca="1" si="5"/>
        <v>0</v>
      </c>
      <c r="CG9" s="61">
        <f t="shared" ca="1" si="5"/>
        <v>0</v>
      </c>
      <c r="CH9" s="61">
        <f t="shared" ca="1" si="5"/>
        <v>0</v>
      </c>
      <c r="CI9" s="61">
        <f t="shared" ca="1" si="5"/>
        <v>0</v>
      </c>
      <c r="CJ9" s="61">
        <f t="shared" ca="1" si="5"/>
        <v>0</v>
      </c>
      <c r="CK9" s="61">
        <f t="shared" ca="1" si="5"/>
        <v>0</v>
      </c>
      <c r="CL9" s="61">
        <f t="shared" ca="1" si="5"/>
        <v>0</v>
      </c>
      <c r="CM9" s="61">
        <f t="shared" ca="1" si="5"/>
        <v>0</v>
      </c>
      <c r="CN9" s="61">
        <f t="shared" ca="1" si="5"/>
        <v>0</v>
      </c>
      <c r="CO9" s="61">
        <f t="shared" ca="1" si="5"/>
        <v>0</v>
      </c>
      <c r="CP9" s="61">
        <f t="shared" ca="1" si="5"/>
        <v>0</v>
      </c>
      <c r="CQ9" s="61">
        <f t="shared" ca="1" si="5"/>
        <v>0</v>
      </c>
      <c r="CR9" s="61">
        <f t="shared" ca="1" si="5"/>
        <v>0</v>
      </c>
      <c r="CS9" s="61">
        <f t="shared" ca="1" si="5"/>
        <v>0</v>
      </c>
      <c r="CT9" s="61">
        <f t="shared" ca="1" si="5"/>
        <v>0</v>
      </c>
      <c r="CU9" s="61">
        <f t="shared" ca="1" si="6"/>
        <v>0</v>
      </c>
    </row>
    <row r="10" spans="1:186" ht="12.75" customHeight="1">
      <c r="A10" s="44" t="s">
        <v>6</v>
      </c>
      <c r="B10" s="59">
        <v>1005</v>
      </c>
      <c r="C10" s="60" t="s">
        <v>373</v>
      </c>
      <c r="D10" s="61">
        <f t="shared" ca="1" si="0"/>
        <v>0</v>
      </c>
      <c r="E10" s="61">
        <f t="shared" ca="1" si="0"/>
        <v>0</v>
      </c>
      <c r="F10" s="61">
        <f t="shared" ca="1" si="0"/>
        <v>0</v>
      </c>
      <c r="G10" s="61">
        <f t="shared" ca="1" si="0"/>
        <v>0</v>
      </c>
      <c r="H10" s="61">
        <f t="shared" ca="1" si="0"/>
        <v>0</v>
      </c>
      <c r="I10" s="61">
        <f t="shared" ca="1" si="0"/>
        <v>0</v>
      </c>
      <c r="J10" s="61">
        <f t="shared" ca="1" si="0"/>
        <v>0</v>
      </c>
      <c r="K10" s="61">
        <f t="shared" ca="1" si="0"/>
        <v>0</v>
      </c>
      <c r="L10" s="61">
        <f t="shared" ca="1" si="0"/>
        <v>0</v>
      </c>
      <c r="M10" s="61">
        <f t="shared" ca="1" si="0"/>
        <v>0</v>
      </c>
      <c r="N10" s="61">
        <f t="shared" ca="1" si="0"/>
        <v>0</v>
      </c>
      <c r="O10" s="61">
        <f t="shared" ca="1" si="0"/>
        <v>0</v>
      </c>
      <c r="P10" s="61">
        <f t="shared" ca="1" si="0"/>
        <v>0</v>
      </c>
      <c r="Q10" s="61">
        <f t="shared" ca="1" si="0"/>
        <v>0</v>
      </c>
      <c r="R10" s="61">
        <f t="shared" ca="1" si="0"/>
        <v>0</v>
      </c>
      <c r="S10" s="61">
        <f t="shared" ca="1" si="0"/>
        <v>0</v>
      </c>
      <c r="T10" s="61">
        <f t="shared" ca="1" si="1"/>
        <v>0</v>
      </c>
      <c r="U10" s="61">
        <f t="shared" ca="1" si="1"/>
        <v>0</v>
      </c>
      <c r="V10" s="61">
        <f t="shared" ca="1" si="1"/>
        <v>0</v>
      </c>
      <c r="W10" s="61">
        <f t="shared" ca="1" si="1"/>
        <v>0</v>
      </c>
      <c r="X10" s="61">
        <f t="shared" ca="1" si="1"/>
        <v>0</v>
      </c>
      <c r="Y10" s="61">
        <f t="shared" ca="1" si="1"/>
        <v>0</v>
      </c>
      <c r="Z10" s="61">
        <f t="shared" ca="1" si="1"/>
        <v>0</v>
      </c>
      <c r="AA10" s="61">
        <f t="shared" ca="1" si="1"/>
        <v>0</v>
      </c>
      <c r="AB10" s="61">
        <f t="shared" ca="1" si="1"/>
        <v>0</v>
      </c>
      <c r="AC10" s="61">
        <f t="shared" ca="1" si="1"/>
        <v>0</v>
      </c>
      <c r="AD10" s="61">
        <f t="shared" ca="1" si="1"/>
        <v>0</v>
      </c>
      <c r="AE10" s="61">
        <f t="shared" ca="1" si="1"/>
        <v>0</v>
      </c>
      <c r="AF10" s="61">
        <f t="shared" ca="1" si="1"/>
        <v>0</v>
      </c>
      <c r="AG10" s="61">
        <f t="shared" ca="1" si="1"/>
        <v>0</v>
      </c>
      <c r="AH10" s="61">
        <f t="shared" ca="1" si="1"/>
        <v>0</v>
      </c>
      <c r="AI10" s="61">
        <f t="shared" ca="1" si="1"/>
        <v>0</v>
      </c>
      <c r="AJ10" s="61">
        <f t="shared" ca="1" si="2"/>
        <v>0</v>
      </c>
      <c r="AK10" s="61">
        <f t="shared" ca="1" si="2"/>
        <v>0</v>
      </c>
      <c r="AL10" s="61">
        <f t="shared" ca="1" si="2"/>
        <v>0</v>
      </c>
      <c r="AM10" s="61">
        <f t="shared" ca="1" si="2"/>
        <v>0</v>
      </c>
      <c r="AN10" s="61">
        <f t="shared" ca="1" si="2"/>
        <v>0</v>
      </c>
      <c r="AO10" s="61">
        <f t="shared" ca="1" si="2"/>
        <v>0</v>
      </c>
      <c r="AP10" s="61">
        <f t="shared" ca="1" si="2"/>
        <v>0</v>
      </c>
      <c r="AQ10" s="61">
        <f t="shared" ca="1" si="2"/>
        <v>0</v>
      </c>
      <c r="AR10" s="61">
        <f t="shared" ca="1" si="2"/>
        <v>0</v>
      </c>
      <c r="AS10" s="61">
        <f t="shared" ca="1" si="2"/>
        <v>0</v>
      </c>
      <c r="AT10" s="61">
        <f t="shared" ca="1" si="2"/>
        <v>0</v>
      </c>
      <c r="AU10" s="61">
        <f t="shared" ca="1" si="2"/>
        <v>0</v>
      </c>
      <c r="AV10" s="61">
        <f t="shared" ca="1" si="2"/>
        <v>0</v>
      </c>
      <c r="AW10" s="61">
        <f t="shared" ca="1" si="2"/>
        <v>0</v>
      </c>
      <c r="AX10" s="61">
        <f t="shared" ca="1" si="2"/>
        <v>0</v>
      </c>
      <c r="AY10" s="61">
        <f t="shared" ca="1" si="2"/>
        <v>0</v>
      </c>
      <c r="AZ10" s="61">
        <f t="shared" ca="1" si="3"/>
        <v>0</v>
      </c>
      <c r="BA10" s="61">
        <f t="shared" ca="1" si="3"/>
        <v>0</v>
      </c>
      <c r="BB10" s="61">
        <f t="shared" ca="1" si="3"/>
        <v>0</v>
      </c>
      <c r="BC10" s="61">
        <f t="shared" ca="1" si="3"/>
        <v>0</v>
      </c>
      <c r="BD10" s="61">
        <f t="shared" ca="1" si="3"/>
        <v>0</v>
      </c>
      <c r="BE10" s="61">
        <f t="shared" ca="1" si="3"/>
        <v>0</v>
      </c>
      <c r="BF10" s="61">
        <f t="shared" ca="1" si="3"/>
        <v>0</v>
      </c>
      <c r="BG10" s="61">
        <f t="shared" ca="1" si="3"/>
        <v>0</v>
      </c>
      <c r="BH10" s="61">
        <f t="shared" ca="1" si="3"/>
        <v>0</v>
      </c>
      <c r="BI10" s="61">
        <f t="shared" ca="1" si="3"/>
        <v>0</v>
      </c>
      <c r="BJ10" s="61">
        <f t="shared" ca="1" si="3"/>
        <v>0</v>
      </c>
      <c r="BK10" s="61">
        <f t="shared" ca="1" si="3"/>
        <v>0</v>
      </c>
      <c r="BL10" s="61">
        <f t="shared" ca="1" si="3"/>
        <v>0</v>
      </c>
      <c r="BM10" s="61">
        <f t="shared" ca="1" si="3"/>
        <v>0</v>
      </c>
      <c r="BN10" s="61">
        <f t="shared" ca="1" si="3"/>
        <v>0</v>
      </c>
      <c r="BO10" s="61">
        <f t="shared" ca="1" si="3"/>
        <v>0</v>
      </c>
      <c r="BP10" s="61">
        <f t="shared" ca="1" si="4"/>
        <v>0</v>
      </c>
      <c r="BQ10" s="61">
        <f t="shared" ca="1" si="4"/>
        <v>0</v>
      </c>
      <c r="BR10" s="61">
        <f t="shared" ca="1" si="4"/>
        <v>0</v>
      </c>
      <c r="BS10" s="61">
        <f t="shared" ca="1" si="4"/>
        <v>0</v>
      </c>
      <c r="BT10" s="61">
        <f t="shared" ca="1" si="4"/>
        <v>0</v>
      </c>
      <c r="BU10" s="61">
        <f t="shared" ca="1" si="4"/>
        <v>0</v>
      </c>
      <c r="BV10" s="61">
        <f t="shared" ca="1" si="4"/>
        <v>0</v>
      </c>
      <c r="BW10" s="61">
        <f t="shared" ca="1" si="4"/>
        <v>0</v>
      </c>
      <c r="BX10" s="61">
        <f t="shared" ca="1" si="4"/>
        <v>0</v>
      </c>
      <c r="BY10" s="61">
        <f t="shared" ca="1" si="4"/>
        <v>0</v>
      </c>
      <c r="BZ10" s="61">
        <f t="shared" ca="1" si="4"/>
        <v>0</v>
      </c>
      <c r="CA10" s="61">
        <f t="shared" ca="1" si="4"/>
        <v>0</v>
      </c>
      <c r="CB10" s="61">
        <f t="shared" ca="1" si="4"/>
        <v>0</v>
      </c>
      <c r="CC10" s="61">
        <f t="shared" ca="1" si="4"/>
        <v>0</v>
      </c>
      <c r="CD10" s="61">
        <f t="shared" ca="1" si="4"/>
        <v>0</v>
      </c>
      <c r="CE10" s="61">
        <f t="shared" ca="1" si="4"/>
        <v>0</v>
      </c>
      <c r="CF10" s="61">
        <f t="shared" ca="1" si="5"/>
        <v>0</v>
      </c>
      <c r="CG10" s="61">
        <f t="shared" ca="1" si="5"/>
        <v>0</v>
      </c>
      <c r="CH10" s="61">
        <f t="shared" ca="1" si="5"/>
        <v>0</v>
      </c>
      <c r="CI10" s="61">
        <f t="shared" ca="1" si="5"/>
        <v>0</v>
      </c>
      <c r="CJ10" s="61">
        <f t="shared" ca="1" si="5"/>
        <v>0</v>
      </c>
      <c r="CK10" s="61">
        <f t="shared" ca="1" si="5"/>
        <v>0</v>
      </c>
      <c r="CL10" s="61">
        <f t="shared" ca="1" si="5"/>
        <v>0</v>
      </c>
      <c r="CM10" s="61">
        <f t="shared" ca="1" si="5"/>
        <v>0</v>
      </c>
      <c r="CN10" s="61">
        <f t="shared" ca="1" si="5"/>
        <v>0</v>
      </c>
      <c r="CO10" s="61">
        <f t="shared" ca="1" si="5"/>
        <v>0</v>
      </c>
      <c r="CP10" s="61">
        <f t="shared" ca="1" si="5"/>
        <v>0</v>
      </c>
      <c r="CQ10" s="61">
        <f t="shared" ca="1" si="5"/>
        <v>0</v>
      </c>
      <c r="CR10" s="61">
        <f t="shared" ca="1" si="5"/>
        <v>0</v>
      </c>
      <c r="CS10" s="61">
        <f t="shared" ca="1" si="5"/>
        <v>0</v>
      </c>
      <c r="CT10" s="61">
        <f t="shared" ca="1" si="5"/>
        <v>0</v>
      </c>
      <c r="CU10" s="61">
        <f t="shared" ca="1" si="6"/>
        <v>0</v>
      </c>
    </row>
    <row r="11" spans="1:186" ht="12.75" customHeight="1">
      <c r="A11" s="44" t="s">
        <v>8</v>
      </c>
      <c r="B11" s="59">
        <v>1006</v>
      </c>
      <c r="C11" s="60" t="s">
        <v>373</v>
      </c>
      <c r="D11" s="61">
        <f t="shared" ca="1" si="0"/>
        <v>0</v>
      </c>
      <c r="E11" s="61">
        <f t="shared" ca="1" si="0"/>
        <v>0</v>
      </c>
      <c r="F11" s="61">
        <f t="shared" ca="1" si="0"/>
        <v>0</v>
      </c>
      <c r="G11" s="61">
        <f t="shared" ca="1" si="0"/>
        <v>0</v>
      </c>
      <c r="H11" s="61">
        <f t="shared" ca="1" si="0"/>
        <v>0</v>
      </c>
      <c r="I11" s="61">
        <f t="shared" ca="1" si="0"/>
        <v>0</v>
      </c>
      <c r="J11" s="61">
        <f t="shared" ca="1" si="0"/>
        <v>0</v>
      </c>
      <c r="K11" s="61">
        <f t="shared" ca="1" si="0"/>
        <v>0</v>
      </c>
      <c r="L11" s="61">
        <f t="shared" ca="1" si="0"/>
        <v>0</v>
      </c>
      <c r="M11" s="61">
        <f t="shared" ca="1" si="0"/>
        <v>0</v>
      </c>
      <c r="N11" s="61">
        <f t="shared" ca="1" si="0"/>
        <v>0</v>
      </c>
      <c r="O11" s="61">
        <f t="shared" ca="1" si="0"/>
        <v>0</v>
      </c>
      <c r="P11" s="61">
        <f t="shared" ca="1" si="0"/>
        <v>0</v>
      </c>
      <c r="Q11" s="61">
        <f t="shared" ca="1" si="0"/>
        <v>0</v>
      </c>
      <c r="R11" s="61">
        <f t="shared" ca="1" si="0"/>
        <v>0</v>
      </c>
      <c r="S11" s="61">
        <f t="shared" ca="1" si="0"/>
        <v>0</v>
      </c>
      <c r="T11" s="61">
        <f t="shared" ca="1" si="1"/>
        <v>0</v>
      </c>
      <c r="U11" s="61">
        <f t="shared" ca="1" si="1"/>
        <v>0</v>
      </c>
      <c r="V11" s="61">
        <f t="shared" ca="1" si="1"/>
        <v>0</v>
      </c>
      <c r="W11" s="61">
        <f t="shared" ca="1" si="1"/>
        <v>0</v>
      </c>
      <c r="X11" s="61">
        <f t="shared" ca="1" si="1"/>
        <v>0</v>
      </c>
      <c r="Y11" s="61">
        <f t="shared" ca="1" si="1"/>
        <v>0</v>
      </c>
      <c r="Z11" s="61">
        <f t="shared" ca="1" si="1"/>
        <v>0</v>
      </c>
      <c r="AA11" s="61">
        <f t="shared" ca="1" si="1"/>
        <v>0</v>
      </c>
      <c r="AB11" s="61">
        <f t="shared" ca="1" si="1"/>
        <v>0</v>
      </c>
      <c r="AC11" s="61">
        <f t="shared" ca="1" si="1"/>
        <v>0</v>
      </c>
      <c r="AD11" s="61">
        <f t="shared" ca="1" si="1"/>
        <v>0</v>
      </c>
      <c r="AE11" s="61">
        <f t="shared" ca="1" si="1"/>
        <v>0</v>
      </c>
      <c r="AF11" s="61">
        <f t="shared" ca="1" si="1"/>
        <v>0</v>
      </c>
      <c r="AG11" s="61">
        <f t="shared" ca="1" si="1"/>
        <v>0</v>
      </c>
      <c r="AH11" s="61">
        <f t="shared" ca="1" si="1"/>
        <v>0</v>
      </c>
      <c r="AI11" s="61">
        <f t="shared" ca="1" si="1"/>
        <v>0</v>
      </c>
      <c r="AJ11" s="61">
        <f t="shared" ca="1" si="2"/>
        <v>0</v>
      </c>
      <c r="AK11" s="61">
        <f t="shared" ca="1" si="2"/>
        <v>0</v>
      </c>
      <c r="AL11" s="61">
        <f t="shared" ca="1" si="2"/>
        <v>0</v>
      </c>
      <c r="AM11" s="61">
        <f t="shared" ca="1" si="2"/>
        <v>0</v>
      </c>
      <c r="AN11" s="61">
        <f t="shared" ca="1" si="2"/>
        <v>0</v>
      </c>
      <c r="AO11" s="61">
        <f t="shared" ca="1" si="2"/>
        <v>0</v>
      </c>
      <c r="AP11" s="61">
        <f t="shared" ca="1" si="2"/>
        <v>0</v>
      </c>
      <c r="AQ11" s="61">
        <f t="shared" ca="1" si="2"/>
        <v>0</v>
      </c>
      <c r="AR11" s="61">
        <f t="shared" ca="1" si="2"/>
        <v>0</v>
      </c>
      <c r="AS11" s="61">
        <f t="shared" ca="1" si="2"/>
        <v>0</v>
      </c>
      <c r="AT11" s="61">
        <f t="shared" ca="1" si="2"/>
        <v>0</v>
      </c>
      <c r="AU11" s="61">
        <f t="shared" ca="1" si="2"/>
        <v>0</v>
      </c>
      <c r="AV11" s="61">
        <f t="shared" ca="1" si="2"/>
        <v>0</v>
      </c>
      <c r="AW11" s="61">
        <f t="shared" ca="1" si="2"/>
        <v>0</v>
      </c>
      <c r="AX11" s="61">
        <f t="shared" ca="1" si="2"/>
        <v>0</v>
      </c>
      <c r="AY11" s="61">
        <f t="shared" ca="1" si="2"/>
        <v>0</v>
      </c>
      <c r="AZ11" s="61">
        <f t="shared" ca="1" si="3"/>
        <v>0</v>
      </c>
      <c r="BA11" s="61">
        <f t="shared" ca="1" si="3"/>
        <v>0</v>
      </c>
      <c r="BB11" s="61">
        <f t="shared" ca="1" si="3"/>
        <v>0</v>
      </c>
      <c r="BC11" s="61">
        <f t="shared" ca="1" si="3"/>
        <v>0</v>
      </c>
      <c r="BD11" s="61">
        <f t="shared" ca="1" si="3"/>
        <v>0</v>
      </c>
      <c r="BE11" s="61">
        <f t="shared" ca="1" si="3"/>
        <v>0</v>
      </c>
      <c r="BF11" s="61">
        <f t="shared" ca="1" si="3"/>
        <v>0</v>
      </c>
      <c r="BG11" s="61">
        <f t="shared" ca="1" si="3"/>
        <v>0</v>
      </c>
      <c r="BH11" s="61">
        <f t="shared" ca="1" si="3"/>
        <v>0</v>
      </c>
      <c r="BI11" s="61">
        <f t="shared" ca="1" si="3"/>
        <v>0</v>
      </c>
      <c r="BJ11" s="61">
        <f t="shared" ca="1" si="3"/>
        <v>0</v>
      </c>
      <c r="BK11" s="61">
        <f t="shared" ca="1" si="3"/>
        <v>0</v>
      </c>
      <c r="BL11" s="61">
        <f t="shared" ca="1" si="3"/>
        <v>0</v>
      </c>
      <c r="BM11" s="61">
        <f t="shared" ca="1" si="3"/>
        <v>0</v>
      </c>
      <c r="BN11" s="61">
        <f t="shared" ca="1" si="3"/>
        <v>0</v>
      </c>
      <c r="BO11" s="61">
        <f t="shared" ca="1" si="3"/>
        <v>0</v>
      </c>
      <c r="BP11" s="61">
        <f t="shared" ca="1" si="4"/>
        <v>0</v>
      </c>
      <c r="BQ11" s="61">
        <f t="shared" ca="1" si="4"/>
        <v>0</v>
      </c>
      <c r="BR11" s="61">
        <f t="shared" ca="1" si="4"/>
        <v>0</v>
      </c>
      <c r="BS11" s="61">
        <f t="shared" ca="1" si="4"/>
        <v>0</v>
      </c>
      <c r="BT11" s="61">
        <f t="shared" ca="1" si="4"/>
        <v>0</v>
      </c>
      <c r="BU11" s="61">
        <f t="shared" ca="1" si="4"/>
        <v>0</v>
      </c>
      <c r="BV11" s="61">
        <f t="shared" ca="1" si="4"/>
        <v>0</v>
      </c>
      <c r="BW11" s="61">
        <f t="shared" ca="1" si="4"/>
        <v>0</v>
      </c>
      <c r="BX11" s="61">
        <f t="shared" ca="1" si="4"/>
        <v>0</v>
      </c>
      <c r="BY11" s="61">
        <f t="shared" ca="1" si="4"/>
        <v>0</v>
      </c>
      <c r="BZ11" s="61">
        <f t="shared" ca="1" si="4"/>
        <v>0</v>
      </c>
      <c r="CA11" s="61">
        <f t="shared" ca="1" si="4"/>
        <v>0</v>
      </c>
      <c r="CB11" s="61">
        <f t="shared" ca="1" si="4"/>
        <v>0</v>
      </c>
      <c r="CC11" s="61">
        <f t="shared" ca="1" si="4"/>
        <v>0</v>
      </c>
      <c r="CD11" s="61">
        <f t="shared" ca="1" si="4"/>
        <v>0</v>
      </c>
      <c r="CE11" s="61">
        <f t="shared" ca="1" si="4"/>
        <v>0</v>
      </c>
      <c r="CF11" s="61">
        <f t="shared" ca="1" si="5"/>
        <v>0</v>
      </c>
      <c r="CG11" s="61">
        <f t="shared" ca="1" si="5"/>
        <v>0</v>
      </c>
      <c r="CH11" s="61">
        <f t="shared" ca="1" si="5"/>
        <v>0</v>
      </c>
      <c r="CI11" s="61">
        <f t="shared" ca="1" si="5"/>
        <v>0</v>
      </c>
      <c r="CJ11" s="61">
        <f t="shared" ca="1" si="5"/>
        <v>0</v>
      </c>
      <c r="CK11" s="61">
        <f t="shared" ca="1" si="5"/>
        <v>0</v>
      </c>
      <c r="CL11" s="61">
        <f t="shared" ca="1" si="5"/>
        <v>0</v>
      </c>
      <c r="CM11" s="61">
        <f t="shared" ca="1" si="5"/>
        <v>0</v>
      </c>
      <c r="CN11" s="61">
        <f t="shared" ca="1" si="5"/>
        <v>0</v>
      </c>
      <c r="CO11" s="61">
        <f t="shared" ca="1" si="5"/>
        <v>0</v>
      </c>
      <c r="CP11" s="61">
        <f t="shared" ca="1" si="5"/>
        <v>0</v>
      </c>
      <c r="CQ11" s="61">
        <f t="shared" ca="1" si="5"/>
        <v>0</v>
      </c>
      <c r="CR11" s="61">
        <f t="shared" ca="1" si="5"/>
        <v>0</v>
      </c>
      <c r="CS11" s="61">
        <f t="shared" ca="1" si="5"/>
        <v>0</v>
      </c>
      <c r="CT11" s="61">
        <f t="shared" ca="1" si="5"/>
        <v>0</v>
      </c>
      <c r="CU11" s="61">
        <f t="shared" ca="1" si="6"/>
        <v>0</v>
      </c>
    </row>
    <row r="12" spans="1:186" ht="12.75" customHeight="1">
      <c r="A12" s="44" t="s">
        <v>10</v>
      </c>
      <c r="B12" s="59">
        <v>1007</v>
      </c>
      <c r="C12" s="60" t="s">
        <v>373</v>
      </c>
      <c r="D12" s="61">
        <f t="shared" ca="1" si="0"/>
        <v>0</v>
      </c>
      <c r="E12" s="61">
        <f t="shared" ca="1" si="0"/>
        <v>0</v>
      </c>
      <c r="F12" s="61">
        <f t="shared" ca="1" si="0"/>
        <v>0</v>
      </c>
      <c r="G12" s="61">
        <f t="shared" ca="1" si="0"/>
        <v>0</v>
      </c>
      <c r="H12" s="61">
        <f t="shared" ca="1" si="0"/>
        <v>0</v>
      </c>
      <c r="I12" s="61">
        <f t="shared" ca="1" si="0"/>
        <v>0</v>
      </c>
      <c r="J12" s="61">
        <f t="shared" ca="1" si="0"/>
        <v>0</v>
      </c>
      <c r="K12" s="61">
        <f t="shared" ca="1" si="0"/>
        <v>0</v>
      </c>
      <c r="L12" s="61">
        <f t="shared" ca="1" si="0"/>
        <v>0</v>
      </c>
      <c r="M12" s="61">
        <f t="shared" ca="1" si="0"/>
        <v>0</v>
      </c>
      <c r="N12" s="61">
        <f t="shared" ca="1" si="0"/>
        <v>0</v>
      </c>
      <c r="O12" s="61">
        <f t="shared" ca="1" si="0"/>
        <v>0</v>
      </c>
      <c r="P12" s="61">
        <f t="shared" ca="1" si="0"/>
        <v>0</v>
      </c>
      <c r="Q12" s="61">
        <f t="shared" ca="1" si="0"/>
        <v>0</v>
      </c>
      <c r="R12" s="61">
        <f t="shared" ca="1" si="0"/>
        <v>0</v>
      </c>
      <c r="S12" s="61">
        <f t="shared" ca="1" si="0"/>
        <v>0</v>
      </c>
      <c r="T12" s="61">
        <f t="shared" ca="1" si="1"/>
        <v>0</v>
      </c>
      <c r="U12" s="61">
        <f t="shared" ca="1" si="1"/>
        <v>0</v>
      </c>
      <c r="V12" s="61">
        <f t="shared" ca="1" si="1"/>
        <v>0</v>
      </c>
      <c r="W12" s="61">
        <f t="shared" ca="1" si="1"/>
        <v>0</v>
      </c>
      <c r="X12" s="61">
        <f t="shared" ca="1" si="1"/>
        <v>0</v>
      </c>
      <c r="Y12" s="61">
        <f t="shared" ca="1" si="1"/>
        <v>0</v>
      </c>
      <c r="Z12" s="61">
        <f t="shared" ca="1" si="1"/>
        <v>0</v>
      </c>
      <c r="AA12" s="61">
        <f t="shared" ca="1" si="1"/>
        <v>0</v>
      </c>
      <c r="AB12" s="61">
        <f t="shared" ca="1" si="1"/>
        <v>0</v>
      </c>
      <c r="AC12" s="61">
        <f t="shared" ca="1" si="1"/>
        <v>0</v>
      </c>
      <c r="AD12" s="61">
        <f t="shared" ca="1" si="1"/>
        <v>0</v>
      </c>
      <c r="AE12" s="61">
        <f t="shared" ca="1" si="1"/>
        <v>0</v>
      </c>
      <c r="AF12" s="61">
        <f t="shared" ca="1" si="1"/>
        <v>0</v>
      </c>
      <c r="AG12" s="61">
        <f t="shared" ca="1" si="1"/>
        <v>0</v>
      </c>
      <c r="AH12" s="61">
        <f t="shared" ca="1" si="1"/>
        <v>0</v>
      </c>
      <c r="AI12" s="61">
        <f t="shared" ca="1" si="1"/>
        <v>0</v>
      </c>
      <c r="AJ12" s="61">
        <f t="shared" ca="1" si="2"/>
        <v>0</v>
      </c>
      <c r="AK12" s="61">
        <f t="shared" ca="1" si="2"/>
        <v>0</v>
      </c>
      <c r="AL12" s="61">
        <f t="shared" ca="1" si="2"/>
        <v>0</v>
      </c>
      <c r="AM12" s="61">
        <f t="shared" ca="1" si="2"/>
        <v>0</v>
      </c>
      <c r="AN12" s="61">
        <f t="shared" ca="1" si="2"/>
        <v>0</v>
      </c>
      <c r="AO12" s="61">
        <f t="shared" ca="1" si="2"/>
        <v>0</v>
      </c>
      <c r="AP12" s="61">
        <f t="shared" ca="1" si="2"/>
        <v>0</v>
      </c>
      <c r="AQ12" s="61">
        <f t="shared" ca="1" si="2"/>
        <v>0</v>
      </c>
      <c r="AR12" s="61">
        <f t="shared" ca="1" si="2"/>
        <v>0</v>
      </c>
      <c r="AS12" s="61">
        <f t="shared" ca="1" si="2"/>
        <v>0</v>
      </c>
      <c r="AT12" s="61">
        <f t="shared" ca="1" si="2"/>
        <v>0</v>
      </c>
      <c r="AU12" s="61">
        <f t="shared" ca="1" si="2"/>
        <v>0</v>
      </c>
      <c r="AV12" s="61">
        <f t="shared" ca="1" si="2"/>
        <v>0</v>
      </c>
      <c r="AW12" s="61">
        <f t="shared" ca="1" si="2"/>
        <v>0</v>
      </c>
      <c r="AX12" s="61">
        <f t="shared" ca="1" si="2"/>
        <v>0</v>
      </c>
      <c r="AY12" s="61">
        <f t="shared" ca="1" si="2"/>
        <v>0</v>
      </c>
      <c r="AZ12" s="61">
        <f t="shared" ca="1" si="3"/>
        <v>0</v>
      </c>
      <c r="BA12" s="61">
        <f t="shared" ca="1" si="3"/>
        <v>0</v>
      </c>
      <c r="BB12" s="61">
        <f t="shared" ca="1" si="3"/>
        <v>0</v>
      </c>
      <c r="BC12" s="61">
        <f t="shared" ca="1" si="3"/>
        <v>0</v>
      </c>
      <c r="BD12" s="61">
        <f t="shared" ca="1" si="3"/>
        <v>0</v>
      </c>
      <c r="BE12" s="61">
        <f t="shared" ca="1" si="3"/>
        <v>0</v>
      </c>
      <c r="BF12" s="61">
        <f t="shared" ca="1" si="3"/>
        <v>0</v>
      </c>
      <c r="BG12" s="61">
        <f t="shared" ca="1" si="3"/>
        <v>0</v>
      </c>
      <c r="BH12" s="61">
        <f t="shared" ca="1" si="3"/>
        <v>0</v>
      </c>
      <c r="BI12" s="61">
        <f t="shared" ca="1" si="3"/>
        <v>0</v>
      </c>
      <c r="BJ12" s="61">
        <f t="shared" ca="1" si="3"/>
        <v>0</v>
      </c>
      <c r="BK12" s="61">
        <f t="shared" ca="1" si="3"/>
        <v>0</v>
      </c>
      <c r="BL12" s="61">
        <f t="shared" ca="1" si="3"/>
        <v>0</v>
      </c>
      <c r="BM12" s="61">
        <f t="shared" ca="1" si="3"/>
        <v>0</v>
      </c>
      <c r="BN12" s="61">
        <f t="shared" ca="1" si="3"/>
        <v>0</v>
      </c>
      <c r="BO12" s="61">
        <f t="shared" ca="1" si="3"/>
        <v>0</v>
      </c>
      <c r="BP12" s="61">
        <f t="shared" ca="1" si="4"/>
        <v>0</v>
      </c>
      <c r="BQ12" s="61">
        <f t="shared" ca="1" si="4"/>
        <v>0</v>
      </c>
      <c r="BR12" s="61">
        <f t="shared" ca="1" si="4"/>
        <v>0</v>
      </c>
      <c r="BS12" s="61">
        <f t="shared" ca="1" si="4"/>
        <v>0</v>
      </c>
      <c r="BT12" s="61">
        <f t="shared" ca="1" si="4"/>
        <v>0</v>
      </c>
      <c r="BU12" s="61">
        <f t="shared" ca="1" si="4"/>
        <v>0</v>
      </c>
      <c r="BV12" s="61">
        <f t="shared" ca="1" si="4"/>
        <v>0</v>
      </c>
      <c r="BW12" s="61">
        <f t="shared" ca="1" si="4"/>
        <v>0</v>
      </c>
      <c r="BX12" s="61">
        <f t="shared" ca="1" si="4"/>
        <v>0</v>
      </c>
      <c r="BY12" s="61">
        <f t="shared" ca="1" si="4"/>
        <v>0</v>
      </c>
      <c r="BZ12" s="61">
        <f t="shared" ca="1" si="4"/>
        <v>0</v>
      </c>
      <c r="CA12" s="61">
        <f t="shared" ca="1" si="4"/>
        <v>0</v>
      </c>
      <c r="CB12" s="61">
        <f t="shared" ca="1" si="4"/>
        <v>0</v>
      </c>
      <c r="CC12" s="61">
        <f t="shared" ca="1" si="4"/>
        <v>0</v>
      </c>
      <c r="CD12" s="61">
        <f t="shared" ca="1" si="4"/>
        <v>0</v>
      </c>
      <c r="CE12" s="61">
        <f t="shared" ca="1" si="4"/>
        <v>0</v>
      </c>
      <c r="CF12" s="61">
        <f t="shared" ca="1" si="5"/>
        <v>0</v>
      </c>
      <c r="CG12" s="61">
        <f t="shared" ca="1" si="5"/>
        <v>0</v>
      </c>
      <c r="CH12" s="61">
        <f t="shared" ca="1" si="5"/>
        <v>0</v>
      </c>
      <c r="CI12" s="61">
        <f t="shared" ca="1" si="5"/>
        <v>0</v>
      </c>
      <c r="CJ12" s="61">
        <f t="shared" ca="1" si="5"/>
        <v>0</v>
      </c>
      <c r="CK12" s="61">
        <f t="shared" ca="1" si="5"/>
        <v>0</v>
      </c>
      <c r="CL12" s="61">
        <f t="shared" ca="1" si="5"/>
        <v>0</v>
      </c>
      <c r="CM12" s="61">
        <f t="shared" ca="1" si="5"/>
        <v>0</v>
      </c>
      <c r="CN12" s="61">
        <f t="shared" ca="1" si="5"/>
        <v>0</v>
      </c>
      <c r="CO12" s="61">
        <f t="shared" ca="1" si="5"/>
        <v>0</v>
      </c>
      <c r="CP12" s="61">
        <f t="shared" ca="1" si="5"/>
        <v>0</v>
      </c>
      <c r="CQ12" s="61">
        <f t="shared" ca="1" si="5"/>
        <v>0</v>
      </c>
      <c r="CR12" s="61">
        <f t="shared" ca="1" si="5"/>
        <v>0</v>
      </c>
      <c r="CS12" s="61">
        <f t="shared" ca="1" si="5"/>
        <v>0</v>
      </c>
      <c r="CT12" s="61">
        <f t="shared" ca="1" si="5"/>
        <v>0</v>
      </c>
      <c r="CU12" s="61">
        <f t="shared" ca="1" si="6"/>
        <v>0</v>
      </c>
    </row>
    <row r="13" spans="1:186" ht="12.75" customHeight="1">
      <c r="A13" s="44" t="s">
        <v>12</v>
      </c>
      <c r="B13" s="59">
        <v>1008</v>
      </c>
      <c r="C13" s="60" t="s">
        <v>373</v>
      </c>
      <c r="D13" s="61">
        <f t="shared" ca="1" si="0"/>
        <v>0</v>
      </c>
      <c r="E13" s="61">
        <f t="shared" ca="1" si="0"/>
        <v>0</v>
      </c>
      <c r="F13" s="61">
        <f t="shared" ca="1" si="0"/>
        <v>0</v>
      </c>
      <c r="G13" s="61">
        <f t="shared" ca="1" si="0"/>
        <v>0</v>
      </c>
      <c r="H13" s="61">
        <f t="shared" ca="1" si="0"/>
        <v>0</v>
      </c>
      <c r="I13" s="61">
        <f t="shared" ca="1" si="0"/>
        <v>0</v>
      </c>
      <c r="J13" s="61">
        <f t="shared" ca="1" si="0"/>
        <v>0</v>
      </c>
      <c r="K13" s="61">
        <f t="shared" ca="1" si="0"/>
        <v>0</v>
      </c>
      <c r="L13" s="61">
        <f t="shared" ca="1" si="0"/>
        <v>0</v>
      </c>
      <c r="M13" s="61">
        <f t="shared" ca="1" si="0"/>
        <v>0</v>
      </c>
      <c r="N13" s="61">
        <f t="shared" ca="1" si="0"/>
        <v>0</v>
      </c>
      <c r="O13" s="61">
        <f t="shared" ca="1" si="0"/>
        <v>0</v>
      </c>
      <c r="P13" s="61">
        <f t="shared" ca="1" si="0"/>
        <v>0</v>
      </c>
      <c r="Q13" s="61">
        <f t="shared" ca="1" si="0"/>
        <v>0</v>
      </c>
      <c r="R13" s="61">
        <f t="shared" ca="1" si="0"/>
        <v>0</v>
      </c>
      <c r="S13" s="61">
        <f t="shared" ca="1" si="0"/>
        <v>0</v>
      </c>
      <c r="T13" s="61">
        <f t="shared" ca="1" si="1"/>
        <v>0</v>
      </c>
      <c r="U13" s="61">
        <f t="shared" ca="1" si="1"/>
        <v>0</v>
      </c>
      <c r="V13" s="61">
        <f t="shared" ca="1" si="1"/>
        <v>0</v>
      </c>
      <c r="W13" s="61">
        <f t="shared" ca="1" si="1"/>
        <v>0</v>
      </c>
      <c r="X13" s="61">
        <f t="shared" ca="1" si="1"/>
        <v>0</v>
      </c>
      <c r="Y13" s="61">
        <f t="shared" ca="1" si="1"/>
        <v>0</v>
      </c>
      <c r="Z13" s="61">
        <f t="shared" ca="1" si="1"/>
        <v>0</v>
      </c>
      <c r="AA13" s="61">
        <f t="shared" ca="1" si="1"/>
        <v>0</v>
      </c>
      <c r="AB13" s="61">
        <f t="shared" ca="1" si="1"/>
        <v>0</v>
      </c>
      <c r="AC13" s="61">
        <f t="shared" ca="1" si="1"/>
        <v>0</v>
      </c>
      <c r="AD13" s="61">
        <f t="shared" ca="1" si="1"/>
        <v>0</v>
      </c>
      <c r="AE13" s="61">
        <f t="shared" ca="1" si="1"/>
        <v>0</v>
      </c>
      <c r="AF13" s="61">
        <f t="shared" ca="1" si="1"/>
        <v>0</v>
      </c>
      <c r="AG13" s="61">
        <f t="shared" ca="1" si="1"/>
        <v>0</v>
      </c>
      <c r="AH13" s="61">
        <f t="shared" ca="1" si="1"/>
        <v>0</v>
      </c>
      <c r="AI13" s="61">
        <f t="shared" ca="1" si="1"/>
        <v>0</v>
      </c>
      <c r="AJ13" s="61">
        <f t="shared" ca="1" si="2"/>
        <v>0</v>
      </c>
      <c r="AK13" s="61">
        <f t="shared" ca="1" si="2"/>
        <v>0</v>
      </c>
      <c r="AL13" s="61">
        <f t="shared" ca="1" si="2"/>
        <v>0</v>
      </c>
      <c r="AM13" s="61">
        <f t="shared" ca="1" si="2"/>
        <v>0</v>
      </c>
      <c r="AN13" s="61">
        <f t="shared" ca="1" si="2"/>
        <v>0</v>
      </c>
      <c r="AO13" s="61">
        <f t="shared" ca="1" si="2"/>
        <v>0</v>
      </c>
      <c r="AP13" s="61">
        <f t="shared" ca="1" si="2"/>
        <v>0</v>
      </c>
      <c r="AQ13" s="61">
        <f t="shared" ca="1" si="2"/>
        <v>0</v>
      </c>
      <c r="AR13" s="61">
        <f t="shared" ca="1" si="2"/>
        <v>0</v>
      </c>
      <c r="AS13" s="61">
        <f t="shared" ca="1" si="2"/>
        <v>0</v>
      </c>
      <c r="AT13" s="61">
        <f t="shared" ca="1" si="2"/>
        <v>0</v>
      </c>
      <c r="AU13" s="61">
        <f t="shared" ca="1" si="2"/>
        <v>0</v>
      </c>
      <c r="AV13" s="61">
        <f t="shared" ca="1" si="2"/>
        <v>0</v>
      </c>
      <c r="AW13" s="61">
        <f t="shared" ca="1" si="2"/>
        <v>0</v>
      </c>
      <c r="AX13" s="61">
        <f t="shared" ca="1" si="2"/>
        <v>0</v>
      </c>
      <c r="AY13" s="61">
        <f t="shared" ca="1" si="2"/>
        <v>0</v>
      </c>
      <c r="AZ13" s="61">
        <f t="shared" ca="1" si="3"/>
        <v>0</v>
      </c>
      <c r="BA13" s="61">
        <f t="shared" ca="1" si="3"/>
        <v>0</v>
      </c>
      <c r="BB13" s="61">
        <f t="shared" ca="1" si="3"/>
        <v>0</v>
      </c>
      <c r="BC13" s="61">
        <f t="shared" ca="1" si="3"/>
        <v>0</v>
      </c>
      <c r="BD13" s="61">
        <f t="shared" ca="1" si="3"/>
        <v>0</v>
      </c>
      <c r="BE13" s="61">
        <f t="shared" ca="1" si="3"/>
        <v>0</v>
      </c>
      <c r="BF13" s="61">
        <f t="shared" ca="1" si="3"/>
        <v>0</v>
      </c>
      <c r="BG13" s="61">
        <f t="shared" ca="1" si="3"/>
        <v>0</v>
      </c>
      <c r="BH13" s="61">
        <f t="shared" ca="1" si="3"/>
        <v>0</v>
      </c>
      <c r="BI13" s="61">
        <f t="shared" ca="1" si="3"/>
        <v>0</v>
      </c>
      <c r="BJ13" s="61">
        <f t="shared" ca="1" si="3"/>
        <v>0</v>
      </c>
      <c r="BK13" s="61">
        <f t="shared" ca="1" si="3"/>
        <v>0</v>
      </c>
      <c r="BL13" s="61">
        <f t="shared" ca="1" si="3"/>
        <v>0</v>
      </c>
      <c r="BM13" s="61">
        <f t="shared" ca="1" si="3"/>
        <v>0</v>
      </c>
      <c r="BN13" s="61">
        <f t="shared" ca="1" si="3"/>
        <v>0</v>
      </c>
      <c r="BO13" s="61">
        <f t="shared" ca="1" si="3"/>
        <v>0</v>
      </c>
      <c r="BP13" s="61">
        <f t="shared" ca="1" si="4"/>
        <v>0</v>
      </c>
      <c r="BQ13" s="61">
        <f t="shared" ca="1" si="4"/>
        <v>0</v>
      </c>
      <c r="BR13" s="61">
        <f t="shared" ca="1" si="4"/>
        <v>0</v>
      </c>
      <c r="BS13" s="61">
        <f t="shared" ca="1" si="4"/>
        <v>0</v>
      </c>
      <c r="BT13" s="61">
        <f t="shared" ca="1" si="4"/>
        <v>0</v>
      </c>
      <c r="BU13" s="61">
        <f t="shared" ca="1" si="4"/>
        <v>0</v>
      </c>
      <c r="BV13" s="61">
        <f t="shared" ca="1" si="4"/>
        <v>0</v>
      </c>
      <c r="BW13" s="61">
        <f t="shared" ca="1" si="4"/>
        <v>0</v>
      </c>
      <c r="BX13" s="61">
        <f t="shared" ca="1" si="4"/>
        <v>0</v>
      </c>
      <c r="BY13" s="61">
        <f t="shared" ca="1" si="4"/>
        <v>0</v>
      </c>
      <c r="BZ13" s="61">
        <f t="shared" ca="1" si="4"/>
        <v>0</v>
      </c>
      <c r="CA13" s="61">
        <f t="shared" ca="1" si="4"/>
        <v>0</v>
      </c>
      <c r="CB13" s="61">
        <f t="shared" ca="1" si="4"/>
        <v>0</v>
      </c>
      <c r="CC13" s="61">
        <f t="shared" ca="1" si="4"/>
        <v>0</v>
      </c>
      <c r="CD13" s="61">
        <f t="shared" ca="1" si="4"/>
        <v>0</v>
      </c>
      <c r="CE13" s="61">
        <f t="shared" ca="1" si="4"/>
        <v>0</v>
      </c>
      <c r="CF13" s="61">
        <f t="shared" ca="1" si="5"/>
        <v>0</v>
      </c>
      <c r="CG13" s="61">
        <f t="shared" ca="1" si="5"/>
        <v>0</v>
      </c>
      <c r="CH13" s="61">
        <f t="shared" ca="1" si="5"/>
        <v>0</v>
      </c>
      <c r="CI13" s="61">
        <f t="shared" ca="1" si="5"/>
        <v>0</v>
      </c>
      <c r="CJ13" s="61">
        <f t="shared" ca="1" si="5"/>
        <v>0</v>
      </c>
      <c r="CK13" s="61">
        <f t="shared" ca="1" si="5"/>
        <v>0</v>
      </c>
      <c r="CL13" s="61">
        <f t="shared" ca="1" si="5"/>
        <v>0</v>
      </c>
      <c r="CM13" s="61">
        <f t="shared" ca="1" si="5"/>
        <v>0</v>
      </c>
      <c r="CN13" s="61">
        <f t="shared" ca="1" si="5"/>
        <v>0</v>
      </c>
      <c r="CO13" s="61">
        <f t="shared" ca="1" si="5"/>
        <v>0</v>
      </c>
      <c r="CP13" s="61">
        <f t="shared" ca="1" si="5"/>
        <v>0</v>
      </c>
      <c r="CQ13" s="61">
        <f t="shared" ca="1" si="5"/>
        <v>0</v>
      </c>
      <c r="CR13" s="61">
        <f t="shared" ca="1" si="5"/>
        <v>0</v>
      </c>
      <c r="CS13" s="61">
        <f t="shared" ca="1" si="5"/>
        <v>0</v>
      </c>
      <c r="CT13" s="61">
        <f t="shared" ca="1" si="5"/>
        <v>0</v>
      </c>
      <c r="CU13" s="61">
        <f t="shared" ca="1" si="6"/>
        <v>0</v>
      </c>
    </row>
    <row r="14" spans="1:186" ht="12.75" customHeight="1">
      <c r="A14" s="44" t="s">
        <v>14</v>
      </c>
      <c r="B14" s="59">
        <v>1009</v>
      </c>
      <c r="C14" s="60" t="s">
        <v>373</v>
      </c>
      <c r="D14" s="61">
        <f t="shared" ca="1" si="0"/>
        <v>0</v>
      </c>
      <c r="E14" s="61">
        <f t="shared" ca="1" si="0"/>
        <v>0</v>
      </c>
      <c r="F14" s="61">
        <f t="shared" ca="1" si="0"/>
        <v>0</v>
      </c>
      <c r="G14" s="61">
        <f t="shared" ca="1" si="0"/>
        <v>0</v>
      </c>
      <c r="H14" s="61">
        <f t="shared" ca="1" si="0"/>
        <v>0</v>
      </c>
      <c r="I14" s="61">
        <f t="shared" ca="1" si="0"/>
        <v>0</v>
      </c>
      <c r="J14" s="61">
        <f t="shared" ca="1" si="0"/>
        <v>0</v>
      </c>
      <c r="K14" s="61">
        <f t="shared" ca="1" si="0"/>
        <v>0</v>
      </c>
      <c r="L14" s="61">
        <f t="shared" ca="1" si="0"/>
        <v>0</v>
      </c>
      <c r="M14" s="61">
        <f t="shared" ca="1" si="0"/>
        <v>0</v>
      </c>
      <c r="N14" s="61">
        <f t="shared" ca="1" si="0"/>
        <v>0</v>
      </c>
      <c r="O14" s="61">
        <f t="shared" ca="1" si="0"/>
        <v>0</v>
      </c>
      <c r="P14" s="61">
        <f t="shared" ca="1" si="0"/>
        <v>0</v>
      </c>
      <c r="Q14" s="61">
        <f t="shared" ca="1" si="0"/>
        <v>0</v>
      </c>
      <c r="R14" s="61">
        <f t="shared" ca="1" si="0"/>
        <v>0</v>
      </c>
      <c r="S14" s="61">
        <f t="shared" ca="1" si="0"/>
        <v>0</v>
      </c>
      <c r="T14" s="61">
        <f t="shared" ca="1" si="1"/>
        <v>0</v>
      </c>
      <c r="U14" s="61">
        <f t="shared" ca="1" si="1"/>
        <v>0</v>
      </c>
      <c r="V14" s="61">
        <f t="shared" ca="1" si="1"/>
        <v>0</v>
      </c>
      <c r="W14" s="61">
        <f t="shared" ca="1" si="1"/>
        <v>0</v>
      </c>
      <c r="X14" s="61">
        <f t="shared" ca="1" si="1"/>
        <v>0</v>
      </c>
      <c r="Y14" s="61">
        <f t="shared" ca="1" si="1"/>
        <v>0</v>
      </c>
      <c r="Z14" s="61">
        <f t="shared" ca="1" si="1"/>
        <v>0</v>
      </c>
      <c r="AA14" s="61">
        <f t="shared" ca="1" si="1"/>
        <v>0</v>
      </c>
      <c r="AB14" s="61">
        <f t="shared" ca="1" si="1"/>
        <v>0</v>
      </c>
      <c r="AC14" s="61">
        <f t="shared" ca="1" si="1"/>
        <v>0</v>
      </c>
      <c r="AD14" s="61">
        <f t="shared" ca="1" si="1"/>
        <v>0</v>
      </c>
      <c r="AE14" s="61">
        <f t="shared" ca="1" si="1"/>
        <v>0</v>
      </c>
      <c r="AF14" s="61">
        <f t="shared" ca="1" si="1"/>
        <v>0</v>
      </c>
      <c r="AG14" s="61">
        <f t="shared" ca="1" si="1"/>
        <v>0</v>
      </c>
      <c r="AH14" s="61">
        <f t="shared" ca="1" si="1"/>
        <v>0</v>
      </c>
      <c r="AI14" s="61">
        <f t="shared" ca="1" si="1"/>
        <v>0</v>
      </c>
      <c r="AJ14" s="61">
        <f t="shared" ca="1" si="2"/>
        <v>0</v>
      </c>
      <c r="AK14" s="61">
        <f t="shared" ca="1" si="2"/>
        <v>0</v>
      </c>
      <c r="AL14" s="61">
        <f t="shared" ca="1" si="2"/>
        <v>0</v>
      </c>
      <c r="AM14" s="61">
        <f t="shared" ca="1" si="2"/>
        <v>0</v>
      </c>
      <c r="AN14" s="61">
        <f t="shared" ca="1" si="2"/>
        <v>0</v>
      </c>
      <c r="AO14" s="61">
        <f t="shared" ca="1" si="2"/>
        <v>0</v>
      </c>
      <c r="AP14" s="61">
        <f t="shared" ca="1" si="2"/>
        <v>0</v>
      </c>
      <c r="AQ14" s="61">
        <f t="shared" ca="1" si="2"/>
        <v>0</v>
      </c>
      <c r="AR14" s="61">
        <f t="shared" ca="1" si="2"/>
        <v>0</v>
      </c>
      <c r="AS14" s="61">
        <f t="shared" ca="1" si="2"/>
        <v>0</v>
      </c>
      <c r="AT14" s="61">
        <f t="shared" ca="1" si="2"/>
        <v>0</v>
      </c>
      <c r="AU14" s="61">
        <f t="shared" ca="1" si="2"/>
        <v>0</v>
      </c>
      <c r="AV14" s="61">
        <f t="shared" ca="1" si="2"/>
        <v>0</v>
      </c>
      <c r="AW14" s="61">
        <f t="shared" ca="1" si="2"/>
        <v>0</v>
      </c>
      <c r="AX14" s="61">
        <f t="shared" ca="1" si="2"/>
        <v>0</v>
      </c>
      <c r="AY14" s="61">
        <f t="shared" ca="1" si="2"/>
        <v>0</v>
      </c>
      <c r="AZ14" s="61">
        <f t="shared" ca="1" si="3"/>
        <v>0</v>
      </c>
      <c r="BA14" s="61">
        <f t="shared" ca="1" si="3"/>
        <v>0</v>
      </c>
      <c r="BB14" s="61">
        <f t="shared" ca="1" si="3"/>
        <v>0</v>
      </c>
      <c r="BC14" s="61">
        <f t="shared" ca="1" si="3"/>
        <v>0</v>
      </c>
      <c r="BD14" s="61">
        <f t="shared" ca="1" si="3"/>
        <v>0</v>
      </c>
      <c r="BE14" s="61">
        <f t="shared" ca="1" si="3"/>
        <v>0</v>
      </c>
      <c r="BF14" s="61">
        <f t="shared" ca="1" si="3"/>
        <v>0</v>
      </c>
      <c r="BG14" s="61">
        <f t="shared" ca="1" si="3"/>
        <v>0</v>
      </c>
      <c r="BH14" s="61">
        <f t="shared" ca="1" si="3"/>
        <v>0</v>
      </c>
      <c r="BI14" s="61">
        <f t="shared" ca="1" si="3"/>
        <v>0</v>
      </c>
      <c r="BJ14" s="61">
        <f t="shared" ca="1" si="3"/>
        <v>0</v>
      </c>
      <c r="BK14" s="61">
        <f t="shared" ca="1" si="3"/>
        <v>0</v>
      </c>
      <c r="BL14" s="61">
        <f t="shared" ca="1" si="3"/>
        <v>0</v>
      </c>
      <c r="BM14" s="61">
        <f t="shared" ca="1" si="3"/>
        <v>0</v>
      </c>
      <c r="BN14" s="61">
        <f t="shared" ca="1" si="3"/>
        <v>0</v>
      </c>
      <c r="BO14" s="61">
        <f t="shared" ca="1" si="3"/>
        <v>0</v>
      </c>
      <c r="BP14" s="61">
        <f t="shared" ca="1" si="4"/>
        <v>0</v>
      </c>
      <c r="BQ14" s="61">
        <f t="shared" ca="1" si="4"/>
        <v>0</v>
      </c>
      <c r="BR14" s="61">
        <f t="shared" ca="1" si="4"/>
        <v>0</v>
      </c>
      <c r="BS14" s="61">
        <f t="shared" ca="1" si="4"/>
        <v>0</v>
      </c>
      <c r="BT14" s="61">
        <f t="shared" ca="1" si="4"/>
        <v>0</v>
      </c>
      <c r="BU14" s="61">
        <f t="shared" ca="1" si="4"/>
        <v>0</v>
      </c>
      <c r="BV14" s="61">
        <f t="shared" ca="1" si="4"/>
        <v>0</v>
      </c>
      <c r="BW14" s="61">
        <f t="shared" ca="1" si="4"/>
        <v>0</v>
      </c>
      <c r="BX14" s="61">
        <f t="shared" ca="1" si="4"/>
        <v>0</v>
      </c>
      <c r="BY14" s="61">
        <f t="shared" ca="1" si="4"/>
        <v>0</v>
      </c>
      <c r="BZ14" s="61">
        <f t="shared" ca="1" si="4"/>
        <v>0</v>
      </c>
      <c r="CA14" s="61">
        <f t="shared" ca="1" si="4"/>
        <v>0</v>
      </c>
      <c r="CB14" s="61">
        <f t="shared" ca="1" si="4"/>
        <v>0</v>
      </c>
      <c r="CC14" s="61">
        <f t="shared" ca="1" si="4"/>
        <v>0</v>
      </c>
      <c r="CD14" s="61">
        <f t="shared" ca="1" si="4"/>
        <v>0</v>
      </c>
      <c r="CE14" s="61">
        <f t="shared" ca="1" si="4"/>
        <v>0</v>
      </c>
      <c r="CF14" s="61">
        <f t="shared" ca="1" si="5"/>
        <v>0</v>
      </c>
      <c r="CG14" s="61">
        <f t="shared" ca="1" si="5"/>
        <v>0</v>
      </c>
      <c r="CH14" s="61">
        <f t="shared" ca="1" si="5"/>
        <v>0</v>
      </c>
      <c r="CI14" s="61">
        <f t="shared" ca="1" si="5"/>
        <v>0</v>
      </c>
      <c r="CJ14" s="61">
        <f t="shared" ca="1" si="5"/>
        <v>0</v>
      </c>
      <c r="CK14" s="61">
        <f t="shared" ca="1" si="5"/>
        <v>0</v>
      </c>
      <c r="CL14" s="61">
        <f t="shared" ca="1" si="5"/>
        <v>0</v>
      </c>
      <c r="CM14" s="61">
        <f t="shared" ca="1" si="5"/>
        <v>0</v>
      </c>
      <c r="CN14" s="61">
        <f t="shared" ca="1" si="5"/>
        <v>0</v>
      </c>
      <c r="CO14" s="61">
        <f t="shared" ca="1" si="5"/>
        <v>0</v>
      </c>
      <c r="CP14" s="61">
        <f t="shared" ca="1" si="5"/>
        <v>0</v>
      </c>
      <c r="CQ14" s="61">
        <f t="shared" ca="1" si="5"/>
        <v>0</v>
      </c>
      <c r="CR14" s="61">
        <f t="shared" ca="1" si="5"/>
        <v>0</v>
      </c>
      <c r="CS14" s="61">
        <f t="shared" ca="1" si="5"/>
        <v>0</v>
      </c>
      <c r="CT14" s="61">
        <f t="shared" ca="1" si="5"/>
        <v>0</v>
      </c>
      <c r="CU14" s="61">
        <f t="shared" ca="1" si="6"/>
        <v>0</v>
      </c>
    </row>
    <row r="15" spans="1:186" ht="12.75" customHeight="1">
      <c r="A15" s="44" t="s">
        <v>16</v>
      </c>
      <c r="B15" s="59">
        <v>1010</v>
      </c>
      <c r="C15" s="60" t="s">
        <v>373</v>
      </c>
      <c r="D15" s="61">
        <f t="shared" ca="1" si="0"/>
        <v>0</v>
      </c>
      <c r="E15" s="61">
        <f t="shared" ca="1" si="0"/>
        <v>0</v>
      </c>
      <c r="F15" s="61">
        <f t="shared" ca="1" si="0"/>
        <v>0</v>
      </c>
      <c r="G15" s="61">
        <f t="shared" ca="1" si="0"/>
        <v>0</v>
      </c>
      <c r="H15" s="61">
        <f t="shared" ca="1" si="0"/>
        <v>0</v>
      </c>
      <c r="I15" s="61">
        <f t="shared" ca="1" si="0"/>
        <v>0</v>
      </c>
      <c r="J15" s="61">
        <f t="shared" ca="1" si="0"/>
        <v>0</v>
      </c>
      <c r="K15" s="61">
        <f t="shared" ca="1" si="0"/>
        <v>0</v>
      </c>
      <c r="L15" s="61">
        <f t="shared" ca="1" si="0"/>
        <v>0</v>
      </c>
      <c r="M15" s="61">
        <f t="shared" ca="1" si="0"/>
        <v>0</v>
      </c>
      <c r="N15" s="61">
        <f t="shared" ca="1" si="0"/>
        <v>0</v>
      </c>
      <c r="O15" s="61">
        <f t="shared" ca="1" si="0"/>
        <v>0</v>
      </c>
      <c r="P15" s="61">
        <f t="shared" ca="1" si="0"/>
        <v>0</v>
      </c>
      <c r="Q15" s="61">
        <f t="shared" ca="1" si="0"/>
        <v>0</v>
      </c>
      <c r="R15" s="61">
        <f t="shared" ca="1" si="0"/>
        <v>0</v>
      </c>
      <c r="S15" s="61">
        <f t="shared" ca="1" si="0"/>
        <v>0</v>
      </c>
      <c r="T15" s="61">
        <f t="shared" ca="1" si="1"/>
        <v>0</v>
      </c>
      <c r="U15" s="61">
        <f t="shared" ca="1" si="1"/>
        <v>0</v>
      </c>
      <c r="V15" s="61">
        <f t="shared" ca="1" si="1"/>
        <v>0</v>
      </c>
      <c r="W15" s="61">
        <f t="shared" ca="1" si="1"/>
        <v>0</v>
      </c>
      <c r="X15" s="61">
        <f t="shared" ca="1" si="1"/>
        <v>0</v>
      </c>
      <c r="Y15" s="61">
        <f t="shared" ca="1" si="1"/>
        <v>0</v>
      </c>
      <c r="Z15" s="61">
        <f t="shared" ca="1" si="1"/>
        <v>0</v>
      </c>
      <c r="AA15" s="61">
        <f t="shared" ca="1" si="1"/>
        <v>0</v>
      </c>
      <c r="AB15" s="61">
        <f t="shared" ca="1" si="1"/>
        <v>0</v>
      </c>
      <c r="AC15" s="61">
        <f t="shared" ca="1" si="1"/>
        <v>0</v>
      </c>
      <c r="AD15" s="61">
        <f t="shared" ca="1" si="1"/>
        <v>0</v>
      </c>
      <c r="AE15" s="61">
        <f t="shared" ca="1" si="1"/>
        <v>0</v>
      </c>
      <c r="AF15" s="61">
        <f t="shared" ca="1" si="1"/>
        <v>0</v>
      </c>
      <c r="AG15" s="61">
        <f t="shared" ca="1" si="1"/>
        <v>0</v>
      </c>
      <c r="AH15" s="61">
        <f t="shared" ca="1" si="1"/>
        <v>0</v>
      </c>
      <c r="AI15" s="61">
        <f t="shared" ca="1" si="1"/>
        <v>0</v>
      </c>
      <c r="AJ15" s="61">
        <f t="shared" ca="1" si="2"/>
        <v>0</v>
      </c>
      <c r="AK15" s="61">
        <f t="shared" ca="1" si="2"/>
        <v>0</v>
      </c>
      <c r="AL15" s="61">
        <f t="shared" ca="1" si="2"/>
        <v>0</v>
      </c>
      <c r="AM15" s="61">
        <f t="shared" ca="1" si="2"/>
        <v>0</v>
      </c>
      <c r="AN15" s="61">
        <f t="shared" ca="1" si="2"/>
        <v>0</v>
      </c>
      <c r="AO15" s="61">
        <f t="shared" ca="1" si="2"/>
        <v>0</v>
      </c>
      <c r="AP15" s="61">
        <f t="shared" ca="1" si="2"/>
        <v>0</v>
      </c>
      <c r="AQ15" s="61">
        <f t="shared" ca="1" si="2"/>
        <v>0</v>
      </c>
      <c r="AR15" s="61">
        <f t="shared" ca="1" si="2"/>
        <v>0</v>
      </c>
      <c r="AS15" s="61">
        <f t="shared" ca="1" si="2"/>
        <v>0</v>
      </c>
      <c r="AT15" s="61">
        <f t="shared" ca="1" si="2"/>
        <v>0</v>
      </c>
      <c r="AU15" s="61">
        <f t="shared" ca="1" si="2"/>
        <v>0</v>
      </c>
      <c r="AV15" s="61">
        <f t="shared" ca="1" si="2"/>
        <v>0</v>
      </c>
      <c r="AW15" s="61">
        <f t="shared" ca="1" si="2"/>
        <v>0</v>
      </c>
      <c r="AX15" s="61">
        <f t="shared" ca="1" si="2"/>
        <v>0</v>
      </c>
      <c r="AY15" s="61">
        <f t="shared" ca="1" si="2"/>
        <v>0</v>
      </c>
      <c r="AZ15" s="61">
        <f t="shared" ca="1" si="3"/>
        <v>0</v>
      </c>
      <c r="BA15" s="61">
        <f t="shared" ca="1" si="3"/>
        <v>0</v>
      </c>
      <c r="BB15" s="61">
        <f t="shared" ca="1" si="3"/>
        <v>0</v>
      </c>
      <c r="BC15" s="61">
        <f t="shared" ca="1" si="3"/>
        <v>0</v>
      </c>
      <c r="BD15" s="61">
        <f t="shared" ca="1" si="3"/>
        <v>0</v>
      </c>
      <c r="BE15" s="61">
        <f t="shared" ca="1" si="3"/>
        <v>0</v>
      </c>
      <c r="BF15" s="61">
        <f t="shared" ca="1" si="3"/>
        <v>0</v>
      </c>
      <c r="BG15" s="61">
        <f t="shared" ca="1" si="3"/>
        <v>0</v>
      </c>
      <c r="BH15" s="61">
        <f t="shared" ca="1" si="3"/>
        <v>0</v>
      </c>
      <c r="BI15" s="61">
        <f t="shared" ca="1" si="3"/>
        <v>0</v>
      </c>
      <c r="BJ15" s="61">
        <f t="shared" ca="1" si="3"/>
        <v>0</v>
      </c>
      <c r="BK15" s="61">
        <f t="shared" ca="1" si="3"/>
        <v>0</v>
      </c>
      <c r="BL15" s="61">
        <f t="shared" ca="1" si="3"/>
        <v>0</v>
      </c>
      <c r="BM15" s="61">
        <f t="shared" ca="1" si="3"/>
        <v>0</v>
      </c>
      <c r="BN15" s="61">
        <f t="shared" ca="1" si="3"/>
        <v>0</v>
      </c>
      <c r="BO15" s="61">
        <f t="shared" ca="1" si="3"/>
        <v>0</v>
      </c>
      <c r="BP15" s="61">
        <f t="shared" ca="1" si="4"/>
        <v>0</v>
      </c>
      <c r="BQ15" s="61">
        <f t="shared" ca="1" si="4"/>
        <v>0</v>
      </c>
      <c r="BR15" s="61">
        <f t="shared" ca="1" si="4"/>
        <v>0</v>
      </c>
      <c r="BS15" s="61">
        <f t="shared" ca="1" si="4"/>
        <v>0</v>
      </c>
      <c r="BT15" s="61">
        <f t="shared" ca="1" si="4"/>
        <v>0</v>
      </c>
      <c r="BU15" s="61">
        <f t="shared" ca="1" si="4"/>
        <v>0</v>
      </c>
      <c r="BV15" s="61">
        <f t="shared" ca="1" si="4"/>
        <v>0</v>
      </c>
      <c r="BW15" s="61">
        <f t="shared" ca="1" si="4"/>
        <v>0</v>
      </c>
      <c r="BX15" s="61">
        <f t="shared" ca="1" si="4"/>
        <v>0</v>
      </c>
      <c r="BY15" s="61">
        <f t="shared" ca="1" si="4"/>
        <v>0</v>
      </c>
      <c r="BZ15" s="61">
        <f t="shared" ca="1" si="4"/>
        <v>0</v>
      </c>
      <c r="CA15" s="61">
        <f t="shared" ca="1" si="4"/>
        <v>0</v>
      </c>
      <c r="CB15" s="61">
        <f t="shared" ca="1" si="4"/>
        <v>0</v>
      </c>
      <c r="CC15" s="61">
        <f t="shared" ca="1" si="4"/>
        <v>0</v>
      </c>
      <c r="CD15" s="61">
        <f t="shared" ca="1" si="4"/>
        <v>0</v>
      </c>
      <c r="CE15" s="61">
        <f t="shared" ca="1" si="4"/>
        <v>0</v>
      </c>
      <c r="CF15" s="61">
        <f t="shared" ca="1" si="5"/>
        <v>0</v>
      </c>
      <c r="CG15" s="61">
        <f t="shared" ca="1" si="5"/>
        <v>0</v>
      </c>
      <c r="CH15" s="61">
        <f t="shared" ca="1" si="5"/>
        <v>0</v>
      </c>
      <c r="CI15" s="61">
        <f t="shared" ca="1" si="5"/>
        <v>0</v>
      </c>
      <c r="CJ15" s="61">
        <f t="shared" ca="1" si="5"/>
        <v>0</v>
      </c>
      <c r="CK15" s="61">
        <f t="shared" ca="1" si="5"/>
        <v>0</v>
      </c>
      <c r="CL15" s="61">
        <f t="shared" ca="1" si="5"/>
        <v>0</v>
      </c>
      <c r="CM15" s="61">
        <f t="shared" ca="1" si="5"/>
        <v>0</v>
      </c>
      <c r="CN15" s="61">
        <f t="shared" ca="1" si="5"/>
        <v>0</v>
      </c>
      <c r="CO15" s="61">
        <f t="shared" ca="1" si="5"/>
        <v>0</v>
      </c>
      <c r="CP15" s="61">
        <f t="shared" ca="1" si="5"/>
        <v>0</v>
      </c>
      <c r="CQ15" s="61">
        <f t="shared" ca="1" si="5"/>
        <v>0</v>
      </c>
      <c r="CR15" s="61">
        <f t="shared" ca="1" si="5"/>
        <v>0</v>
      </c>
      <c r="CS15" s="61">
        <f t="shared" ca="1" si="5"/>
        <v>0</v>
      </c>
      <c r="CT15" s="61">
        <f t="shared" ca="1" si="5"/>
        <v>0</v>
      </c>
      <c r="CU15" s="61">
        <f t="shared" ca="1" si="6"/>
        <v>0</v>
      </c>
    </row>
    <row r="16" spans="1:186" ht="12.75" customHeight="1">
      <c r="A16" s="44" t="s">
        <v>18</v>
      </c>
      <c r="B16" s="59">
        <v>1011</v>
      </c>
      <c r="C16" s="60" t="s">
        <v>373</v>
      </c>
      <c r="D16" s="61">
        <f t="shared" ca="1" si="0"/>
        <v>0</v>
      </c>
      <c r="E16" s="61">
        <f t="shared" ca="1" si="0"/>
        <v>0</v>
      </c>
      <c r="F16" s="61">
        <f t="shared" ca="1" si="0"/>
        <v>0</v>
      </c>
      <c r="G16" s="61">
        <f t="shared" ca="1" si="0"/>
        <v>0</v>
      </c>
      <c r="H16" s="61">
        <f t="shared" ca="1" si="0"/>
        <v>0</v>
      </c>
      <c r="I16" s="61">
        <f t="shared" ca="1" si="0"/>
        <v>0</v>
      </c>
      <c r="J16" s="61">
        <f t="shared" ca="1" si="0"/>
        <v>0</v>
      </c>
      <c r="K16" s="61">
        <f t="shared" ca="1" si="0"/>
        <v>0</v>
      </c>
      <c r="L16" s="61">
        <f t="shared" ca="1" si="0"/>
        <v>0</v>
      </c>
      <c r="M16" s="61">
        <f t="shared" ca="1" si="0"/>
        <v>0</v>
      </c>
      <c r="N16" s="61">
        <f t="shared" ca="1" si="0"/>
        <v>0</v>
      </c>
      <c r="O16" s="61">
        <f t="shared" ca="1" si="0"/>
        <v>0</v>
      </c>
      <c r="P16" s="61">
        <f t="shared" ca="1" si="0"/>
        <v>0</v>
      </c>
      <c r="Q16" s="61">
        <f t="shared" ca="1" si="0"/>
        <v>0</v>
      </c>
      <c r="R16" s="61">
        <f t="shared" ca="1" si="0"/>
        <v>0</v>
      </c>
      <c r="S16" s="61">
        <f t="shared" ca="1" si="0"/>
        <v>0</v>
      </c>
      <c r="T16" s="61">
        <f t="shared" ca="1" si="1"/>
        <v>0</v>
      </c>
      <c r="U16" s="61">
        <f t="shared" ca="1" si="1"/>
        <v>0</v>
      </c>
      <c r="V16" s="61">
        <f t="shared" ca="1" si="1"/>
        <v>0</v>
      </c>
      <c r="W16" s="61">
        <f t="shared" ca="1" si="1"/>
        <v>0</v>
      </c>
      <c r="X16" s="61">
        <f t="shared" ca="1" si="1"/>
        <v>0</v>
      </c>
      <c r="Y16" s="61">
        <f t="shared" ca="1" si="1"/>
        <v>0</v>
      </c>
      <c r="Z16" s="61">
        <f t="shared" ca="1" si="1"/>
        <v>0</v>
      </c>
      <c r="AA16" s="61">
        <f t="shared" ca="1" si="1"/>
        <v>0</v>
      </c>
      <c r="AB16" s="61">
        <f t="shared" ca="1" si="1"/>
        <v>0</v>
      </c>
      <c r="AC16" s="61">
        <f t="shared" ca="1" si="1"/>
        <v>0</v>
      </c>
      <c r="AD16" s="61">
        <f t="shared" ca="1" si="1"/>
        <v>0</v>
      </c>
      <c r="AE16" s="61">
        <f t="shared" ca="1" si="1"/>
        <v>0</v>
      </c>
      <c r="AF16" s="61">
        <f t="shared" ca="1" si="1"/>
        <v>0</v>
      </c>
      <c r="AG16" s="61">
        <f t="shared" ca="1" si="1"/>
        <v>0</v>
      </c>
      <c r="AH16" s="61">
        <f t="shared" ca="1" si="1"/>
        <v>0</v>
      </c>
      <c r="AI16" s="61">
        <f t="shared" ca="1" si="1"/>
        <v>0</v>
      </c>
      <c r="AJ16" s="61">
        <f t="shared" ca="1" si="2"/>
        <v>0</v>
      </c>
      <c r="AK16" s="61">
        <f t="shared" ca="1" si="2"/>
        <v>0</v>
      </c>
      <c r="AL16" s="61">
        <f t="shared" ca="1" si="2"/>
        <v>0</v>
      </c>
      <c r="AM16" s="61">
        <f t="shared" ca="1" si="2"/>
        <v>0</v>
      </c>
      <c r="AN16" s="61">
        <f t="shared" ca="1" si="2"/>
        <v>0</v>
      </c>
      <c r="AO16" s="61">
        <f t="shared" ca="1" si="2"/>
        <v>0</v>
      </c>
      <c r="AP16" s="61">
        <f t="shared" ca="1" si="2"/>
        <v>0</v>
      </c>
      <c r="AQ16" s="61">
        <f t="shared" ca="1" si="2"/>
        <v>0</v>
      </c>
      <c r="AR16" s="61">
        <f t="shared" ca="1" si="2"/>
        <v>0</v>
      </c>
      <c r="AS16" s="61">
        <f t="shared" ca="1" si="2"/>
        <v>0</v>
      </c>
      <c r="AT16" s="61">
        <f t="shared" ca="1" si="2"/>
        <v>0</v>
      </c>
      <c r="AU16" s="61">
        <f t="shared" ca="1" si="2"/>
        <v>0</v>
      </c>
      <c r="AV16" s="61">
        <f t="shared" ca="1" si="2"/>
        <v>0</v>
      </c>
      <c r="AW16" s="61">
        <f t="shared" ca="1" si="2"/>
        <v>0</v>
      </c>
      <c r="AX16" s="61">
        <f t="shared" ca="1" si="2"/>
        <v>0</v>
      </c>
      <c r="AY16" s="61">
        <f t="shared" ca="1" si="2"/>
        <v>0</v>
      </c>
      <c r="AZ16" s="61">
        <f t="shared" ca="1" si="3"/>
        <v>0</v>
      </c>
      <c r="BA16" s="61">
        <f t="shared" ca="1" si="3"/>
        <v>0</v>
      </c>
      <c r="BB16" s="61">
        <f t="shared" ca="1" si="3"/>
        <v>0</v>
      </c>
      <c r="BC16" s="61">
        <f t="shared" ca="1" si="3"/>
        <v>0</v>
      </c>
      <c r="BD16" s="61">
        <f t="shared" ca="1" si="3"/>
        <v>0</v>
      </c>
      <c r="BE16" s="61">
        <f t="shared" ca="1" si="3"/>
        <v>0</v>
      </c>
      <c r="BF16" s="61">
        <f t="shared" ca="1" si="3"/>
        <v>0</v>
      </c>
      <c r="BG16" s="61">
        <f t="shared" ca="1" si="3"/>
        <v>0</v>
      </c>
      <c r="BH16" s="61">
        <f t="shared" ca="1" si="3"/>
        <v>0</v>
      </c>
      <c r="BI16" s="61">
        <f t="shared" ca="1" si="3"/>
        <v>0</v>
      </c>
      <c r="BJ16" s="61">
        <f t="shared" ca="1" si="3"/>
        <v>0</v>
      </c>
      <c r="BK16" s="61">
        <f t="shared" ca="1" si="3"/>
        <v>0</v>
      </c>
      <c r="BL16" s="61">
        <f t="shared" ca="1" si="3"/>
        <v>0</v>
      </c>
      <c r="BM16" s="61">
        <f t="shared" ca="1" si="3"/>
        <v>0</v>
      </c>
      <c r="BN16" s="61">
        <f t="shared" ca="1" si="3"/>
        <v>0</v>
      </c>
      <c r="BO16" s="61">
        <f t="shared" ca="1" si="3"/>
        <v>0</v>
      </c>
      <c r="BP16" s="61">
        <f t="shared" ca="1" si="4"/>
        <v>0</v>
      </c>
      <c r="BQ16" s="61">
        <f t="shared" ca="1" si="4"/>
        <v>0</v>
      </c>
      <c r="BR16" s="61">
        <f t="shared" ca="1" si="4"/>
        <v>0</v>
      </c>
      <c r="BS16" s="61">
        <f t="shared" ca="1" si="4"/>
        <v>0</v>
      </c>
      <c r="BT16" s="61">
        <f t="shared" ca="1" si="4"/>
        <v>0</v>
      </c>
      <c r="BU16" s="61">
        <f t="shared" ca="1" si="4"/>
        <v>0</v>
      </c>
      <c r="BV16" s="61">
        <f t="shared" ca="1" si="4"/>
        <v>0</v>
      </c>
      <c r="BW16" s="61">
        <f t="shared" ca="1" si="4"/>
        <v>0</v>
      </c>
      <c r="BX16" s="61">
        <f t="shared" ca="1" si="4"/>
        <v>0</v>
      </c>
      <c r="BY16" s="61">
        <f t="shared" ca="1" si="4"/>
        <v>0</v>
      </c>
      <c r="BZ16" s="61">
        <f t="shared" ca="1" si="4"/>
        <v>0</v>
      </c>
      <c r="CA16" s="61">
        <f t="shared" ca="1" si="4"/>
        <v>0</v>
      </c>
      <c r="CB16" s="61">
        <f t="shared" ca="1" si="4"/>
        <v>0</v>
      </c>
      <c r="CC16" s="61">
        <f t="shared" ca="1" si="4"/>
        <v>0</v>
      </c>
      <c r="CD16" s="61">
        <f t="shared" ca="1" si="4"/>
        <v>0</v>
      </c>
      <c r="CE16" s="61">
        <f t="shared" ca="1" si="4"/>
        <v>0</v>
      </c>
      <c r="CF16" s="61">
        <f t="shared" ca="1" si="5"/>
        <v>0</v>
      </c>
      <c r="CG16" s="61">
        <f t="shared" ca="1" si="5"/>
        <v>0</v>
      </c>
      <c r="CH16" s="61">
        <f t="shared" ca="1" si="5"/>
        <v>0</v>
      </c>
      <c r="CI16" s="61">
        <f t="shared" ca="1" si="5"/>
        <v>0</v>
      </c>
      <c r="CJ16" s="61">
        <f t="shared" ca="1" si="5"/>
        <v>0</v>
      </c>
      <c r="CK16" s="61">
        <f t="shared" ca="1" si="5"/>
        <v>0</v>
      </c>
      <c r="CL16" s="61">
        <f t="shared" ca="1" si="5"/>
        <v>0</v>
      </c>
      <c r="CM16" s="61">
        <f t="shared" ca="1" si="5"/>
        <v>0</v>
      </c>
      <c r="CN16" s="61">
        <f t="shared" ca="1" si="5"/>
        <v>0</v>
      </c>
      <c r="CO16" s="61">
        <f t="shared" ca="1" si="5"/>
        <v>0</v>
      </c>
      <c r="CP16" s="61">
        <f t="shared" ca="1" si="5"/>
        <v>0</v>
      </c>
      <c r="CQ16" s="61">
        <f t="shared" ca="1" si="5"/>
        <v>0</v>
      </c>
      <c r="CR16" s="61">
        <f t="shared" ca="1" si="5"/>
        <v>0</v>
      </c>
      <c r="CS16" s="61">
        <f t="shared" ca="1" si="5"/>
        <v>0</v>
      </c>
      <c r="CT16" s="61">
        <f t="shared" ca="1" si="5"/>
        <v>0</v>
      </c>
      <c r="CU16" s="61">
        <f t="shared" ca="1" si="6"/>
        <v>0</v>
      </c>
    </row>
    <row r="17" spans="1:99" ht="12.75" customHeight="1">
      <c r="A17" s="44" t="s">
        <v>20</v>
      </c>
      <c r="B17" s="59">
        <v>1012</v>
      </c>
      <c r="C17" s="60" t="s">
        <v>373</v>
      </c>
      <c r="D17" s="61">
        <f t="shared" ca="1" si="0"/>
        <v>0</v>
      </c>
      <c r="E17" s="61">
        <f t="shared" ca="1" si="0"/>
        <v>0</v>
      </c>
      <c r="F17" s="61">
        <f t="shared" ca="1" si="0"/>
        <v>0</v>
      </c>
      <c r="G17" s="61">
        <f t="shared" ca="1" si="0"/>
        <v>0</v>
      </c>
      <c r="H17" s="61">
        <f t="shared" ca="1" si="0"/>
        <v>0</v>
      </c>
      <c r="I17" s="61">
        <f t="shared" ca="1" si="0"/>
        <v>0</v>
      </c>
      <c r="J17" s="61">
        <f t="shared" ca="1" si="0"/>
        <v>0</v>
      </c>
      <c r="K17" s="61">
        <f t="shared" ca="1" si="0"/>
        <v>0</v>
      </c>
      <c r="L17" s="61">
        <f t="shared" ca="1" si="0"/>
        <v>0</v>
      </c>
      <c r="M17" s="61">
        <f t="shared" ca="1" si="0"/>
        <v>0</v>
      </c>
      <c r="N17" s="61">
        <f t="shared" ca="1" si="0"/>
        <v>0</v>
      </c>
      <c r="O17" s="61">
        <f t="shared" ca="1" si="0"/>
        <v>0</v>
      </c>
      <c r="P17" s="61">
        <f t="shared" ca="1" si="0"/>
        <v>0</v>
      </c>
      <c r="Q17" s="61">
        <f t="shared" ca="1" si="0"/>
        <v>0</v>
      </c>
      <c r="R17" s="61">
        <f t="shared" ca="1" si="0"/>
        <v>0</v>
      </c>
      <c r="S17" s="61">
        <f t="shared" ca="1" si="0"/>
        <v>0</v>
      </c>
      <c r="T17" s="61">
        <f t="shared" ca="1" si="1"/>
        <v>0</v>
      </c>
      <c r="U17" s="61">
        <f t="shared" ca="1" si="1"/>
        <v>0</v>
      </c>
      <c r="V17" s="61">
        <f t="shared" ca="1" si="1"/>
        <v>0</v>
      </c>
      <c r="W17" s="61">
        <f t="shared" ca="1" si="1"/>
        <v>0</v>
      </c>
      <c r="X17" s="61">
        <f t="shared" ca="1" si="1"/>
        <v>0</v>
      </c>
      <c r="Y17" s="61">
        <f t="shared" ca="1" si="1"/>
        <v>0</v>
      </c>
      <c r="Z17" s="61">
        <f t="shared" ca="1" si="1"/>
        <v>0</v>
      </c>
      <c r="AA17" s="61">
        <f t="shared" ca="1" si="1"/>
        <v>0</v>
      </c>
      <c r="AB17" s="61">
        <f t="shared" ca="1" si="1"/>
        <v>0</v>
      </c>
      <c r="AC17" s="61">
        <f t="shared" ca="1" si="1"/>
        <v>0</v>
      </c>
      <c r="AD17" s="61">
        <f t="shared" ca="1" si="1"/>
        <v>0</v>
      </c>
      <c r="AE17" s="61">
        <f t="shared" ca="1" si="1"/>
        <v>0</v>
      </c>
      <c r="AF17" s="61">
        <f t="shared" ca="1" si="1"/>
        <v>0</v>
      </c>
      <c r="AG17" s="61">
        <f t="shared" ca="1" si="1"/>
        <v>0</v>
      </c>
      <c r="AH17" s="61">
        <f t="shared" ca="1" si="1"/>
        <v>0</v>
      </c>
      <c r="AI17" s="61">
        <f t="shared" ca="1" si="1"/>
        <v>0</v>
      </c>
      <c r="AJ17" s="61">
        <f t="shared" ca="1" si="2"/>
        <v>0</v>
      </c>
      <c r="AK17" s="61">
        <f t="shared" ca="1" si="2"/>
        <v>0</v>
      </c>
      <c r="AL17" s="61">
        <f t="shared" ca="1" si="2"/>
        <v>0</v>
      </c>
      <c r="AM17" s="61">
        <f t="shared" ca="1" si="2"/>
        <v>0</v>
      </c>
      <c r="AN17" s="61">
        <f t="shared" ca="1" si="2"/>
        <v>0</v>
      </c>
      <c r="AO17" s="61">
        <f t="shared" ca="1" si="2"/>
        <v>0</v>
      </c>
      <c r="AP17" s="61">
        <f t="shared" ca="1" si="2"/>
        <v>0</v>
      </c>
      <c r="AQ17" s="61">
        <f t="shared" ca="1" si="2"/>
        <v>0</v>
      </c>
      <c r="AR17" s="61">
        <f t="shared" ca="1" si="2"/>
        <v>0</v>
      </c>
      <c r="AS17" s="61">
        <f t="shared" ca="1" si="2"/>
        <v>0</v>
      </c>
      <c r="AT17" s="61">
        <f t="shared" ca="1" si="2"/>
        <v>0</v>
      </c>
      <c r="AU17" s="61">
        <f t="shared" ca="1" si="2"/>
        <v>0</v>
      </c>
      <c r="AV17" s="61">
        <f t="shared" ca="1" si="2"/>
        <v>0</v>
      </c>
      <c r="AW17" s="61">
        <f t="shared" ca="1" si="2"/>
        <v>0</v>
      </c>
      <c r="AX17" s="61">
        <f t="shared" ca="1" si="2"/>
        <v>0</v>
      </c>
      <c r="AY17" s="61">
        <f t="shared" ca="1" si="2"/>
        <v>0</v>
      </c>
      <c r="AZ17" s="61">
        <f t="shared" ca="1" si="3"/>
        <v>0</v>
      </c>
      <c r="BA17" s="61">
        <f t="shared" ca="1" si="3"/>
        <v>0</v>
      </c>
      <c r="BB17" s="61">
        <f t="shared" ca="1" si="3"/>
        <v>0</v>
      </c>
      <c r="BC17" s="61">
        <f t="shared" ca="1" si="3"/>
        <v>0</v>
      </c>
      <c r="BD17" s="61">
        <f t="shared" ca="1" si="3"/>
        <v>0</v>
      </c>
      <c r="BE17" s="61">
        <f t="shared" ca="1" si="3"/>
        <v>0</v>
      </c>
      <c r="BF17" s="61">
        <f t="shared" ca="1" si="3"/>
        <v>0</v>
      </c>
      <c r="BG17" s="61">
        <f t="shared" ca="1" si="3"/>
        <v>0</v>
      </c>
      <c r="BH17" s="61">
        <f t="shared" ca="1" si="3"/>
        <v>0</v>
      </c>
      <c r="BI17" s="61">
        <f t="shared" ca="1" si="3"/>
        <v>0</v>
      </c>
      <c r="BJ17" s="61">
        <f t="shared" ca="1" si="3"/>
        <v>0</v>
      </c>
      <c r="BK17" s="61">
        <f t="shared" ca="1" si="3"/>
        <v>0</v>
      </c>
      <c r="BL17" s="61">
        <f t="shared" ca="1" si="3"/>
        <v>0</v>
      </c>
      <c r="BM17" s="61">
        <f t="shared" ca="1" si="3"/>
        <v>0</v>
      </c>
      <c r="BN17" s="61">
        <f t="shared" ca="1" si="3"/>
        <v>0</v>
      </c>
      <c r="BO17" s="61">
        <f t="shared" ca="1" si="3"/>
        <v>0</v>
      </c>
      <c r="BP17" s="61">
        <f t="shared" ca="1" si="4"/>
        <v>0</v>
      </c>
      <c r="BQ17" s="61">
        <f t="shared" ca="1" si="4"/>
        <v>0</v>
      </c>
      <c r="BR17" s="61">
        <f t="shared" ca="1" si="4"/>
        <v>0</v>
      </c>
      <c r="BS17" s="61">
        <f t="shared" ca="1" si="4"/>
        <v>0</v>
      </c>
      <c r="BT17" s="61">
        <f t="shared" ca="1" si="4"/>
        <v>0</v>
      </c>
      <c r="BU17" s="61">
        <f t="shared" ca="1" si="4"/>
        <v>0</v>
      </c>
      <c r="BV17" s="61">
        <f t="shared" ca="1" si="4"/>
        <v>0</v>
      </c>
      <c r="BW17" s="61">
        <f t="shared" ca="1" si="4"/>
        <v>0</v>
      </c>
      <c r="BX17" s="61">
        <f t="shared" ca="1" si="4"/>
        <v>0</v>
      </c>
      <c r="BY17" s="61">
        <f t="shared" ca="1" si="4"/>
        <v>0</v>
      </c>
      <c r="BZ17" s="61">
        <f t="shared" ca="1" si="4"/>
        <v>0</v>
      </c>
      <c r="CA17" s="61">
        <f t="shared" ca="1" si="4"/>
        <v>0</v>
      </c>
      <c r="CB17" s="61">
        <f t="shared" ca="1" si="4"/>
        <v>0</v>
      </c>
      <c r="CC17" s="61">
        <f t="shared" ca="1" si="4"/>
        <v>0</v>
      </c>
      <c r="CD17" s="61">
        <f t="shared" ca="1" si="4"/>
        <v>0</v>
      </c>
      <c r="CE17" s="61">
        <f t="shared" ca="1" si="4"/>
        <v>0</v>
      </c>
      <c r="CF17" s="61">
        <f t="shared" ca="1" si="5"/>
        <v>0</v>
      </c>
      <c r="CG17" s="61">
        <f t="shared" ca="1" si="5"/>
        <v>0</v>
      </c>
      <c r="CH17" s="61">
        <f t="shared" ca="1" si="5"/>
        <v>0</v>
      </c>
      <c r="CI17" s="61">
        <f t="shared" ca="1" si="5"/>
        <v>0</v>
      </c>
      <c r="CJ17" s="61">
        <f t="shared" ca="1" si="5"/>
        <v>0</v>
      </c>
      <c r="CK17" s="61">
        <f t="shared" ca="1" si="5"/>
        <v>0</v>
      </c>
      <c r="CL17" s="61">
        <f t="shared" ca="1" si="5"/>
        <v>0</v>
      </c>
      <c r="CM17" s="61">
        <f t="shared" ca="1" si="5"/>
        <v>0</v>
      </c>
      <c r="CN17" s="61">
        <f t="shared" ca="1" si="5"/>
        <v>0</v>
      </c>
      <c r="CO17" s="61">
        <f t="shared" ca="1" si="5"/>
        <v>0</v>
      </c>
      <c r="CP17" s="61">
        <f t="shared" ca="1" si="5"/>
        <v>0</v>
      </c>
      <c r="CQ17" s="61">
        <f t="shared" ca="1" si="5"/>
        <v>0</v>
      </c>
      <c r="CR17" s="61">
        <f t="shared" ca="1" si="5"/>
        <v>0</v>
      </c>
      <c r="CS17" s="61">
        <f t="shared" ca="1" si="5"/>
        <v>0</v>
      </c>
      <c r="CT17" s="61">
        <f t="shared" ca="1" si="5"/>
        <v>0</v>
      </c>
      <c r="CU17" s="61">
        <f t="shared" ca="1" si="6"/>
        <v>0</v>
      </c>
    </row>
    <row r="18" spans="1:99" ht="12.75" customHeight="1">
      <c r="A18" s="44" t="s">
        <v>22</v>
      </c>
      <c r="B18" s="59">
        <v>1013</v>
      </c>
      <c r="C18" s="60" t="s">
        <v>373</v>
      </c>
      <c r="D18" s="61">
        <f t="shared" ca="1" si="0"/>
        <v>0</v>
      </c>
      <c r="E18" s="61">
        <f t="shared" ca="1" si="0"/>
        <v>0</v>
      </c>
      <c r="F18" s="61">
        <f t="shared" ca="1" si="0"/>
        <v>0</v>
      </c>
      <c r="G18" s="61">
        <f t="shared" ca="1" si="0"/>
        <v>0</v>
      </c>
      <c r="H18" s="61">
        <f t="shared" ca="1" si="0"/>
        <v>0</v>
      </c>
      <c r="I18" s="61">
        <f t="shared" ca="1" si="0"/>
        <v>0</v>
      </c>
      <c r="J18" s="61">
        <f t="shared" ca="1" si="0"/>
        <v>0</v>
      </c>
      <c r="K18" s="61">
        <f t="shared" ca="1" si="0"/>
        <v>0</v>
      </c>
      <c r="L18" s="61">
        <f t="shared" ca="1" si="0"/>
        <v>0</v>
      </c>
      <c r="M18" s="61">
        <f t="shared" ca="1" si="0"/>
        <v>0</v>
      </c>
      <c r="N18" s="61">
        <f t="shared" ca="1" si="0"/>
        <v>0</v>
      </c>
      <c r="O18" s="61">
        <f t="shared" ca="1" si="0"/>
        <v>0</v>
      </c>
      <c r="P18" s="61">
        <f t="shared" ca="1" si="0"/>
        <v>0</v>
      </c>
      <c r="Q18" s="61">
        <f t="shared" ca="1" si="0"/>
        <v>0</v>
      </c>
      <c r="R18" s="61">
        <f t="shared" ca="1" si="0"/>
        <v>0</v>
      </c>
      <c r="S18" s="61">
        <f t="shared" ca="1" si="0"/>
        <v>0</v>
      </c>
      <c r="T18" s="61">
        <f t="shared" ca="1" si="1"/>
        <v>0</v>
      </c>
      <c r="U18" s="61">
        <f t="shared" ca="1" si="1"/>
        <v>0</v>
      </c>
      <c r="V18" s="61">
        <f t="shared" ca="1" si="1"/>
        <v>0</v>
      </c>
      <c r="W18" s="61">
        <f t="shared" ca="1" si="1"/>
        <v>0</v>
      </c>
      <c r="X18" s="61">
        <f t="shared" ca="1" si="1"/>
        <v>0</v>
      </c>
      <c r="Y18" s="61">
        <f t="shared" ca="1" si="1"/>
        <v>0</v>
      </c>
      <c r="Z18" s="61">
        <f t="shared" ca="1" si="1"/>
        <v>0</v>
      </c>
      <c r="AA18" s="61">
        <f t="shared" ca="1" si="1"/>
        <v>0</v>
      </c>
      <c r="AB18" s="61">
        <f t="shared" ca="1" si="1"/>
        <v>0</v>
      </c>
      <c r="AC18" s="61">
        <f t="shared" ca="1" si="1"/>
        <v>0</v>
      </c>
      <c r="AD18" s="61">
        <f t="shared" ca="1" si="1"/>
        <v>0</v>
      </c>
      <c r="AE18" s="61">
        <f t="shared" ca="1" si="1"/>
        <v>0</v>
      </c>
      <c r="AF18" s="61">
        <f t="shared" ca="1" si="1"/>
        <v>0</v>
      </c>
      <c r="AG18" s="61">
        <f t="shared" ca="1" si="1"/>
        <v>0</v>
      </c>
      <c r="AH18" s="61">
        <f t="shared" ca="1" si="1"/>
        <v>0</v>
      </c>
      <c r="AI18" s="61">
        <f t="shared" ca="1" si="1"/>
        <v>0</v>
      </c>
      <c r="AJ18" s="61">
        <f t="shared" ca="1" si="2"/>
        <v>0</v>
      </c>
      <c r="AK18" s="61">
        <f t="shared" ca="1" si="2"/>
        <v>0</v>
      </c>
      <c r="AL18" s="61">
        <f t="shared" ca="1" si="2"/>
        <v>0</v>
      </c>
      <c r="AM18" s="61">
        <f t="shared" ca="1" si="2"/>
        <v>0</v>
      </c>
      <c r="AN18" s="61">
        <f t="shared" ca="1" si="2"/>
        <v>0</v>
      </c>
      <c r="AO18" s="61">
        <f t="shared" ca="1" si="2"/>
        <v>0</v>
      </c>
      <c r="AP18" s="61">
        <f t="shared" ca="1" si="2"/>
        <v>0</v>
      </c>
      <c r="AQ18" s="61">
        <f t="shared" ca="1" si="2"/>
        <v>0</v>
      </c>
      <c r="AR18" s="61">
        <f t="shared" ca="1" si="2"/>
        <v>0</v>
      </c>
      <c r="AS18" s="61">
        <f t="shared" ca="1" si="2"/>
        <v>0</v>
      </c>
      <c r="AT18" s="61">
        <f t="shared" ca="1" si="2"/>
        <v>0</v>
      </c>
      <c r="AU18" s="61">
        <f t="shared" ca="1" si="2"/>
        <v>0</v>
      </c>
      <c r="AV18" s="61">
        <f t="shared" ca="1" si="2"/>
        <v>0</v>
      </c>
      <c r="AW18" s="61">
        <f t="shared" ca="1" si="2"/>
        <v>0</v>
      </c>
      <c r="AX18" s="61">
        <f t="shared" ca="1" si="2"/>
        <v>0</v>
      </c>
      <c r="AY18" s="61">
        <f t="shared" ca="1" si="2"/>
        <v>0</v>
      </c>
      <c r="AZ18" s="61">
        <f t="shared" ca="1" si="3"/>
        <v>0</v>
      </c>
      <c r="BA18" s="61">
        <f t="shared" ca="1" si="3"/>
        <v>0</v>
      </c>
      <c r="BB18" s="61">
        <f t="shared" ca="1" si="3"/>
        <v>0</v>
      </c>
      <c r="BC18" s="61">
        <f t="shared" ca="1" si="3"/>
        <v>0</v>
      </c>
      <c r="BD18" s="61">
        <f t="shared" ca="1" si="3"/>
        <v>0</v>
      </c>
      <c r="BE18" s="61">
        <f t="shared" ca="1" si="3"/>
        <v>0</v>
      </c>
      <c r="BF18" s="61">
        <f t="shared" ca="1" si="3"/>
        <v>0</v>
      </c>
      <c r="BG18" s="61">
        <f t="shared" ca="1" si="3"/>
        <v>0</v>
      </c>
      <c r="BH18" s="61">
        <f t="shared" ca="1" si="3"/>
        <v>0</v>
      </c>
      <c r="BI18" s="61">
        <f t="shared" ca="1" si="3"/>
        <v>0</v>
      </c>
      <c r="BJ18" s="61">
        <f t="shared" ca="1" si="3"/>
        <v>0</v>
      </c>
      <c r="BK18" s="61">
        <f t="shared" ca="1" si="3"/>
        <v>0</v>
      </c>
      <c r="BL18" s="61">
        <f t="shared" ca="1" si="3"/>
        <v>0</v>
      </c>
      <c r="BM18" s="61">
        <f t="shared" ca="1" si="3"/>
        <v>0</v>
      </c>
      <c r="BN18" s="61">
        <f t="shared" ca="1" si="3"/>
        <v>0</v>
      </c>
      <c r="BO18" s="61">
        <f t="shared" ca="1" si="3"/>
        <v>0</v>
      </c>
      <c r="BP18" s="61">
        <f t="shared" ca="1" si="4"/>
        <v>0</v>
      </c>
      <c r="BQ18" s="61">
        <f t="shared" ca="1" si="4"/>
        <v>0</v>
      </c>
      <c r="BR18" s="61">
        <f t="shared" ca="1" si="4"/>
        <v>0</v>
      </c>
      <c r="BS18" s="61">
        <f t="shared" ca="1" si="4"/>
        <v>0</v>
      </c>
      <c r="BT18" s="61">
        <f t="shared" ca="1" si="4"/>
        <v>0</v>
      </c>
      <c r="BU18" s="61">
        <f t="shared" ca="1" si="4"/>
        <v>0</v>
      </c>
      <c r="BV18" s="61">
        <f t="shared" ca="1" si="4"/>
        <v>0</v>
      </c>
      <c r="BW18" s="61">
        <f t="shared" ca="1" si="4"/>
        <v>0</v>
      </c>
      <c r="BX18" s="61">
        <f t="shared" ca="1" si="4"/>
        <v>0</v>
      </c>
      <c r="BY18" s="61">
        <f t="shared" ca="1" si="4"/>
        <v>0</v>
      </c>
      <c r="BZ18" s="61">
        <f t="shared" ca="1" si="4"/>
        <v>0</v>
      </c>
      <c r="CA18" s="61">
        <f t="shared" ca="1" si="4"/>
        <v>0</v>
      </c>
      <c r="CB18" s="61">
        <f t="shared" ca="1" si="4"/>
        <v>0</v>
      </c>
      <c r="CC18" s="61">
        <f t="shared" ca="1" si="4"/>
        <v>0</v>
      </c>
      <c r="CD18" s="61">
        <f t="shared" ca="1" si="4"/>
        <v>0</v>
      </c>
      <c r="CE18" s="61">
        <f t="shared" ca="1" si="4"/>
        <v>0</v>
      </c>
      <c r="CF18" s="61">
        <f t="shared" ca="1" si="5"/>
        <v>0</v>
      </c>
      <c r="CG18" s="61">
        <f t="shared" ca="1" si="5"/>
        <v>0</v>
      </c>
      <c r="CH18" s="61">
        <f t="shared" ca="1" si="5"/>
        <v>0</v>
      </c>
      <c r="CI18" s="61">
        <f t="shared" ca="1" si="5"/>
        <v>0</v>
      </c>
      <c r="CJ18" s="61">
        <f t="shared" ca="1" si="5"/>
        <v>0</v>
      </c>
      <c r="CK18" s="61">
        <f t="shared" ca="1" si="5"/>
        <v>0</v>
      </c>
      <c r="CL18" s="61">
        <f t="shared" ca="1" si="5"/>
        <v>0</v>
      </c>
      <c r="CM18" s="61">
        <f t="shared" ca="1" si="5"/>
        <v>0</v>
      </c>
      <c r="CN18" s="61">
        <f t="shared" ca="1" si="5"/>
        <v>0</v>
      </c>
      <c r="CO18" s="61">
        <f t="shared" ca="1" si="5"/>
        <v>0</v>
      </c>
      <c r="CP18" s="61">
        <f t="shared" ca="1" si="5"/>
        <v>0</v>
      </c>
      <c r="CQ18" s="61">
        <f t="shared" ca="1" si="5"/>
        <v>0</v>
      </c>
      <c r="CR18" s="61">
        <f t="shared" ca="1" si="5"/>
        <v>0</v>
      </c>
      <c r="CS18" s="61">
        <f t="shared" ca="1" si="5"/>
        <v>0</v>
      </c>
      <c r="CT18" s="61">
        <f t="shared" ca="1" si="5"/>
        <v>0</v>
      </c>
      <c r="CU18" s="61">
        <f t="shared" ca="1" si="6"/>
        <v>0</v>
      </c>
    </row>
    <row r="19" spans="1:99" ht="12.75" customHeight="1">
      <c r="A19" s="44" t="s">
        <v>24</v>
      </c>
      <c r="B19" s="59">
        <v>1016</v>
      </c>
      <c r="C19" s="60" t="s">
        <v>373</v>
      </c>
      <c r="D19" s="61">
        <f t="shared" ca="1" si="0"/>
        <v>0</v>
      </c>
      <c r="E19" s="61">
        <f t="shared" ca="1" si="0"/>
        <v>0</v>
      </c>
      <c r="F19" s="61">
        <f t="shared" ca="1" si="0"/>
        <v>0</v>
      </c>
      <c r="G19" s="61">
        <f t="shared" ca="1" si="0"/>
        <v>0</v>
      </c>
      <c r="H19" s="61">
        <f t="shared" ca="1" si="0"/>
        <v>0</v>
      </c>
      <c r="I19" s="61">
        <f t="shared" ca="1" si="0"/>
        <v>0</v>
      </c>
      <c r="J19" s="61">
        <f t="shared" ca="1" si="0"/>
        <v>0</v>
      </c>
      <c r="K19" s="61">
        <f t="shared" ca="1" si="0"/>
        <v>0</v>
      </c>
      <c r="L19" s="61">
        <f t="shared" ca="1" si="0"/>
        <v>0</v>
      </c>
      <c r="M19" s="61">
        <f t="shared" ca="1" si="0"/>
        <v>0</v>
      </c>
      <c r="N19" s="61">
        <f t="shared" ca="1" si="0"/>
        <v>0</v>
      </c>
      <c r="O19" s="61">
        <f t="shared" ca="1" si="0"/>
        <v>0</v>
      </c>
      <c r="P19" s="61">
        <f t="shared" ca="1" si="0"/>
        <v>0</v>
      </c>
      <c r="Q19" s="61">
        <f t="shared" ca="1" si="0"/>
        <v>0</v>
      </c>
      <c r="R19" s="61">
        <f t="shared" ca="1" si="0"/>
        <v>0</v>
      </c>
      <c r="S19" s="61">
        <f t="shared" ca="1" si="0"/>
        <v>0</v>
      </c>
      <c r="T19" s="61">
        <f t="shared" ca="1" si="1"/>
        <v>0</v>
      </c>
      <c r="U19" s="61">
        <f t="shared" ca="1" si="1"/>
        <v>0</v>
      </c>
      <c r="V19" s="61">
        <f t="shared" ca="1" si="1"/>
        <v>0</v>
      </c>
      <c r="W19" s="61">
        <f t="shared" ca="1" si="1"/>
        <v>0</v>
      </c>
      <c r="X19" s="61">
        <f t="shared" ca="1" si="1"/>
        <v>0</v>
      </c>
      <c r="Y19" s="61">
        <f t="shared" ca="1" si="1"/>
        <v>0</v>
      </c>
      <c r="Z19" s="61">
        <f t="shared" ca="1" si="1"/>
        <v>0</v>
      </c>
      <c r="AA19" s="61">
        <f t="shared" ca="1" si="1"/>
        <v>0</v>
      </c>
      <c r="AB19" s="61">
        <f t="shared" ca="1" si="1"/>
        <v>0</v>
      </c>
      <c r="AC19" s="61">
        <f t="shared" ca="1" si="1"/>
        <v>0</v>
      </c>
      <c r="AD19" s="61">
        <f t="shared" ca="1" si="1"/>
        <v>0</v>
      </c>
      <c r="AE19" s="61">
        <f t="shared" ca="1" si="1"/>
        <v>0</v>
      </c>
      <c r="AF19" s="61">
        <f t="shared" ca="1" si="1"/>
        <v>0</v>
      </c>
      <c r="AG19" s="61">
        <f t="shared" ca="1" si="1"/>
        <v>0</v>
      </c>
      <c r="AH19" s="61">
        <f t="shared" ca="1" si="1"/>
        <v>0</v>
      </c>
      <c r="AI19" s="61">
        <f t="shared" ca="1" si="1"/>
        <v>0</v>
      </c>
      <c r="AJ19" s="61">
        <f t="shared" ca="1" si="2"/>
        <v>0</v>
      </c>
      <c r="AK19" s="61">
        <f t="shared" ca="1" si="2"/>
        <v>0</v>
      </c>
      <c r="AL19" s="61">
        <f t="shared" ca="1" si="2"/>
        <v>0</v>
      </c>
      <c r="AM19" s="61">
        <f t="shared" ca="1" si="2"/>
        <v>0</v>
      </c>
      <c r="AN19" s="61">
        <f t="shared" ca="1" si="2"/>
        <v>0</v>
      </c>
      <c r="AO19" s="61">
        <f t="shared" ca="1" si="2"/>
        <v>0</v>
      </c>
      <c r="AP19" s="61">
        <f t="shared" ca="1" si="2"/>
        <v>0</v>
      </c>
      <c r="AQ19" s="61">
        <f t="shared" ca="1" si="2"/>
        <v>0</v>
      </c>
      <c r="AR19" s="61">
        <f t="shared" ca="1" si="2"/>
        <v>0</v>
      </c>
      <c r="AS19" s="61">
        <f t="shared" ca="1" si="2"/>
        <v>0</v>
      </c>
      <c r="AT19" s="61">
        <f t="shared" ca="1" si="2"/>
        <v>0</v>
      </c>
      <c r="AU19" s="61">
        <f t="shared" ca="1" si="2"/>
        <v>0</v>
      </c>
      <c r="AV19" s="61">
        <f t="shared" ca="1" si="2"/>
        <v>0</v>
      </c>
      <c r="AW19" s="61">
        <f t="shared" ca="1" si="2"/>
        <v>0</v>
      </c>
      <c r="AX19" s="61">
        <f t="shared" ca="1" si="2"/>
        <v>0</v>
      </c>
      <c r="AY19" s="61">
        <f t="shared" ca="1" si="2"/>
        <v>0</v>
      </c>
      <c r="AZ19" s="61">
        <f t="shared" ca="1" si="3"/>
        <v>0</v>
      </c>
      <c r="BA19" s="61">
        <f t="shared" ca="1" si="3"/>
        <v>0</v>
      </c>
      <c r="BB19" s="61">
        <f t="shared" ca="1" si="3"/>
        <v>0</v>
      </c>
      <c r="BC19" s="61">
        <f t="shared" ca="1" si="3"/>
        <v>0</v>
      </c>
      <c r="BD19" s="61">
        <f t="shared" ca="1" si="3"/>
        <v>0</v>
      </c>
      <c r="BE19" s="61">
        <f t="shared" ca="1" si="3"/>
        <v>0</v>
      </c>
      <c r="BF19" s="61">
        <f t="shared" ca="1" si="3"/>
        <v>0</v>
      </c>
      <c r="BG19" s="61">
        <f t="shared" ca="1" si="3"/>
        <v>0</v>
      </c>
      <c r="BH19" s="61">
        <f t="shared" ca="1" si="3"/>
        <v>0</v>
      </c>
      <c r="BI19" s="61">
        <f t="shared" ca="1" si="3"/>
        <v>0</v>
      </c>
      <c r="BJ19" s="61">
        <f t="shared" ca="1" si="3"/>
        <v>0</v>
      </c>
      <c r="BK19" s="61">
        <f t="shared" ca="1" si="3"/>
        <v>0</v>
      </c>
      <c r="BL19" s="61">
        <f t="shared" ca="1" si="3"/>
        <v>0</v>
      </c>
      <c r="BM19" s="61">
        <f t="shared" ca="1" si="3"/>
        <v>0</v>
      </c>
      <c r="BN19" s="61">
        <f t="shared" ca="1" si="3"/>
        <v>0</v>
      </c>
      <c r="BO19" s="61">
        <f t="shared" ca="1" si="3"/>
        <v>0</v>
      </c>
      <c r="BP19" s="61">
        <f t="shared" ca="1" si="4"/>
        <v>0</v>
      </c>
      <c r="BQ19" s="61">
        <f t="shared" ca="1" si="4"/>
        <v>0</v>
      </c>
      <c r="BR19" s="61">
        <f t="shared" ca="1" si="4"/>
        <v>0</v>
      </c>
      <c r="BS19" s="61">
        <f t="shared" ca="1" si="4"/>
        <v>0</v>
      </c>
      <c r="BT19" s="61">
        <f t="shared" ca="1" si="4"/>
        <v>0</v>
      </c>
      <c r="BU19" s="61">
        <f t="shared" ca="1" si="4"/>
        <v>0</v>
      </c>
      <c r="BV19" s="61">
        <f t="shared" ca="1" si="4"/>
        <v>0</v>
      </c>
      <c r="BW19" s="61">
        <f t="shared" ca="1" si="4"/>
        <v>0</v>
      </c>
      <c r="BX19" s="61">
        <f t="shared" ca="1" si="4"/>
        <v>0</v>
      </c>
      <c r="BY19" s="61">
        <f t="shared" ca="1" si="4"/>
        <v>0</v>
      </c>
      <c r="BZ19" s="61">
        <f t="shared" ca="1" si="4"/>
        <v>0</v>
      </c>
      <c r="CA19" s="61">
        <f t="shared" ca="1" si="4"/>
        <v>0</v>
      </c>
      <c r="CB19" s="61">
        <f t="shared" ca="1" si="4"/>
        <v>0</v>
      </c>
      <c r="CC19" s="61">
        <f t="shared" ca="1" si="4"/>
        <v>0</v>
      </c>
      <c r="CD19" s="61">
        <f t="shared" ca="1" si="4"/>
        <v>0</v>
      </c>
      <c r="CE19" s="61">
        <f t="shared" ca="1" si="4"/>
        <v>0</v>
      </c>
      <c r="CF19" s="61">
        <f t="shared" ca="1" si="5"/>
        <v>0</v>
      </c>
      <c r="CG19" s="61">
        <f t="shared" ca="1" si="5"/>
        <v>0</v>
      </c>
      <c r="CH19" s="61">
        <f t="shared" ca="1" si="5"/>
        <v>0</v>
      </c>
      <c r="CI19" s="61">
        <f t="shared" ca="1" si="5"/>
        <v>0</v>
      </c>
      <c r="CJ19" s="61">
        <f t="shared" ca="1" si="5"/>
        <v>0</v>
      </c>
      <c r="CK19" s="61">
        <f t="shared" ca="1" si="5"/>
        <v>0</v>
      </c>
      <c r="CL19" s="61">
        <f t="shared" ca="1" si="5"/>
        <v>0</v>
      </c>
      <c r="CM19" s="61">
        <f t="shared" ca="1" si="5"/>
        <v>0</v>
      </c>
      <c r="CN19" s="61">
        <f t="shared" ca="1" si="5"/>
        <v>0</v>
      </c>
      <c r="CO19" s="61">
        <f t="shared" ca="1" si="5"/>
        <v>0</v>
      </c>
      <c r="CP19" s="61">
        <f t="shared" ca="1" si="5"/>
        <v>0</v>
      </c>
      <c r="CQ19" s="61">
        <f t="shared" ca="1" si="5"/>
        <v>0</v>
      </c>
      <c r="CR19" s="61">
        <f t="shared" ca="1" si="5"/>
        <v>0</v>
      </c>
      <c r="CS19" s="61">
        <f t="shared" ca="1" si="5"/>
        <v>0</v>
      </c>
      <c r="CT19" s="61">
        <f t="shared" ca="1" si="5"/>
        <v>0</v>
      </c>
      <c r="CU19" s="61">
        <f t="shared" ca="1" si="6"/>
        <v>0</v>
      </c>
    </row>
    <row r="20" spans="1:99" ht="12.75" customHeight="1">
      <c r="A20" s="44" t="s">
        <v>26</v>
      </c>
      <c r="B20" s="59">
        <v>1017</v>
      </c>
      <c r="C20" s="60" t="s">
        <v>373</v>
      </c>
      <c r="D20" s="61">
        <f t="shared" ca="1" si="0"/>
        <v>0</v>
      </c>
      <c r="E20" s="61">
        <f t="shared" ca="1" si="0"/>
        <v>0</v>
      </c>
      <c r="F20" s="61">
        <f t="shared" ca="1" si="0"/>
        <v>0</v>
      </c>
      <c r="G20" s="61">
        <f t="shared" ca="1" si="0"/>
        <v>0</v>
      </c>
      <c r="H20" s="61">
        <f t="shared" ca="1" si="0"/>
        <v>0</v>
      </c>
      <c r="I20" s="61">
        <f t="shared" ca="1" si="0"/>
        <v>0</v>
      </c>
      <c r="J20" s="61">
        <f t="shared" ca="1" si="0"/>
        <v>0</v>
      </c>
      <c r="K20" s="61">
        <f t="shared" ca="1" si="0"/>
        <v>0</v>
      </c>
      <c r="L20" s="61">
        <f t="shared" ca="1" si="0"/>
        <v>0</v>
      </c>
      <c r="M20" s="61">
        <f t="shared" ca="1" si="0"/>
        <v>0</v>
      </c>
      <c r="N20" s="61">
        <f t="shared" ca="1" si="0"/>
        <v>0</v>
      </c>
      <c r="O20" s="61">
        <f t="shared" ca="1" si="0"/>
        <v>0</v>
      </c>
      <c r="P20" s="61">
        <f t="shared" ca="1" si="0"/>
        <v>0</v>
      </c>
      <c r="Q20" s="61">
        <f t="shared" ca="1" si="0"/>
        <v>0</v>
      </c>
      <c r="R20" s="61">
        <f t="shared" ca="1" si="0"/>
        <v>0</v>
      </c>
      <c r="S20" s="61">
        <f t="shared" ca="1" si="0"/>
        <v>0</v>
      </c>
      <c r="T20" s="61">
        <f t="shared" ca="1" si="1"/>
        <v>0</v>
      </c>
      <c r="U20" s="61">
        <f t="shared" ca="1" si="1"/>
        <v>0</v>
      </c>
      <c r="V20" s="61">
        <f t="shared" ca="1" si="1"/>
        <v>0</v>
      </c>
      <c r="W20" s="61">
        <f t="shared" ca="1" si="1"/>
        <v>0</v>
      </c>
      <c r="X20" s="61">
        <f t="shared" ca="1" si="1"/>
        <v>0</v>
      </c>
      <c r="Y20" s="61">
        <f t="shared" ca="1" si="1"/>
        <v>0</v>
      </c>
      <c r="Z20" s="61">
        <f t="shared" ca="1" si="1"/>
        <v>0</v>
      </c>
      <c r="AA20" s="61">
        <f t="shared" ca="1" si="1"/>
        <v>0</v>
      </c>
      <c r="AB20" s="61">
        <f t="shared" ca="1" si="1"/>
        <v>0</v>
      </c>
      <c r="AC20" s="61">
        <f t="shared" ca="1" si="1"/>
        <v>0</v>
      </c>
      <c r="AD20" s="61">
        <f t="shared" ca="1" si="1"/>
        <v>0</v>
      </c>
      <c r="AE20" s="61">
        <f t="shared" ca="1" si="1"/>
        <v>0</v>
      </c>
      <c r="AF20" s="61">
        <f t="shared" ca="1" si="1"/>
        <v>0</v>
      </c>
      <c r="AG20" s="61">
        <f t="shared" ca="1" si="1"/>
        <v>0</v>
      </c>
      <c r="AH20" s="61">
        <f t="shared" ca="1" si="1"/>
        <v>0</v>
      </c>
      <c r="AI20" s="61">
        <f t="shared" ca="1" si="1"/>
        <v>0</v>
      </c>
      <c r="AJ20" s="61">
        <f t="shared" ca="1" si="2"/>
        <v>0</v>
      </c>
      <c r="AK20" s="61">
        <f t="shared" ca="1" si="2"/>
        <v>0</v>
      </c>
      <c r="AL20" s="61">
        <f t="shared" ca="1" si="2"/>
        <v>0</v>
      </c>
      <c r="AM20" s="61">
        <f t="shared" ca="1" si="2"/>
        <v>0</v>
      </c>
      <c r="AN20" s="61">
        <f t="shared" ca="1" si="2"/>
        <v>0</v>
      </c>
      <c r="AO20" s="61">
        <f t="shared" ca="1" si="2"/>
        <v>0</v>
      </c>
      <c r="AP20" s="61">
        <f t="shared" ca="1" si="2"/>
        <v>0</v>
      </c>
      <c r="AQ20" s="61">
        <f t="shared" ca="1" si="2"/>
        <v>0</v>
      </c>
      <c r="AR20" s="61">
        <f t="shared" ca="1" si="2"/>
        <v>0</v>
      </c>
      <c r="AS20" s="61">
        <f t="shared" ca="1" si="2"/>
        <v>0</v>
      </c>
      <c r="AT20" s="61">
        <f t="shared" ca="1" si="2"/>
        <v>0</v>
      </c>
      <c r="AU20" s="61">
        <f t="shared" ca="1" si="2"/>
        <v>0</v>
      </c>
      <c r="AV20" s="61">
        <f t="shared" ca="1" si="2"/>
        <v>0</v>
      </c>
      <c r="AW20" s="61">
        <f t="shared" ca="1" si="2"/>
        <v>0</v>
      </c>
      <c r="AX20" s="61">
        <f t="shared" ca="1" si="2"/>
        <v>0</v>
      </c>
      <c r="AY20" s="61">
        <f t="shared" ca="1" si="2"/>
        <v>0</v>
      </c>
      <c r="AZ20" s="61">
        <f t="shared" ca="1" si="3"/>
        <v>0</v>
      </c>
      <c r="BA20" s="61">
        <f t="shared" ca="1" si="3"/>
        <v>0</v>
      </c>
      <c r="BB20" s="61">
        <f t="shared" ca="1" si="3"/>
        <v>0</v>
      </c>
      <c r="BC20" s="61">
        <f t="shared" ca="1" si="3"/>
        <v>0</v>
      </c>
      <c r="BD20" s="61">
        <f t="shared" ca="1" si="3"/>
        <v>0</v>
      </c>
      <c r="BE20" s="61">
        <f t="shared" ca="1" si="3"/>
        <v>0</v>
      </c>
      <c r="BF20" s="61">
        <f t="shared" ca="1" si="3"/>
        <v>0</v>
      </c>
      <c r="BG20" s="61">
        <f t="shared" ca="1" si="3"/>
        <v>0</v>
      </c>
      <c r="BH20" s="61">
        <f t="shared" ca="1" si="3"/>
        <v>0</v>
      </c>
      <c r="BI20" s="61">
        <f t="shared" ca="1" si="3"/>
        <v>0</v>
      </c>
      <c r="BJ20" s="61">
        <f t="shared" ca="1" si="3"/>
        <v>0</v>
      </c>
      <c r="BK20" s="61">
        <f t="shared" ca="1" si="3"/>
        <v>0</v>
      </c>
      <c r="BL20" s="61">
        <f t="shared" ca="1" si="3"/>
        <v>0</v>
      </c>
      <c r="BM20" s="61">
        <f t="shared" ca="1" si="3"/>
        <v>0</v>
      </c>
      <c r="BN20" s="61">
        <f t="shared" ca="1" si="3"/>
        <v>0</v>
      </c>
      <c r="BO20" s="61">
        <f t="shared" ca="1" si="3"/>
        <v>0</v>
      </c>
      <c r="BP20" s="61">
        <f t="shared" ca="1" si="4"/>
        <v>0</v>
      </c>
      <c r="BQ20" s="61">
        <f t="shared" ca="1" si="4"/>
        <v>0</v>
      </c>
      <c r="BR20" s="61">
        <f t="shared" ca="1" si="4"/>
        <v>0</v>
      </c>
      <c r="BS20" s="61">
        <f t="shared" ca="1" si="4"/>
        <v>0</v>
      </c>
      <c r="BT20" s="61">
        <f t="shared" ca="1" si="4"/>
        <v>0</v>
      </c>
      <c r="BU20" s="61">
        <f t="shared" ca="1" si="4"/>
        <v>0</v>
      </c>
      <c r="BV20" s="61">
        <f t="shared" ca="1" si="4"/>
        <v>0</v>
      </c>
      <c r="BW20" s="61">
        <f t="shared" ca="1" si="4"/>
        <v>0</v>
      </c>
      <c r="BX20" s="61">
        <f t="shared" ca="1" si="4"/>
        <v>0</v>
      </c>
      <c r="BY20" s="61">
        <f t="shared" ca="1" si="4"/>
        <v>0</v>
      </c>
      <c r="BZ20" s="61">
        <f t="shared" ca="1" si="4"/>
        <v>0</v>
      </c>
      <c r="CA20" s="61">
        <f t="shared" ca="1" si="4"/>
        <v>0</v>
      </c>
      <c r="CB20" s="61">
        <f t="shared" ca="1" si="4"/>
        <v>0</v>
      </c>
      <c r="CC20" s="61">
        <f t="shared" ca="1" si="4"/>
        <v>0</v>
      </c>
      <c r="CD20" s="61">
        <f t="shared" ca="1" si="4"/>
        <v>0</v>
      </c>
      <c r="CE20" s="61">
        <f t="shared" ca="1" si="4"/>
        <v>0</v>
      </c>
      <c r="CF20" s="61">
        <f t="shared" ca="1" si="5"/>
        <v>0</v>
      </c>
      <c r="CG20" s="61">
        <f t="shared" ca="1" si="5"/>
        <v>0</v>
      </c>
      <c r="CH20" s="61">
        <f t="shared" ca="1" si="5"/>
        <v>0</v>
      </c>
      <c r="CI20" s="61">
        <f t="shared" ca="1" si="5"/>
        <v>0</v>
      </c>
      <c r="CJ20" s="61">
        <f t="shared" ca="1" si="5"/>
        <v>0</v>
      </c>
      <c r="CK20" s="61">
        <f t="shared" ca="1" si="5"/>
        <v>0</v>
      </c>
      <c r="CL20" s="61">
        <f t="shared" ca="1" si="5"/>
        <v>0</v>
      </c>
      <c r="CM20" s="61">
        <f t="shared" ca="1" si="5"/>
        <v>0</v>
      </c>
      <c r="CN20" s="61">
        <f t="shared" ca="1" si="5"/>
        <v>0</v>
      </c>
      <c r="CO20" s="61">
        <f t="shared" ca="1" si="5"/>
        <v>0</v>
      </c>
      <c r="CP20" s="61">
        <f t="shared" ca="1" si="5"/>
        <v>0</v>
      </c>
      <c r="CQ20" s="61">
        <f t="shared" ca="1" si="5"/>
        <v>0</v>
      </c>
      <c r="CR20" s="61">
        <f t="shared" ca="1" si="5"/>
        <v>0</v>
      </c>
      <c r="CS20" s="61">
        <f t="shared" ca="1" si="5"/>
        <v>0</v>
      </c>
      <c r="CT20" s="61">
        <f t="shared" ca="1" si="5"/>
        <v>0</v>
      </c>
      <c r="CU20" s="61">
        <f t="shared" ca="1" si="6"/>
        <v>0</v>
      </c>
    </row>
    <row r="21" spans="1:99" ht="12.75" customHeight="1">
      <c r="A21" s="44" t="s">
        <v>28</v>
      </c>
      <c r="B21" s="59">
        <v>1018</v>
      </c>
      <c r="C21" s="60" t="s">
        <v>373</v>
      </c>
      <c r="D21" s="61">
        <f t="shared" ca="1" si="0"/>
        <v>0</v>
      </c>
      <c r="E21" s="61">
        <f t="shared" ca="1" si="0"/>
        <v>0</v>
      </c>
      <c r="F21" s="61">
        <f t="shared" ca="1" si="0"/>
        <v>0</v>
      </c>
      <c r="G21" s="61">
        <f t="shared" ca="1" si="0"/>
        <v>0</v>
      </c>
      <c r="H21" s="61">
        <f t="shared" ca="1" si="0"/>
        <v>0</v>
      </c>
      <c r="I21" s="61">
        <f t="shared" ca="1" si="0"/>
        <v>0</v>
      </c>
      <c r="J21" s="61">
        <f t="shared" ca="1" si="0"/>
        <v>0</v>
      </c>
      <c r="K21" s="61">
        <f t="shared" ca="1" si="0"/>
        <v>0</v>
      </c>
      <c r="L21" s="61">
        <f t="shared" ca="1" si="0"/>
        <v>0</v>
      </c>
      <c r="M21" s="61">
        <f t="shared" ca="1" si="0"/>
        <v>0</v>
      </c>
      <c r="N21" s="61">
        <f t="shared" ca="1" si="0"/>
        <v>0</v>
      </c>
      <c r="O21" s="61">
        <f t="shared" ca="1" si="0"/>
        <v>0</v>
      </c>
      <c r="P21" s="61">
        <f t="shared" ca="1" si="0"/>
        <v>0</v>
      </c>
      <c r="Q21" s="61">
        <f t="shared" ca="1" si="0"/>
        <v>0</v>
      </c>
      <c r="R21" s="61">
        <f t="shared" ca="1" si="0"/>
        <v>0</v>
      </c>
      <c r="S21" s="61">
        <f t="shared" ca="1" si="0"/>
        <v>0</v>
      </c>
      <c r="T21" s="61">
        <f t="shared" ca="1" si="1"/>
        <v>0</v>
      </c>
      <c r="U21" s="61">
        <f t="shared" ca="1" si="1"/>
        <v>0</v>
      </c>
      <c r="V21" s="61">
        <f t="shared" ca="1" si="1"/>
        <v>0</v>
      </c>
      <c r="W21" s="61">
        <f t="shared" ca="1" si="1"/>
        <v>0</v>
      </c>
      <c r="X21" s="61">
        <f t="shared" ca="1" si="1"/>
        <v>0</v>
      </c>
      <c r="Y21" s="61">
        <f t="shared" ca="1" si="1"/>
        <v>0</v>
      </c>
      <c r="Z21" s="61">
        <f t="shared" ca="1" si="1"/>
        <v>0</v>
      </c>
      <c r="AA21" s="61">
        <f t="shared" ca="1" si="1"/>
        <v>0</v>
      </c>
      <c r="AB21" s="61">
        <f t="shared" ca="1" si="1"/>
        <v>0</v>
      </c>
      <c r="AC21" s="61">
        <f t="shared" ca="1" si="1"/>
        <v>0</v>
      </c>
      <c r="AD21" s="61">
        <f t="shared" ca="1" si="1"/>
        <v>0</v>
      </c>
      <c r="AE21" s="61">
        <f t="shared" ca="1" si="1"/>
        <v>0</v>
      </c>
      <c r="AF21" s="61">
        <f t="shared" ca="1" si="1"/>
        <v>0</v>
      </c>
      <c r="AG21" s="61">
        <f t="shared" ca="1" si="1"/>
        <v>0</v>
      </c>
      <c r="AH21" s="61">
        <f t="shared" ca="1" si="1"/>
        <v>0</v>
      </c>
      <c r="AI21" s="61">
        <f t="shared" ca="1" si="1"/>
        <v>0</v>
      </c>
      <c r="AJ21" s="61">
        <f t="shared" ca="1" si="2"/>
        <v>0</v>
      </c>
      <c r="AK21" s="61">
        <f t="shared" ca="1" si="2"/>
        <v>0</v>
      </c>
      <c r="AL21" s="61">
        <f t="shared" ca="1" si="2"/>
        <v>0</v>
      </c>
      <c r="AM21" s="61">
        <f t="shared" ca="1" si="2"/>
        <v>0</v>
      </c>
      <c r="AN21" s="61">
        <f t="shared" ca="1" si="2"/>
        <v>0</v>
      </c>
      <c r="AO21" s="61">
        <f t="shared" ca="1" si="2"/>
        <v>0</v>
      </c>
      <c r="AP21" s="61">
        <f t="shared" ca="1" si="2"/>
        <v>0</v>
      </c>
      <c r="AQ21" s="61">
        <f t="shared" ca="1" si="2"/>
        <v>0</v>
      </c>
      <c r="AR21" s="61">
        <f t="shared" ca="1" si="2"/>
        <v>0</v>
      </c>
      <c r="AS21" s="61">
        <f t="shared" ca="1" si="2"/>
        <v>0</v>
      </c>
      <c r="AT21" s="61">
        <f t="shared" ca="1" si="2"/>
        <v>0</v>
      </c>
      <c r="AU21" s="61">
        <f t="shared" ca="1" si="2"/>
        <v>0</v>
      </c>
      <c r="AV21" s="61">
        <f t="shared" ca="1" si="2"/>
        <v>0</v>
      </c>
      <c r="AW21" s="61">
        <f t="shared" ca="1" si="2"/>
        <v>0</v>
      </c>
      <c r="AX21" s="61">
        <f t="shared" ca="1" si="2"/>
        <v>0</v>
      </c>
      <c r="AY21" s="61">
        <f t="shared" ca="1" si="2"/>
        <v>0</v>
      </c>
      <c r="AZ21" s="61">
        <f t="shared" ca="1" si="3"/>
        <v>0</v>
      </c>
      <c r="BA21" s="61">
        <f t="shared" ca="1" si="3"/>
        <v>0</v>
      </c>
      <c r="BB21" s="61">
        <f t="shared" ca="1" si="3"/>
        <v>0</v>
      </c>
      <c r="BC21" s="61">
        <f t="shared" ca="1" si="3"/>
        <v>0</v>
      </c>
      <c r="BD21" s="61">
        <f t="shared" ca="1" si="3"/>
        <v>0</v>
      </c>
      <c r="BE21" s="61">
        <f t="shared" ca="1" si="3"/>
        <v>0</v>
      </c>
      <c r="BF21" s="61">
        <f t="shared" ca="1" si="3"/>
        <v>0</v>
      </c>
      <c r="BG21" s="61">
        <f t="shared" ca="1" si="3"/>
        <v>0</v>
      </c>
      <c r="BH21" s="61">
        <f t="shared" ca="1" si="3"/>
        <v>0</v>
      </c>
      <c r="BI21" s="61">
        <f t="shared" ca="1" si="3"/>
        <v>0</v>
      </c>
      <c r="BJ21" s="61">
        <f t="shared" ca="1" si="3"/>
        <v>0</v>
      </c>
      <c r="BK21" s="61">
        <f t="shared" ca="1" si="3"/>
        <v>0</v>
      </c>
      <c r="BL21" s="61">
        <f t="shared" ca="1" si="3"/>
        <v>0</v>
      </c>
      <c r="BM21" s="61">
        <f t="shared" ca="1" si="3"/>
        <v>0</v>
      </c>
      <c r="BN21" s="61">
        <f t="shared" ca="1" si="3"/>
        <v>0</v>
      </c>
      <c r="BO21" s="61">
        <f t="shared" ca="1" si="3"/>
        <v>0</v>
      </c>
      <c r="BP21" s="61">
        <f t="shared" ca="1" si="4"/>
        <v>0</v>
      </c>
      <c r="BQ21" s="61">
        <f t="shared" ca="1" si="4"/>
        <v>0</v>
      </c>
      <c r="BR21" s="61">
        <f t="shared" ca="1" si="4"/>
        <v>0</v>
      </c>
      <c r="BS21" s="61">
        <f t="shared" ca="1" si="4"/>
        <v>0</v>
      </c>
      <c r="BT21" s="61">
        <f t="shared" ca="1" si="4"/>
        <v>0</v>
      </c>
      <c r="BU21" s="61">
        <f t="shared" ca="1" si="4"/>
        <v>0</v>
      </c>
      <c r="BV21" s="61">
        <f t="shared" ca="1" si="4"/>
        <v>0</v>
      </c>
      <c r="BW21" s="61">
        <f t="shared" ca="1" si="4"/>
        <v>0</v>
      </c>
      <c r="BX21" s="61">
        <f t="shared" ca="1" si="4"/>
        <v>0</v>
      </c>
      <c r="BY21" s="61">
        <f t="shared" ca="1" si="4"/>
        <v>0</v>
      </c>
      <c r="BZ21" s="61">
        <f t="shared" ca="1" si="4"/>
        <v>0</v>
      </c>
      <c r="CA21" s="61">
        <f t="shared" ca="1" si="4"/>
        <v>0</v>
      </c>
      <c r="CB21" s="61">
        <f t="shared" ca="1" si="4"/>
        <v>0</v>
      </c>
      <c r="CC21" s="61">
        <f t="shared" ca="1" si="4"/>
        <v>0</v>
      </c>
      <c r="CD21" s="61">
        <f t="shared" ca="1" si="4"/>
        <v>0</v>
      </c>
      <c r="CE21" s="61">
        <f t="shared" ca="1" si="4"/>
        <v>0</v>
      </c>
      <c r="CF21" s="61">
        <f t="shared" ca="1" si="5"/>
        <v>0</v>
      </c>
      <c r="CG21" s="61">
        <f t="shared" ca="1" si="5"/>
        <v>0</v>
      </c>
      <c r="CH21" s="61">
        <f t="shared" ca="1" si="5"/>
        <v>0</v>
      </c>
      <c r="CI21" s="61">
        <f t="shared" ca="1" si="5"/>
        <v>0</v>
      </c>
      <c r="CJ21" s="61">
        <f t="shared" ca="1" si="5"/>
        <v>0</v>
      </c>
      <c r="CK21" s="61">
        <f t="shared" ca="1" si="5"/>
        <v>0</v>
      </c>
      <c r="CL21" s="61">
        <f t="shared" ca="1" si="5"/>
        <v>0</v>
      </c>
      <c r="CM21" s="61">
        <f t="shared" ca="1" si="5"/>
        <v>0</v>
      </c>
      <c r="CN21" s="61">
        <f t="shared" ca="1" si="5"/>
        <v>0</v>
      </c>
      <c r="CO21" s="61">
        <f t="shared" ca="1" si="5"/>
        <v>0</v>
      </c>
      <c r="CP21" s="61">
        <f t="shared" ca="1" si="5"/>
        <v>0</v>
      </c>
      <c r="CQ21" s="61">
        <f t="shared" ca="1" si="5"/>
        <v>0</v>
      </c>
      <c r="CR21" s="61">
        <f t="shared" ca="1" si="5"/>
        <v>0</v>
      </c>
      <c r="CS21" s="61">
        <f t="shared" ca="1" si="5"/>
        <v>0</v>
      </c>
      <c r="CT21" s="61">
        <f t="shared" ca="1" si="5"/>
        <v>0</v>
      </c>
      <c r="CU21" s="61">
        <f t="shared" ca="1" si="6"/>
        <v>0</v>
      </c>
    </row>
    <row r="22" spans="1:99" ht="12.75" customHeight="1">
      <c r="A22" s="44" t="s">
        <v>30</v>
      </c>
      <c r="B22" s="59">
        <v>1020</v>
      </c>
      <c r="C22" s="60" t="s">
        <v>373</v>
      </c>
      <c r="D22" s="61">
        <f t="shared" ca="1" si="0"/>
        <v>0</v>
      </c>
      <c r="E22" s="61">
        <f t="shared" ca="1" si="0"/>
        <v>0</v>
      </c>
      <c r="F22" s="61">
        <f t="shared" ca="1" si="0"/>
        <v>0</v>
      </c>
      <c r="G22" s="61">
        <f t="shared" ca="1" si="0"/>
        <v>0</v>
      </c>
      <c r="H22" s="61">
        <f t="shared" ca="1" si="0"/>
        <v>0</v>
      </c>
      <c r="I22" s="61">
        <f t="shared" ca="1" si="0"/>
        <v>0</v>
      </c>
      <c r="J22" s="61">
        <f t="shared" ca="1" si="0"/>
        <v>0</v>
      </c>
      <c r="K22" s="61">
        <f t="shared" ca="1" si="0"/>
        <v>0</v>
      </c>
      <c r="L22" s="61">
        <f t="shared" ca="1" si="0"/>
        <v>0</v>
      </c>
      <c r="M22" s="61">
        <f t="shared" ca="1" si="0"/>
        <v>0</v>
      </c>
      <c r="N22" s="61">
        <f t="shared" ca="1" si="0"/>
        <v>0</v>
      </c>
      <c r="O22" s="61">
        <f t="shared" ca="1" si="0"/>
        <v>0</v>
      </c>
      <c r="P22" s="61">
        <f t="shared" ca="1" si="0"/>
        <v>0</v>
      </c>
      <c r="Q22" s="61">
        <f t="shared" ca="1" si="0"/>
        <v>0</v>
      </c>
      <c r="R22" s="61">
        <f t="shared" ca="1" si="0"/>
        <v>0</v>
      </c>
      <c r="S22" s="61">
        <f t="shared" ref="N22:AC37" ca="1" si="7">INDIRECT("'"&amp;VLOOKUP($A$2,$GC$1:$GD$19,2,0)&amp;"'!"&amp;ADDRESS(IFERROR(MATCH($B22,INDIRECT("'"&amp;VLOOKUP($A$2,$GC$1:$GD$19,2,0)&amp;"'!B:B"),0),MATCH($A$82,INDIRECT("'"&amp;VLOOKUP($A$2,$GC$1:$GD$19,2,0)&amp;"'!A:A"),0)),MATCH(S$5,INDIRECT("'"&amp;VLOOKUP($A$2,$GC$1:$GD$19,2,0)&amp;"'!5:5"),0)))</f>
        <v>0</v>
      </c>
      <c r="T22" s="61">
        <f t="shared" ca="1" si="7"/>
        <v>0</v>
      </c>
      <c r="U22" s="61">
        <f t="shared" ca="1" si="7"/>
        <v>0</v>
      </c>
      <c r="V22" s="61">
        <f t="shared" ca="1" si="7"/>
        <v>0</v>
      </c>
      <c r="W22" s="61">
        <f t="shared" ca="1" si="7"/>
        <v>0</v>
      </c>
      <c r="X22" s="61">
        <f t="shared" ca="1" si="1"/>
        <v>0</v>
      </c>
      <c r="Y22" s="61">
        <f t="shared" ca="1" si="1"/>
        <v>0</v>
      </c>
      <c r="Z22" s="61">
        <f t="shared" ca="1" si="1"/>
        <v>0</v>
      </c>
      <c r="AA22" s="61">
        <f t="shared" ca="1" si="1"/>
        <v>0</v>
      </c>
      <c r="AB22" s="61">
        <f t="shared" ca="1" si="1"/>
        <v>0</v>
      </c>
      <c r="AC22" s="61">
        <f t="shared" ca="1" si="1"/>
        <v>0</v>
      </c>
      <c r="AD22" s="61">
        <f t="shared" ca="1" si="1"/>
        <v>0</v>
      </c>
      <c r="AE22" s="61">
        <f t="shared" ca="1" si="1"/>
        <v>0</v>
      </c>
      <c r="AF22" s="61">
        <f t="shared" ca="1" si="1"/>
        <v>0</v>
      </c>
      <c r="AG22" s="61">
        <f t="shared" ca="1" si="1"/>
        <v>0</v>
      </c>
      <c r="AH22" s="61">
        <f t="shared" ca="1" si="1"/>
        <v>0</v>
      </c>
      <c r="AI22" s="61">
        <f t="shared" ca="1" si="1"/>
        <v>0</v>
      </c>
      <c r="AJ22" s="61">
        <f t="shared" ca="1" si="2"/>
        <v>0</v>
      </c>
      <c r="AK22" s="61">
        <f t="shared" ca="1" si="2"/>
        <v>0</v>
      </c>
      <c r="AL22" s="61">
        <f t="shared" ca="1" si="2"/>
        <v>0</v>
      </c>
      <c r="AM22" s="61">
        <f t="shared" ca="1" si="2"/>
        <v>0</v>
      </c>
      <c r="AN22" s="61">
        <f t="shared" ca="1" si="2"/>
        <v>0</v>
      </c>
      <c r="AO22" s="61">
        <f t="shared" ca="1" si="2"/>
        <v>0</v>
      </c>
      <c r="AP22" s="61">
        <f t="shared" ca="1" si="2"/>
        <v>0</v>
      </c>
      <c r="AQ22" s="61">
        <f t="shared" ca="1" si="2"/>
        <v>0</v>
      </c>
      <c r="AR22" s="61">
        <f t="shared" ca="1" si="2"/>
        <v>0</v>
      </c>
      <c r="AS22" s="61">
        <f t="shared" ca="1" si="2"/>
        <v>0</v>
      </c>
      <c r="AT22" s="61">
        <f t="shared" ca="1" si="2"/>
        <v>0</v>
      </c>
      <c r="AU22" s="61">
        <f t="shared" ca="1" si="2"/>
        <v>0</v>
      </c>
      <c r="AV22" s="61">
        <f t="shared" ca="1" si="2"/>
        <v>0</v>
      </c>
      <c r="AW22" s="61">
        <f t="shared" ca="1" si="2"/>
        <v>0</v>
      </c>
      <c r="AX22" s="61">
        <f t="shared" ca="1" si="2"/>
        <v>0</v>
      </c>
      <c r="AY22" s="61">
        <f t="shared" ref="AY22:BA22" ca="1" si="8">INDIRECT("'"&amp;VLOOKUP($A$2,$GC$1:$GD$19,2,0)&amp;"'!"&amp;ADDRESS(IFERROR(MATCH($B22,INDIRECT("'"&amp;VLOOKUP($A$2,$GC$1:$GD$19,2,0)&amp;"'!B:B"),0),MATCH($A$82,INDIRECT("'"&amp;VLOOKUP($A$2,$GC$1:$GD$19,2,0)&amp;"'!A:A"),0)),MATCH(AY$5,INDIRECT("'"&amp;VLOOKUP($A$2,$GC$1:$GD$19,2,0)&amp;"'!5:5"),0)))</f>
        <v>0</v>
      </c>
      <c r="AZ22" s="61">
        <f t="shared" ca="1" si="8"/>
        <v>0</v>
      </c>
      <c r="BA22" s="61">
        <f t="shared" ca="1" si="8"/>
        <v>0</v>
      </c>
      <c r="BB22" s="61">
        <f t="shared" ca="1" si="3"/>
        <v>0</v>
      </c>
      <c r="BC22" s="61">
        <f t="shared" ca="1" si="3"/>
        <v>0</v>
      </c>
      <c r="BD22" s="61">
        <f t="shared" ca="1" si="3"/>
        <v>0</v>
      </c>
      <c r="BE22" s="61">
        <f t="shared" ca="1" si="3"/>
        <v>0</v>
      </c>
      <c r="BF22" s="61">
        <f t="shared" ca="1" si="3"/>
        <v>0</v>
      </c>
      <c r="BG22" s="61">
        <f t="shared" ca="1" si="3"/>
        <v>0</v>
      </c>
      <c r="BH22" s="61">
        <f t="shared" ca="1" si="3"/>
        <v>0</v>
      </c>
      <c r="BI22" s="61">
        <f t="shared" ca="1" si="3"/>
        <v>0</v>
      </c>
      <c r="BJ22" s="61">
        <f t="shared" ca="1" si="3"/>
        <v>0</v>
      </c>
      <c r="BK22" s="61">
        <f t="shared" ca="1" si="3"/>
        <v>0</v>
      </c>
      <c r="BL22" s="61">
        <f t="shared" ca="1" si="3"/>
        <v>0</v>
      </c>
      <c r="BM22" s="61">
        <f t="shared" ca="1" si="3"/>
        <v>0</v>
      </c>
      <c r="BN22" s="61">
        <f t="shared" ca="1" si="3"/>
        <v>0</v>
      </c>
      <c r="BO22" s="61">
        <f t="shared" ca="1" si="3"/>
        <v>0</v>
      </c>
      <c r="BP22" s="61">
        <f t="shared" ca="1" si="4"/>
        <v>0</v>
      </c>
      <c r="BQ22" s="61">
        <f t="shared" ca="1" si="4"/>
        <v>0</v>
      </c>
      <c r="BR22" s="61">
        <f t="shared" ca="1" si="4"/>
        <v>0</v>
      </c>
      <c r="BS22" s="61">
        <f t="shared" ca="1" si="4"/>
        <v>0</v>
      </c>
      <c r="BT22" s="61">
        <f t="shared" ca="1" si="4"/>
        <v>0</v>
      </c>
      <c r="BU22" s="61">
        <f t="shared" ca="1" si="4"/>
        <v>0</v>
      </c>
      <c r="BV22" s="61">
        <f t="shared" ca="1" si="4"/>
        <v>0</v>
      </c>
      <c r="BW22" s="61">
        <f t="shared" ca="1" si="4"/>
        <v>0</v>
      </c>
      <c r="BX22" s="61">
        <f t="shared" ca="1" si="4"/>
        <v>0</v>
      </c>
      <c r="BY22" s="61">
        <f t="shared" ca="1" si="4"/>
        <v>0</v>
      </c>
      <c r="BZ22" s="61">
        <f t="shared" ca="1" si="4"/>
        <v>0</v>
      </c>
      <c r="CA22" s="61">
        <f t="shared" ca="1" si="4"/>
        <v>0</v>
      </c>
      <c r="CB22" s="61">
        <f t="shared" ca="1" si="4"/>
        <v>0</v>
      </c>
      <c r="CC22" s="61">
        <f t="shared" ca="1" si="4"/>
        <v>0</v>
      </c>
      <c r="CD22" s="61">
        <f t="shared" ca="1" si="4"/>
        <v>0</v>
      </c>
      <c r="CE22" s="61">
        <f t="shared" ref="CE22" ca="1" si="9">INDIRECT("'"&amp;VLOOKUP($A$2,$GC$1:$GD$19,2,0)&amp;"'!"&amp;ADDRESS(IFERROR(MATCH($B22,INDIRECT("'"&amp;VLOOKUP($A$2,$GC$1:$GD$19,2,0)&amp;"'!B:B"),0),MATCH($A$82,INDIRECT("'"&amp;VLOOKUP($A$2,$GC$1:$GD$19,2,0)&amp;"'!A:A"),0)),MATCH(CE$5,INDIRECT("'"&amp;VLOOKUP($A$2,$GC$1:$GD$19,2,0)&amp;"'!5:5"),0)))</f>
        <v>0</v>
      </c>
      <c r="CF22" s="61">
        <f t="shared" ca="1" si="5"/>
        <v>0</v>
      </c>
      <c r="CG22" s="61">
        <f t="shared" ca="1" si="5"/>
        <v>0</v>
      </c>
      <c r="CH22" s="61">
        <f t="shared" ca="1" si="5"/>
        <v>0</v>
      </c>
      <c r="CI22" s="61">
        <f t="shared" ca="1" si="5"/>
        <v>0</v>
      </c>
      <c r="CJ22" s="61">
        <f t="shared" ca="1" si="5"/>
        <v>0</v>
      </c>
      <c r="CK22" s="61">
        <f t="shared" ca="1" si="5"/>
        <v>0</v>
      </c>
      <c r="CL22" s="61">
        <f t="shared" ca="1" si="5"/>
        <v>0</v>
      </c>
      <c r="CM22" s="61">
        <f t="shared" ca="1" si="5"/>
        <v>0</v>
      </c>
      <c r="CN22" s="61">
        <f t="shared" ca="1" si="5"/>
        <v>0</v>
      </c>
      <c r="CO22" s="61">
        <f t="shared" ca="1" si="5"/>
        <v>0</v>
      </c>
      <c r="CP22" s="61">
        <f t="shared" ca="1" si="5"/>
        <v>0</v>
      </c>
      <c r="CQ22" s="61">
        <f t="shared" ca="1" si="5"/>
        <v>0</v>
      </c>
      <c r="CR22" s="61">
        <f t="shared" ca="1" si="5"/>
        <v>0</v>
      </c>
      <c r="CS22" s="61">
        <f t="shared" ca="1" si="5"/>
        <v>0</v>
      </c>
      <c r="CT22" s="61">
        <f t="shared" ca="1" si="5"/>
        <v>0</v>
      </c>
      <c r="CU22" s="61">
        <f t="shared" ca="1" si="6"/>
        <v>0</v>
      </c>
    </row>
    <row r="23" spans="1:99" ht="12.75" customHeight="1">
      <c r="A23" s="44" t="s">
        <v>32</v>
      </c>
      <c r="B23" s="59">
        <v>1022</v>
      </c>
      <c r="C23" s="60" t="s">
        <v>373</v>
      </c>
      <c r="D23" s="61">
        <f t="shared" ref="D23:S38" ca="1" si="10">INDIRECT("'"&amp;VLOOKUP($A$2,$GC$1:$GD$19,2,0)&amp;"'!"&amp;ADDRESS(IFERROR(MATCH($B23,INDIRECT("'"&amp;VLOOKUP($A$2,$GC$1:$GD$19,2,0)&amp;"'!B:B"),0),MATCH($A$82,INDIRECT("'"&amp;VLOOKUP($A$2,$GC$1:$GD$19,2,0)&amp;"'!A:A"),0)),MATCH(D$5,INDIRECT("'"&amp;VLOOKUP($A$2,$GC$1:$GD$19,2,0)&amp;"'!5:5"),0)))</f>
        <v>0</v>
      </c>
      <c r="E23" s="61">
        <f t="shared" ca="1" si="10"/>
        <v>0</v>
      </c>
      <c r="F23" s="61">
        <f t="shared" ca="1" si="10"/>
        <v>0</v>
      </c>
      <c r="G23" s="61">
        <f t="shared" ca="1" si="10"/>
        <v>0</v>
      </c>
      <c r="H23" s="61">
        <f t="shared" ca="1" si="10"/>
        <v>0</v>
      </c>
      <c r="I23" s="61">
        <f t="shared" ca="1" si="10"/>
        <v>0</v>
      </c>
      <c r="J23" s="61">
        <f t="shared" ca="1" si="10"/>
        <v>0</v>
      </c>
      <c r="K23" s="61">
        <f t="shared" ca="1" si="10"/>
        <v>0</v>
      </c>
      <c r="L23" s="61">
        <f t="shared" ca="1" si="10"/>
        <v>0</v>
      </c>
      <c r="M23" s="61">
        <f t="shared" ca="1" si="10"/>
        <v>0</v>
      </c>
      <c r="N23" s="61">
        <f t="shared" ca="1" si="7"/>
        <v>0</v>
      </c>
      <c r="O23" s="61">
        <f t="shared" ca="1" si="7"/>
        <v>0</v>
      </c>
      <c r="P23" s="61">
        <f t="shared" ca="1" si="7"/>
        <v>0</v>
      </c>
      <c r="Q23" s="61">
        <f t="shared" ca="1" si="7"/>
        <v>0</v>
      </c>
      <c r="R23" s="61">
        <f t="shared" ca="1" si="7"/>
        <v>0</v>
      </c>
      <c r="S23" s="61">
        <f t="shared" ca="1" si="7"/>
        <v>0</v>
      </c>
      <c r="T23" s="61">
        <f t="shared" ca="1" si="7"/>
        <v>0</v>
      </c>
      <c r="U23" s="61">
        <f t="shared" ca="1" si="7"/>
        <v>0</v>
      </c>
      <c r="V23" s="61">
        <f t="shared" ca="1" si="7"/>
        <v>0</v>
      </c>
      <c r="W23" s="61">
        <f t="shared" ca="1" si="7"/>
        <v>0</v>
      </c>
      <c r="X23" s="61">
        <f t="shared" ca="1" si="7"/>
        <v>0</v>
      </c>
      <c r="Y23" s="61">
        <f t="shared" ca="1" si="7"/>
        <v>0</v>
      </c>
      <c r="Z23" s="61">
        <f t="shared" ca="1" si="7"/>
        <v>0</v>
      </c>
      <c r="AA23" s="61">
        <f t="shared" ca="1" si="7"/>
        <v>0</v>
      </c>
      <c r="AB23" s="61">
        <f t="shared" ca="1" si="7"/>
        <v>0</v>
      </c>
      <c r="AC23" s="61">
        <f t="shared" ca="1" si="7"/>
        <v>0</v>
      </c>
      <c r="AD23" s="61">
        <f t="shared" ref="AD23:AS38" ca="1" si="11">INDIRECT("'"&amp;VLOOKUP($A$2,$GC$1:$GD$19,2,0)&amp;"'!"&amp;ADDRESS(IFERROR(MATCH($B23,INDIRECT("'"&amp;VLOOKUP($A$2,$GC$1:$GD$19,2,0)&amp;"'!B:B"),0),MATCH($A$82,INDIRECT("'"&amp;VLOOKUP($A$2,$GC$1:$GD$19,2,0)&amp;"'!A:A"),0)),MATCH(AD$5,INDIRECT("'"&amp;VLOOKUP($A$2,$GC$1:$GD$19,2,0)&amp;"'!5:5"),0)))</f>
        <v>0</v>
      </c>
      <c r="AE23" s="61">
        <f t="shared" ca="1" si="11"/>
        <v>0</v>
      </c>
      <c r="AF23" s="61">
        <f t="shared" ca="1" si="11"/>
        <v>0</v>
      </c>
      <c r="AG23" s="61">
        <f t="shared" ca="1" si="11"/>
        <v>0</v>
      </c>
      <c r="AH23" s="61">
        <f t="shared" ca="1" si="11"/>
        <v>0</v>
      </c>
      <c r="AI23" s="61">
        <f t="shared" ca="1" si="11"/>
        <v>0</v>
      </c>
      <c r="AJ23" s="61">
        <f t="shared" ca="1" si="11"/>
        <v>0</v>
      </c>
      <c r="AK23" s="61">
        <f t="shared" ca="1" si="11"/>
        <v>0</v>
      </c>
      <c r="AL23" s="61">
        <f t="shared" ca="1" si="11"/>
        <v>0</v>
      </c>
      <c r="AM23" s="61">
        <f t="shared" ca="1" si="11"/>
        <v>0</v>
      </c>
      <c r="AN23" s="61">
        <f t="shared" ca="1" si="11"/>
        <v>0</v>
      </c>
      <c r="AO23" s="61">
        <f t="shared" ca="1" si="11"/>
        <v>0</v>
      </c>
      <c r="AP23" s="61">
        <f t="shared" ca="1" si="11"/>
        <v>0</v>
      </c>
      <c r="AQ23" s="61">
        <f t="shared" ca="1" si="11"/>
        <v>0</v>
      </c>
      <c r="AR23" s="61">
        <f t="shared" ca="1" si="11"/>
        <v>0</v>
      </c>
      <c r="AS23" s="61">
        <f t="shared" ca="1" si="11"/>
        <v>0</v>
      </c>
      <c r="AT23" s="61">
        <f t="shared" ref="AT23:BI38" ca="1" si="12">INDIRECT("'"&amp;VLOOKUP($A$2,$GC$1:$GD$19,2,0)&amp;"'!"&amp;ADDRESS(IFERROR(MATCH($B23,INDIRECT("'"&amp;VLOOKUP($A$2,$GC$1:$GD$19,2,0)&amp;"'!B:B"),0),MATCH($A$82,INDIRECT("'"&amp;VLOOKUP($A$2,$GC$1:$GD$19,2,0)&amp;"'!A:A"),0)),MATCH(AT$5,INDIRECT("'"&amp;VLOOKUP($A$2,$GC$1:$GD$19,2,0)&amp;"'!5:5"),0)))</f>
        <v>0</v>
      </c>
      <c r="AU23" s="61">
        <f t="shared" ca="1" si="12"/>
        <v>0</v>
      </c>
      <c r="AV23" s="61">
        <f t="shared" ca="1" si="12"/>
        <v>0</v>
      </c>
      <c r="AW23" s="61">
        <f t="shared" ca="1" si="12"/>
        <v>0</v>
      </c>
      <c r="AX23" s="61">
        <f t="shared" ca="1" si="12"/>
        <v>0</v>
      </c>
      <c r="AY23" s="61">
        <f t="shared" ca="1" si="12"/>
        <v>0</v>
      </c>
      <c r="AZ23" s="61">
        <f t="shared" ca="1" si="12"/>
        <v>0</v>
      </c>
      <c r="BA23" s="61">
        <f t="shared" ca="1" si="12"/>
        <v>0</v>
      </c>
      <c r="BB23" s="61">
        <f t="shared" ca="1" si="12"/>
        <v>0</v>
      </c>
      <c r="BC23" s="61">
        <f t="shared" ca="1" si="12"/>
        <v>0</v>
      </c>
      <c r="BD23" s="61">
        <f t="shared" ca="1" si="12"/>
        <v>0</v>
      </c>
      <c r="BE23" s="61">
        <f t="shared" ca="1" si="12"/>
        <v>0</v>
      </c>
      <c r="BF23" s="61">
        <f t="shared" ca="1" si="12"/>
        <v>0</v>
      </c>
      <c r="BG23" s="61">
        <f t="shared" ca="1" si="12"/>
        <v>0</v>
      </c>
      <c r="BH23" s="61">
        <f t="shared" ca="1" si="12"/>
        <v>0</v>
      </c>
      <c r="BI23" s="61">
        <f t="shared" ca="1" si="12"/>
        <v>0</v>
      </c>
      <c r="BJ23" s="61">
        <f t="shared" ref="BJ23:BY38" ca="1" si="13">INDIRECT("'"&amp;VLOOKUP($A$2,$GC$1:$GD$19,2,0)&amp;"'!"&amp;ADDRESS(IFERROR(MATCH($B23,INDIRECT("'"&amp;VLOOKUP($A$2,$GC$1:$GD$19,2,0)&amp;"'!B:B"),0),MATCH($A$82,INDIRECT("'"&amp;VLOOKUP($A$2,$GC$1:$GD$19,2,0)&amp;"'!A:A"),0)),MATCH(BJ$5,INDIRECT("'"&amp;VLOOKUP($A$2,$GC$1:$GD$19,2,0)&amp;"'!5:5"),0)))</f>
        <v>0</v>
      </c>
      <c r="BK23" s="61">
        <f t="shared" ca="1" si="13"/>
        <v>0</v>
      </c>
      <c r="BL23" s="61">
        <f t="shared" ca="1" si="13"/>
        <v>0</v>
      </c>
      <c r="BM23" s="61">
        <f t="shared" ca="1" si="13"/>
        <v>0</v>
      </c>
      <c r="BN23" s="61">
        <f t="shared" ca="1" si="13"/>
        <v>0</v>
      </c>
      <c r="BO23" s="61">
        <f t="shared" ca="1" si="13"/>
        <v>0</v>
      </c>
      <c r="BP23" s="61">
        <f t="shared" ca="1" si="13"/>
        <v>0</v>
      </c>
      <c r="BQ23" s="61">
        <f t="shared" ca="1" si="13"/>
        <v>0</v>
      </c>
      <c r="BR23" s="61">
        <f t="shared" ca="1" si="13"/>
        <v>0</v>
      </c>
      <c r="BS23" s="61">
        <f t="shared" ca="1" si="13"/>
        <v>0</v>
      </c>
      <c r="BT23" s="61">
        <f t="shared" ca="1" si="13"/>
        <v>0</v>
      </c>
      <c r="BU23" s="61">
        <f t="shared" ca="1" si="13"/>
        <v>0</v>
      </c>
      <c r="BV23" s="61">
        <f t="shared" ca="1" si="13"/>
        <v>0</v>
      </c>
      <c r="BW23" s="61">
        <f t="shared" ca="1" si="13"/>
        <v>0</v>
      </c>
      <c r="BX23" s="61">
        <f t="shared" ca="1" si="13"/>
        <v>0</v>
      </c>
      <c r="BY23" s="61">
        <f t="shared" ca="1" si="13"/>
        <v>0</v>
      </c>
      <c r="BZ23" s="61">
        <f t="shared" ref="BZ23:CO38" ca="1" si="14">INDIRECT("'"&amp;VLOOKUP($A$2,$GC$1:$GD$19,2,0)&amp;"'!"&amp;ADDRESS(IFERROR(MATCH($B23,INDIRECT("'"&amp;VLOOKUP($A$2,$GC$1:$GD$19,2,0)&amp;"'!B:B"),0),MATCH($A$82,INDIRECT("'"&amp;VLOOKUP($A$2,$GC$1:$GD$19,2,0)&amp;"'!A:A"),0)),MATCH(BZ$5,INDIRECT("'"&amp;VLOOKUP($A$2,$GC$1:$GD$19,2,0)&amp;"'!5:5"),0)))</f>
        <v>0</v>
      </c>
      <c r="CA23" s="61">
        <f t="shared" ca="1" si="14"/>
        <v>0</v>
      </c>
      <c r="CB23" s="61">
        <f t="shared" ca="1" si="14"/>
        <v>0</v>
      </c>
      <c r="CC23" s="61">
        <f t="shared" ca="1" si="14"/>
        <v>0</v>
      </c>
      <c r="CD23" s="61">
        <f t="shared" ca="1" si="14"/>
        <v>0</v>
      </c>
      <c r="CE23" s="61">
        <f t="shared" ca="1" si="14"/>
        <v>0</v>
      </c>
      <c r="CF23" s="61">
        <f t="shared" ca="1" si="14"/>
        <v>0</v>
      </c>
      <c r="CG23" s="61">
        <f t="shared" ca="1" si="14"/>
        <v>0</v>
      </c>
      <c r="CH23" s="61">
        <f t="shared" ca="1" si="14"/>
        <v>0</v>
      </c>
      <c r="CI23" s="61">
        <f t="shared" ca="1" si="14"/>
        <v>0</v>
      </c>
      <c r="CJ23" s="61">
        <f t="shared" ca="1" si="14"/>
        <v>0</v>
      </c>
      <c r="CK23" s="61">
        <f t="shared" ca="1" si="14"/>
        <v>0</v>
      </c>
      <c r="CL23" s="61">
        <f t="shared" ca="1" si="14"/>
        <v>0</v>
      </c>
      <c r="CM23" s="61">
        <f t="shared" ca="1" si="14"/>
        <v>0</v>
      </c>
      <c r="CN23" s="61">
        <f t="shared" ca="1" si="14"/>
        <v>0</v>
      </c>
      <c r="CO23" s="61">
        <f t="shared" ca="1" si="14"/>
        <v>0</v>
      </c>
      <c r="CP23" s="61">
        <f t="shared" ref="CP23:CT37" ca="1" si="15">INDIRECT("'"&amp;VLOOKUP($A$2,$GC$1:$GD$19,2,0)&amp;"'!"&amp;ADDRESS(IFERROR(MATCH($B23,INDIRECT("'"&amp;VLOOKUP($A$2,$GC$1:$GD$19,2,0)&amp;"'!B:B"),0),MATCH($A$82,INDIRECT("'"&amp;VLOOKUP($A$2,$GC$1:$GD$19,2,0)&amp;"'!A:A"),0)),MATCH(CP$5,INDIRECT("'"&amp;VLOOKUP($A$2,$GC$1:$GD$19,2,0)&amp;"'!5:5"),0)))</f>
        <v>0</v>
      </c>
      <c r="CQ23" s="61">
        <f t="shared" ca="1" si="15"/>
        <v>0</v>
      </c>
      <c r="CR23" s="61">
        <f t="shared" ca="1" si="15"/>
        <v>0</v>
      </c>
      <c r="CS23" s="61">
        <f t="shared" ca="1" si="15"/>
        <v>0</v>
      </c>
      <c r="CT23" s="61">
        <f t="shared" ca="1" si="15"/>
        <v>0</v>
      </c>
      <c r="CU23" s="61">
        <f t="shared" ca="1" si="6"/>
        <v>0</v>
      </c>
    </row>
    <row r="24" spans="1:99" ht="12.75" customHeight="1">
      <c r="A24" s="44" t="s">
        <v>34</v>
      </c>
      <c r="B24" s="59">
        <v>1025</v>
      </c>
      <c r="C24" s="60" t="s">
        <v>373</v>
      </c>
      <c r="D24" s="61">
        <f t="shared" ca="1" si="10"/>
        <v>0</v>
      </c>
      <c r="E24" s="61">
        <f t="shared" ca="1" si="10"/>
        <v>0</v>
      </c>
      <c r="F24" s="61">
        <f t="shared" ca="1" si="10"/>
        <v>0</v>
      </c>
      <c r="G24" s="61">
        <f t="shared" ca="1" si="10"/>
        <v>0</v>
      </c>
      <c r="H24" s="61">
        <f t="shared" ca="1" si="10"/>
        <v>0</v>
      </c>
      <c r="I24" s="61">
        <f t="shared" ca="1" si="10"/>
        <v>0</v>
      </c>
      <c r="J24" s="61">
        <f t="shared" ca="1" si="10"/>
        <v>0</v>
      </c>
      <c r="K24" s="61">
        <f t="shared" ca="1" si="10"/>
        <v>0</v>
      </c>
      <c r="L24" s="61">
        <f t="shared" ca="1" si="10"/>
        <v>0</v>
      </c>
      <c r="M24" s="61">
        <f t="shared" ca="1" si="10"/>
        <v>0</v>
      </c>
      <c r="N24" s="61">
        <f t="shared" ca="1" si="7"/>
        <v>0</v>
      </c>
      <c r="O24" s="61">
        <f t="shared" ca="1" si="7"/>
        <v>0</v>
      </c>
      <c r="P24" s="61">
        <f t="shared" ca="1" si="7"/>
        <v>0</v>
      </c>
      <c r="Q24" s="61">
        <f t="shared" ca="1" si="7"/>
        <v>0</v>
      </c>
      <c r="R24" s="61">
        <f t="shared" ca="1" si="7"/>
        <v>0</v>
      </c>
      <c r="S24" s="61">
        <f t="shared" ca="1" si="7"/>
        <v>0</v>
      </c>
      <c r="T24" s="61">
        <f t="shared" ca="1" si="7"/>
        <v>0</v>
      </c>
      <c r="U24" s="61">
        <f t="shared" ca="1" si="7"/>
        <v>0</v>
      </c>
      <c r="V24" s="61">
        <f t="shared" ca="1" si="7"/>
        <v>0</v>
      </c>
      <c r="W24" s="61">
        <f t="shared" ca="1" si="7"/>
        <v>0</v>
      </c>
      <c r="X24" s="61">
        <f t="shared" ca="1" si="7"/>
        <v>0</v>
      </c>
      <c r="Y24" s="61">
        <f t="shared" ca="1" si="7"/>
        <v>0</v>
      </c>
      <c r="Z24" s="61">
        <f t="shared" ca="1" si="7"/>
        <v>0</v>
      </c>
      <c r="AA24" s="61">
        <f t="shared" ca="1" si="7"/>
        <v>0</v>
      </c>
      <c r="AB24" s="61">
        <f t="shared" ca="1" si="7"/>
        <v>0</v>
      </c>
      <c r="AC24" s="61">
        <f t="shared" ca="1" si="7"/>
        <v>0</v>
      </c>
      <c r="AD24" s="61">
        <f t="shared" ca="1" si="11"/>
        <v>0</v>
      </c>
      <c r="AE24" s="61">
        <f t="shared" ca="1" si="11"/>
        <v>0</v>
      </c>
      <c r="AF24" s="61">
        <f t="shared" ca="1" si="11"/>
        <v>0</v>
      </c>
      <c r="AG24" s="61">
        <f t="shared" ca="1" si="11"/>
        <v>0</v>
      </c>
      <c r="AH24" s="61">
        <f t="shared" ca="1" si="11"/>
        <v>0</v>
      </c>
      <c r="AI24" s="61">
        <f t="shared" ca="1" si="11"/>
        <v>0</v>
      </c>
      <c r="AJ24" s="61">
        <f t="shared" ca="1" si="11"/>
        <v>0</v>
      </c>
      <c r="AK24" s="61">
        <f t="shared" ca="1" si="11"/>
        <v>0</v>
      </c>
      <c r="AL24" s="61">
        <f t="shared" ca="1" si="11"/>
        <v>0</v>
      </c>
      <c r="AM24" s="61">
        <f t="shared" ca="1" si="11"/>
        <v>0</v>
      </c>
      <c r="AN24" s="61">
        <f t="shared" ca="1" si="11"/>
        <v>0</v>
      </c>
      <c r="AO24" s="61">
        <f t="shared" ca="1" si="11"/>
        <v>0</v>
      </c>
      <c r="AP24" s="61">
        <f t="shared" ca="1" si="11"/>
        <v>0</v>
      </c>
      <c r="AQ24" s="61">
        <f t="shared" ca="1" si="11"/>
        <v>0</v>
      </c>
      <c r="AR24" s="61">
        <f t="shared" ca="1" si="11"/>
        <v>0</v>
      </c>
      <c r="AS24" s="61">
        <f t="shared" ca="1" si="11"/>
        <v>0</v>
      </c>
      <c r="AT24" s="61">
        <f t="shared" ca="1" si="12"/>
        <v>0</v>
      </c>
      <c r="AU24" s="61">
        <f t="shared" ca="1" si="12"/>
        <v>0</v>
      </c>
      <c r="AV24" s="61">
        <f t="shared" ca="1" si="12"/>
        <v>0</v>
      </c>
      <c r="AW24" s="61">
        <f t="shared" ca="1" si="12"/>
        <v>0</v>
      </c>
      <c r="AX24" s="61">
        <f t="shared" ca="1" si="12"/>
        <v>0</v>
      </c>
      <c r="AY24" s="61">
        <f t="shared" ca="1" si="12"/>
        <v>0</v>
      </c>
      <c r="AZ24" s="61">
        <f t="shared" ca="1" si="12"/>
        <v>0</v>
      </c>
      <c r="BA24" s="61">
        <f t="shared" ca="1" si="12"/>
        <v>0</v>
      </c>
      <c r="BB24" s="61">
        <f t="shared" ca="1" si="12"/>
        <v>0</v>
      </c>
      <c r="BC24" s="61">
        <f t="shared" ca="1" si="12"/>
        <v>0</v>
      </c>
      <c r="BD24" s="61">
        <f t="shared" ca="1" si="12"/>
        <v>0</v>
      </c>
      <c r="BE24" s="61">
        <f t="shared" ca="1" si="12"/>
        <v>0</v>
      </c>
      <c r="BF24" s="61">
        <f t="shared" ca="1" si="12"/>
        <v>0</v>
      </c>
      <c r="BG24" s="61">
        <f t="shared" ca="1" si="12"/>
        <v>0</v>
      </c>
      <c r="BH24" s="61">
        <f t="shared" ca="1" si="12"/>
        <v>0</v>
      </c>
      <c r="BI24" s="61">
        <f t="shared" ca="1" si="12"/>
        <v>0</v>
      </c>
      <c r="BJ24" s="61">
        <f t="shared" ca="1" si="13"/>
        <v>0</v>
      </c>
      <c r="BK24" s="61">
        <f t="shared" ca="1" si="13"/>
        <v>0</v>
      </c>
      <c r="BL24" s="61">
        <f t="shared" ca="1" si="13"/>
        <v>0</v>
      </c>
      <c r="BM24" s="61">
        <f t="shared" ca="1" si="13"/>
        <v>0</v>
      </c>
      <c r="BN24" s="61">
        <f t="shared" ca="1" si="13"/>
        <v>0</v>
      </c>
      <c r="BO24" s="61">
        <f t="shared" ca="1" si="13"/>
        <v>0</v>
      </c>
      <c r="BP24" s="61">
        <f t="shared" ca="1" si="13"/>
        <v>0</v>
      </c>
      <c r="BQ24" s="61">
        <f t="shared" ca="1" si="13"/>
        <v>0</v>
      </c>
      <c r="BR24" s="61">
        <f t="shared" ca="1" si="13"/>
        <v>0</v>
      </c>
      <c r="BS24" s="61">
        <f t="shared" ca="1" si="13"/>
        <v>0</v>
      </c>
      <c r="BT24" s="61">
        <f t="shared" ca="1" si="13"/>
        <v>0</v>
      </c>
      <c r="BU24" s="61">
        <f t="shared" ca="1" si="13"/>
        <v>0</v>
      </c>
      <c r="BV24" s="61">
        <f t="shared" ca="1" si="13"/>
        <v>0</v>
      </c>
      <c r="BW24" s="61">
        <f t="shared" ca="1" si="13"/>
        <v>0</v>
      </c>
      <c r="BX24" s="61">
        <f t="shared" ca="1" si="13"/>
        <v>0</v>
      </c>
      <c r="BY24" s="61">
        <f t="shared" ca="1" si="13"/>
        <v>0</v>
      </c>
      <c r="BZ24" s="61">
        <f t="shared" ca="1" si="14"/>
        <v>0</v>
      </c>
      <c r="CA24" s="61">
        <f t="shared" ca="1" si="14"/>
        <v>0</v>
      </c>
      <c r="CB24" s="61">
        <f t="shared" ca="1" si="14"/>
        <v>0</v>
      </c>
      <c r="CC24" s="61">
        <f t="shared" ca="1" si="14"/>
        <v>0</v>
      </c>
      <c r="CD24" s="61">
        <f t="shared" ca="1" si="14"/>
        <v>0</v>
      </c>
      <c r="CE24" s="61">
        <f t="shared" ca="1" si="14"/>
        <v>0</v>
      </c>
      <c r="CF24" s="61">
        <f t="shared" ca="1" si="14"/>
        <v>0</v>
      </c>
      <c r="CG24" s="61">
        <f t="shared" ca="1" si="14"/>
        <v>0</v>
      </c>
      <c r="CH24" s="61">
        <f t="shared" ca="1" si="14"/>
        <v>0</v>
      </c>
      <c r="CI24" s="61">
        <f t="shared" ca="1" si="14"/>
        <v>0</v>
      </c>
      <c r="CJ24" s="61">
        <f t="shared" ca="1" si="14"/>
        <v>0</v>
      </c>
      <c r="CK24" s="61">
        <f t="shared" ca="1" si="14"/>
        <v>0</v>
      </c>
      <c r="CL24" s="61">
        <f t="shared" ca="1" si="14"/>
        <v>0</v>
      </c>
      <c r="CM24" s="61">
        <f t="shared" ca="1" si="14"/>
        <v>0</v>
      </c>
      <c r="CN24" s="61">
        <f t="shared" ca="1" si="14"/>
        <v>0</v>
      </c>
      <c r="CO24" s="61">
        <f t="shared" ca="1" si="14"/>
        <v>0</v>
      </c>
      <c r="CP24" s="61">
        <f t="shared" ca="1" si="15"/>
        <v>0</v>
      </c>
      <c r="CQ24" s="61">
        <f t="shared" ca="1" si="15"/>
        <v>0</v>
      </c>
      <c r="CR24" s="61">
        <f t="shared" ca="1" si="15"/>
        <v>0</v>
      </c>
      <c r="CS24" s="61">
        <f t="shared" ca="1" si="15"/>
        <v>0</v>
      </c>
      <c r="CT24" s="61">
        <f t="shared" ca="1" si="15"/>
        <v>0</v>
      </c>
      <c r="CU24" s="61">
        <f t="shared" ca="1" si="6"/>
        <v>0</v>
      </c>
    </row>
    <row r="25" spans="1:99" ht="12.75" customHeight="1">
      <c r="A25" s="44" t="s">
        <v>36</v>
      </c>
      <c r="B25" s="59">
        <v>1027</v>
      </c>
      <c r="C25" s="60" t="s">
        <v>373</v>
      </c>
      <c r="D25" s="61">
        <f t="shared" ca="1" si="10"/>
        <v>0</v>
      </c>
      <c r="E25" s="61">
        <f t="shared" ca="1" si="10"/>
        <v>0</v>
      </c>
      <c r="F25" s="61">
        <f t="shared" ca="1" si="10"/>
        <v>0</v>
      </c>
      <c r="G25" s="61">
        <f t="shared" ca="1" si="10"/>
        <v>0</v>
      </c>
      <c r="H25" s="61">
        <f t="shared" ca="1" si="10"/>
        <v>0</v>
      </c>
      <c r="I25" s="61">
        <f t="shared" ca="1" si="10"/>
        <v>0</v>
      </c>
      <c r="J25" s="61">
        <f t="shared" ca="1" si="10"/>
        <v>0</v>
      </c>
      <c r="K25" s="61">
        <f t="shared" ca="1" si="10"/>
        <v>0</v>
      </c>
      <c r="L25" s="61">
        <f t="shared" ca="1" si="10"/>
        <v>0</v>
      </c>
      <c r="M25" s="61">
        <f t="shared" ca="1" si="10"/>
        <v>0</v>
      </c>
      <c r="N25" s="61">
        <f t="shared" ca="1" si="7"/>
        <v>0</v>
      </c>
      <c r="O25" s="61">
        <f t="shared" ca="1" si="7"/>
        <v>0</v>
      </c>
      <c r="P25" s="61">
        <f t="shared" ca="1" si="7"/>
        <v>0</v>
      </c>
      <c r="Q25" s="61">
        <f t="shared" ca="1" si="7"/>
        <v>0</v>
      </c>
      <c r="R25" s="61">
        <f t="shared" ca="1" si="7"/>
        <v>0</v>
      </c>
      <c r="S25" s="61">
        <f t="shared" ca="1" si="7"/>
        <v>0</v>
      </c>
      <c r="T25" s="61">
        <f t="shared" ca="1" si="7"/>
        <v>0</v>
      </c>
      <c r="U25" s="61">
        <f t="shared" ca="1" si="7"/>
        <v>0</v>
      </c>
      <c r="V25" s="61">
        <f t="shared" ca="1" si="7"/>
        <v>0</v>
      </c>
      <c r="W25" s="61">
        <f t="shared" ca="1" si="7"/>
        <v>0</v>
      </c>
      <c r="X25" s="61">
        <f t="shared" ca="1" si="7"/>
        <v>0</v>
      </c>
      <c r="Y25" s="61">
        <f t="shared" ca="1" si="7"/>
        <v>0</v>
      </c>
      <c r="Z25" s="61">
        <f t="shared" ca="1" si="7"/>
        <v>0</v>
      </c>
      <c r="AA25" s="61">
        <f t="shared" ca="1" si="7"/>
        <v>0</v>
      </c>
      <c r="AB25" s="61">
        <f t="shared" ca="1" si="7"/>
        <v>0</v>
      </c>
      <c r="AC25" s="61">
        <f t="shared" ca="1" si="7"/>
        <v>0</v>
      </c>
      <c r="AD25" s="61">
        <f t="shared" ca="1" si="11"/>
        <v>0</v>
      </c>
      <c r="AE25" s="61">
        <f t="shared" ca="1" si="11"/>
        <v>0</v>
      </c>
      <c r="AF25" s="61">
        <f t="shared" ca="1" si="11"/>
        <v>0</v>
      </c>
      <c r="AG25" s="61">
        <f t="shared" ca="1" si="11"/>
        <v>0</v>
      </c>
      <c r="AH25" s="61">
        <f t="shared" ca="1" si="11"/>
        <v>0</v>
      </c>
      <c r="AI25" s="61">
        <f t="shared" ca="1" si="11"/>
        <v>0</v>
      </c>
      <c r="AJ25" s="61">
        <f t="shared" ca="1" si="11"/>
        <v>0</v>
      </c>
      <c r="AK25" s="61">
        <f t="shared" ca="1" si="11"/>
        <v>0</v>
      </c>
      <c r="AL25" s="61">
        <f t="shared" ca="1" si="11"/>
        <v>0</v>
      </c>
      <c r="AM25" s="61">
        <f t="shared" ca="1" si="11"/>
        <v>0</v>
      </c>
      <c r="AN25" s="61">
        <f t="shared" ca="1" si="11"/>
        <v>0</v>
      </c>
      <c r="AO25" s="61">
        <f t="shared" ca="1" si="11"/>
        <v>0</v>
      </c>
      <c r="AP25" s="61">
        <f t="shared" ca="1" si="11"/>
        <v>0</v>
      </c>
      <c r="AQ25" s="61">
        <f t="shared" ca="1" si="11"/>
        <v>0</v>
      </c>
      <c r="AR25" s="61">
        <f t="shared" ca="1" si="11"/>
        <v>0</v>
      </c>
      <c r="AS25" s="61">
        <f t="shared" ca="1" si="11"/>
        <v>0</v>
      </c>
      <c r="AT25" s="61">
        <f t="shared" ca="1" si="12"/>
        <v>0</v>
      </c>
      <c r="AU25" s="61">
        <f t="shared" ca="1" si="12"/>
        <v>0</v>
      </c>
      <c r="AV25" s="61">
        <f t="shared" ca="1" si="12"/>
        <v>0</v>
      </c>
      <c r="AW25" s="61">
        <f t="shared" ca="1" si="12"/>
        <v>0</v>
      </c>
      <c r="AX25" s="61">
        <f t="shared" ca="1" si="12"/>
        <v>0</v>
      </c>
      <c r="AY25" s="61">
        <f t="shared" ca="1" si="12"/>
        <v>0</v>
      </c>
      <c r="AZ25" s="61">
        <f t="shared" ca="1" si="12"/>
        <v>0</v>
      </c>
      <c r="BA25" s="61">
        <f t="shared" ca="1" si="12"/>
        <v>0</v>
      </c>
      <c r="BB25" s="61">
        <f t="shared" ca="1" si="12"/>
        <v>0</v>
      </c>
      <c r="BC25" s="61">
        <f t="shared" ca="1" si="12"/>
        <v>0</v>
      </c>
      <c r="BD25" s="61">
        <f t="shared" ca="1" si="12"/>
        <v>0</v>
      </c>
      <c r="BE25" s="61">
        <f t="shared" ca="1" si="12"/>
        <v>0</v>
      </c>
      <c r="BF25" s="61">
        <f t="shared" ca="1" si="12"/>
        <v>0</v>
      </c>
      <c r="BG25" s="61">
        <f t="shared" ca="1" si="12"/>
        <v>0</v>
      </c>
      <c r="BH25" s="61">
        <f t="shared" ca="1" si="12"/>
        <v>0</v>
      </c>
      <c r="BI25" s="61">
        <f t="shared" ca="1" si="12"/>
        <v>0</v>
      </c>
      <c r="BJ25" s="61">
        <f t="shared" ca="1" si="13"/>
        <v>0</v>
      </c>
      <c r="BK25" s="61">
        <f t="shared" ca="1" si="13"/>
        <v>0</v>
      </c>
      <c r="BL25" s="61">
        <f t="shared" ca="1" si="13"/>
        <v>0</v>
      </c>
      <c r="BM25" s="61">
        <f t="shared" ca="1" si="13"/>
        <v>0</v>
      </c>
      <c r="BN25" s="61">
        <f t="shared" ca="1" si="13"/>
        <v>0</v>
      </c>
      <c r="BO25" s="61">
        <f t="shared" ca="1" si="13"/>
        <v>0</v>
      </c>
      <c r="BP25" s="61">
        <f t="shared" ca="1" si="13"/>
        <v>0</v>
      </c>
      <c r="BQ25" s="61">
        <f t="shared" ca="1" si="13"/>
        <v>0</v>
      </c>
      <c r="BR25" s="61">
        <f t="shared" ca="1" si="13"/>
        <v>0</v>
      </c>
      <c r="BS25" s="61">
        <f t="shared" ca="1" si="13"/>
        <v>0</v>
      </c>
      <c r="BT25" s="61">
        <f t="shared" ca="1" si="13"/>
        <v>0</v>
      </c>
      <c r="BU25" s="61">
        <f t="shared" ca="1" si="13"/>
        <v>0</v>
      </c>
      <c r="BV25" s="61">
        <f t="shared" ca="1" si="13"/>
        <v>0</v>
      </c>
      <c r="BW25" s="61">
        <f t="shared" ca="1" si="13"/>
        <v>0</v>
      </c>
      <c r="BX25" s="61">
        <f t="shared" ca="1" si="13"/>
        <v>0</v>
      </c>
      <c r="BY25" s="61">
        <f t="shared" ca="1" si="13"/>
        <v>0</v>
      </c>
      <c r="BZ25" s="61">
        <f t="shared" ca="1" si="14"/>
        <v>0</v>
      </c>
      <c r="CA25" s="61">
        <f t="shared" ca="1" si="14"/>
        <v>0</v>
      </c>
      <c r="CB25" s="61">
        <f t="shared" ca="1" si="14"/>
        <v>0</v>
      </c>
      <c r="CC25" s="61">
        <f t="shared" ca="1" si="14"/>
        <v>0</v>
      </c>
      <c r="CD25" s="61">
        <f t="shared" ca="1" si="14"/>
        <v>0</v>
      </c>
      <c r="CE25" s="61">
        <f t="shared" ca="1" si="14"/>
        <v>0</v>
      </c>
      <c r="CF25" s="61">
        <f t="shared" ca="1" si="14"/>
        <v>0</v>
      </c>
      <c r="CG25" s="61">
        <f t="shared" ca="1" si="14"/>
        <v>0</v>
      </c>
      <c r="CH25" s="61">
        <f t="shared" ca="1" si="14"/>
        <v>0</v>
      </c>
      <c r="CI25" s="61">
        <f t="shared" ca="1" si="14"/>
        <v>0</v>
      </c>
      <c r="CJ25" s="61">
        <f t="shared" ca="1" si="14"/>
        <v>0</v>
      </c>
      <c r="CK25" s="61">
        <f t="shared" ca="1" si="14"/>
        <v>0</v>
      </c>
      <c r="CL25" s="61">
        <f t="shared" ca="1" si="14"/>
        <v>0</v>
      </c>
      <c r="CM25" s="61">
        <f t="shared" ca="1" si="14"/>
        <v>0</v>
      </c>
      <c r="CN25" s="61">
        <f t="shared" ca="1" si="14"/>
        <v>0</v>
      </c>
      <c r="CO25" s="61">
        <f t="shared" ca="1" si="14"/>
        <v>0</v>
      </c>
      <c r="CP25" s="61">
        <f t="shared" ca="1" si="15"/>
        <v>0</v>
      </c>
      <c r="CQ25" s="61">
        <f t="shared" ca="1" si="15"/>
        <v>0</v>
      </c>
      <c r="CR25" s="61">
        <f t="shared" ca="1" si="15"/>
        <v>0</v>
      </c>
      <c r="CS25" s="61">
        <f t="shared" ca="1" si="15"/>
        <v>0</v>
      </c>
      <c r="CT25" s="61">
        <f t="shared" ca="1" si="15"/>
        <v>0</v>
      </c>
      <c r="CU25" s="61">
        <f t="shared" ca="1" si="6"/>
        <v>0</v>
      </c>
    </row>
    <row r="26" spans="1:99" ht="12.75" customHeight="1">
      <c r="A26" s="44" t="s">
        <v>38</v>
      </c>
      <c r="B26" s="59">
        <v>1028</v>
      </c>
      <c r="C26" s="60" t="s">
        <v>373</v>
      </c>
      <c r="D26" s="61">
        <f t="shared" ca="1" si="10"/>
        <v>0</v>
      </c>
      <c r="E26" s="61">
        <f t="shared" ca="1" si="10"/>
        <v>0</v>
      </c>
      <c r="F26" s="61">
        <f t="shared" ca="1" si="10"/>
        <v>0</v>
      </c>
      <c r="G26" s="61">
        <f t="shared" ca="1" si="10"/>
        <v>0</v>
      </c>
      <c r="H26" s="61">
        <f t="shared" ca="1" si="10"/>
        <v>0</v>
      </c>
      <c r="I26" s="61">
        <f t="shared" ca="1" si="10"/>
        <v>0</v>
      </c>
      <c r="J26" s="61">
        <f t="shared" ca="1" si="10"/>
        <v>0</v>
      </c>
      <c r="K26" s="61">
        <f t="shared" ca="1" si="10"/>
        <v>0</v>
      </c>
      <c r="L26" s="61">
        <f t="shared" ca="1" si="10"/>
        <v>0</v>
      </c>
      <c r="M26" s="61">
        <f t="shared" ca="1" si="10"/>
        <v>0</v>
      </c>
      <c r="N26" s="61">
        <f t="shared" ca="1" si="7"/>
        <v>0</v>
      </c>
      <c r="O26" s="61">
        <f t="shared" ca="1" si="7"/>
        <v>0</v>
      </c>
      <c r="P26" s="61">
        <f t="shared" ca="1" si="7"/>
        <v>0</v>
      </c>
      <c r="Q26" s="61">
        <f t="shared" ca="1" si="7"/>
        <v>0</v>
      </c>
      <c r="R26" s="61">
        <f t="shared" ca="1" si="7"/>
        <v>0</v>
      </c>
      <c r="S26" s="61">
        <f t="shared" ca="1" si="7"/>
        <v>0</v>
      </c>
      <c r="T26" s="61">
        <f t="shared" ca="1" si="7"/>
        <v>0</v>
      </c>
      <c r="U26" s="61">
        <f t="shared" ca="1" si="7"/>
        <v>0</v>
      </c>
      <c r="V26" s="61">
        <f t="shared" ca="1" si="7"/>
        <v>0</v>
      </c>
      <c r="W26" s="61">
        <f t="shared" ca="1" si="7"/>
        <v>0</v>
      </c>
      <c r="X26" s="61">
        <f t="shared" ca="1" si="7"/>
        <v>0</v>
      </c>
      <c r="Y26" s="61">
        <f t="shared" ca="1" si="7"/>
        <v>0</v>
      </c>
      <c r="Z26" s="61">
        <f t="shared" ca="1" si="7"/>
        <v>0</v>
      </c>
      <c r="AA26" s="61">
        <f t="shared" ca="1" si="7"/>
        <v>0</v>
      </c>
      <c r="AB26" s="61">
        <f t="shared" ca="1" si="7"/>
        <v>0</v>
      </c>
      <c r="AC26" s="61">
        <f t="shared" ca="1" si="7"/>
        <v>0</v>
      </c>
      <c r="AD26" s="61">
        <f t="shared" ca="1" si="11"/>
        <v>0</v>
      </c>
      <c r="AE26" s="61">
        <f t="shared" ca="1" si="11"/>
        <v>0</v>
      </c>
      <c r="AF26" s="61">
        <f t="shared" ca="1" si="11"/>
        <v>0</v>
      </c>
      <c r="AG26" s="61">
        <f t="shared" ca="1" si="11"/>
        <v>0</v>
      </c>
      <c r="AH26" s="61">
        <f t="shared" ca="1" si="11"/>
        <v>0</v>
      </c>
      <c r="AI26" s="61">
        <f t="shared" ca="1" si="11"/>
        <v>0</v>
      </c>
      <c r="AJ26" s="61">
        <f t="shared" ca="1" si="11"/>
        <v>0</v>
      </c>
      <c r="AK26" s="61">
        <f t="shared" ca="1" si="11"/>
        <v>0</v>
      </c>
      <c r="AL26" s="61">
        <f t="shared" ca="1" si="11"/>
        <v>0</v>
      </c>
      <c r="AM26" s="61">
        <f t="shared" ca="1" si="11"/>
        <v>0</v>
      </c>
      <c r="AN26" s="61">
        <f t="shared" ca="1" si="11"/>
        <v>0</v>
      </c>
      <c r="AO26" s="61">
        <f t="shared" ca="1" si="11"/>
        <v>0</v>
      </c>
      <c r="AP26" s="61">
        <f t="shared" ca="1" si="11"/>
        <v>0</v>
      </c>
      <c r="AQ26" s="61">
        <f t="shared" ca="1" si="11"/>
        <v>0</v>
      </c>
      <c r="AR26" s="61">
        <f t="shared" ca="1" si="11"/>
        <v>0</v>
      </c>
      <c r="AS26" s="61">
        <f t="shared" ca="1" si="11"/>
        <v>0</v>
      </c>
      <c r="AT26" s="61">
        <f t="shared" ca="1" si="12"/>
        <v>0</v>
      </c>
      <c r="AU26" s="61">
        <f t="shared" ca="1" si="12"/>
        <v>0</v>
      </c>
      <c r="AV26" s="61">
        <f t="shared" ca="1" si="12"/>
        <v>0</v>
      </c>
      <c r="AW26" s="61">
        <f t="shared" ca="1" si="12"/>
        <v>0</v>
      </c>
      <c r="AX26" s="61">
        <f t="shared" ca="1" si="12"/>
        <v>0</v>
      </c>
      <c r="AY26" s="61">
        <f t="shared" ca="1" si="12"/>
        <v>0</v>
      </c>
      <c r="AZ26" s="61">
        <f t="shared" ca="1" si="12"/>
        <v>0</v>
      </c>
      <c r="BA26" s="61">
        <f t="shared" ca="1" si="12"/>
        <v>0</v>
      </c>
      <c r="BB26" s="61">
        <f t="shared" ca="1" si="12"/>
        <v>0</v>
      </c>
      <c r="BC26" s="61">
        <f t="shared" ca="1" si="12"/>
        <v>0</v>
      </c>
      <c r="BD26" s="61">
        <f t="shared" ca="1" si="12"/>
        <v>0</v>
      </c>
      <c r="BE26" s="61">
        <f t="shared" ca="1" si="12"/>
        <v>0</v>
      </c>
      <c r="BF26" s="61">
        <f t="shared" ca="1" si="12"/>
        <v>0</v>
      </c>
      <c r="BG26" s="61">
        <f t="shared" ca="1" si="12"/>
        <v>0</v>
      </c>
      <c r="BH26" s="61">
        <f t="shared" ca="1" si="12"/>
        <v>0</v>
      </c>
      <c r="BI26" s="61">
        <f t="shared" ca="1" si="12"/>
        <v>0</v>
      </c>
      <c r="BJ26" s="61">
        <f t="shared" ca="1" si="13"/>
        <v>0</v>
      </c>
      <c r="BK26" s="61">
        <f t="shared" ca="1" si="13"/>
        <v>0</v>
      </c>
      <c r="BL26" s="61">
        <f t="shared" ca="1" si="13"/>
        <v>0</v>
      </c>
      <c r="BM26" s="61">
        <f t="shared" ca="1" si="13"/>
        <v>0</v>
      </c>
      <c r="BN26" s="61">
        <f t="shared" ca="1" si="13"/>
        <v>0</v>
      </c>
      <c r="BO26" s="61">
        <f t="shared" ca="1" si="13"/>
        <v>0</v>
      </c>
      <c r="BP26" s="61">
        <f t="shared" ca="1" si="13"/>
        <v>0</v>
      </c>
      <c r="BQ26" s="61">
        <f t="shared" ca="1" si="13"/>
        <v>0</v>
      </c>
      <c r="BR26" s="61">
        <f t="shared" ca="1" si="13"/>
        <v>0</v>
      </c>
      <c r="BS26" s="61">
        <f t="shared" ca="1" si="13"/>
        <v>0</v>
      </c>
      <c r="BT26" s="61">
        <f t="shared" ca="1" si="13"/>
        <v>0</v>
      </c>
      <c r="BU26" s="61">
        <f t="shared" ca="1" si="13"/>
        <v>0</v>
      </c>
      <c r="BV26" s="61">
        <f t="shared" ca="1" si="13"/>
        <v>0</v>
      </c>
      <c r="BW26" s="61">
        <f t="shared" ca="1" si="13"/>
        <v>0</v>
      </c>
      <c r="BX26" s="61">
        <f t="shared" ca="1" si="13"/>
        <v>0</v>
      </c>
      <c r="BY26" s="61">
        <f t="shared" ca="1" si="13"/>
        <v>0</v>
      </c>
      <c r="BZ26" s="61">
        <f t="shared" ca="1" si="14"/>
        <v>0</v>
      </c>
      <c r="CA26" s="61">
        <f t="shared" ca="1" si="14"/>
        <v>0</v>
      </c>
      <c r="CB26" s="61">
        <f t="shared" ca="1" si="14"/>
        <v>0</v>
      </c>
      <c r="CC26" s="61">
        <f t="shared" ca="1" si="14"/>
        <v>0</v>
      </c>
      <c r="CD26" s="61">
        <f t="shared" ca="1" si="14"/>
        <v>0</v>
      </c>
      <c r="CE26" s="61">
        <f t="shared" ca="1" si="14"/>
        <v>0</v>
      </c>
      <c r="CF26" s="61">
        <f t="shared" ca="1" si="14"/>
        <v>0</v>
      </c>
      <c r="CG26" s="61">
        <f t="shared" ca="1" si="14"/>
        <v>0</v>
      </c>
      <c r="CH26" s="61">
        <f t="shared" ca="1" si="14"/>
        <v>0</v>
      </c>
      <c r="CI26" s="61">
        <f t="shared" ca="1" si="14"/>
        <v>0</v>
      </c>
      <c r="CJ26" s="61">
        <f t="shared" ca="1" si="14"/>
        <v>0</v>
      </c>
      <c r="CK26" s="61">
        <f t="shared" ca="1" si="14"/>
        <v>0</v>
      </c>
      <c r="CL26" s="61">
        <f t="shared" ca="1" si="14"/>
        <v>0</v>
      </c>
      <c r="CM26" s="61">
        <f t="shared" ca="1" si="14"/>
        <v>0</v>
      </c>
      <c r="CN26" s="61">
        <f t="shared" ca="1" si="14"/>
        <v>0</v>
      </c>
      <c r="CO26" s="61">
        <f t="shared" ca="1" si="14"/>
        <v>0</v>
      </c>
      <c r="CP26" s="61">
        <f t="shared" ca="1" si="15"/>
        <v>0</v>
      </c>
      <c r="CQ26" s="61">
        <f t="shared" ca="1" si="15"/>
        <v>0</v>
      </c>
      <c r="CR26" s="61">
        <f t="shared" ca="1" si="15"/>
        <v>0</v>
      </c>
      <c r="CS26" s="61">
        <f t="shared" ca="1" si="15"/>
        <v>0</v>
      </c>
      <c r="CT26" s="61">
        <f t="shared" ca="1" si="15"/>
        <v>0</v>
      </c>
      <c r="CU26" s="61">
        <f t="shared" ca="1" si="6"/>
        <v>0</v>
      </c>
    </row>
    <row r="27" spans="1:99" ht="12.75" customHeight="1">
      <c r="A27" s="44" t="s">
        <v>40</v>
      </c>
      <c r="B27" s="59">
        <v>1030</v>
      </c>
      <c r="C27" s="60" t="s">
        <v>373</v>
      </c>
      <c r="D27" s="61">
        <f t="shared" ca="1" si="10"/>
        <v>0</v>
      </c>
      <c r="E27" s="61">
        <f t="shared" ca="1" si="10"/>
        <v>0</v>
      </c>
      <c r="F27" s="61">
        <f t="shared" ca="1" si="10"/>
        <v>0</v>
      </c>
      <c r="G27" s="61">
        <f t="shared" ca="1" si="10"/>
        <v>0</v>
      </c>
      <c r="H27" s="61">
        <f t="shared" ca="1" si="10"/>
        <v>0</v>
      </c>
      <c r="I27" s="61">
        <f t="shared" ca="1" si="10"/>
        <v>0</v>
      </c>
      <c r="J27" s="61">
        <f t="shared" ca="1" si="10"/>
        <v>0</v>
      </c>
      <c r="K27" s="61">
        <f t="shared" ca="1" si="10"/>
        <v>0</v>
      </c>
      <c r="L27" s="61">
        <f t="shared" ca="1" si="10"/>
        <v>0</v>
      </c>
      <c r="M27" s="61">
        <f t="shared" ca="1" si="10"/>
        <v>0</v>
      </c>
      <c r="N27" s="61">
        <f t="shared" ca="1" si="7"/>
        <v>0</v>
      </c>
      <c r="O27" s="61">
        <f t="shared" ca="1" si="7"/>
        <v>0</v>
      </c>
      <c r="P27" s="61">
        <f t="shared" ca="1" si="7"/>
        <v>0</v>
      </c>
      <c r="Q27" s="61">
        <f t="shared" ca="1" si="7"/>
        <v>0</v>
      </c>
      <c r="R27" s="61">
        <f t="shared" ca="1" si="7"/>
        <v>0</v>
      </c>
      <c r="S27" s="61">
        <f t="shared" ca="1" si="7"/>
        <v>0</v>
      </c>
      <c r="T27" s="61">
        <f t="shared" ca="1" si="7"/>
        <v>0</v>
      </c>
      <c r="U27" s="61">
        <f t="shared" ca="1" si="7"/>
        <v>0</v>
      </c>
      <c r="V27" s="61">
        <f t="shared" ca="1" si="7"/>
        <v>0</v>
      </c>
      <c r="W27" s="61">
        <f t="shared" ca="1" si="7"/>
        <v>0</v>
      </c>
      <c r="X27" s="61">
        <f t="shared" ca="1" si="7"/>
        <v>0</v>
      </c>
      <c r="Y27" s="61">
        <f t="shared" ca="1" si="7"/>
        <v>0</v>
      </c>
      <c r="Z27" s="61">
        <f t="shared" ca="1" si="7"/>
        <v>0</v>
      </c>
      <c r="AA27" s="61">
        <f t="shared" ca="1" si="7"/>
        <v>0</v>
      </c>
      <c r="AB27" s="61">
        <f t="shared" ca="1" si="7"/>
        <v>0</v>
      </c>
      <c r="AC27" s="61">
        <f t="shared" ca="1" si="7"/>
        <v>0</v>
      </c>
      <c r="AD27" s="61">
        <f t="shared" ca="1" si="11"/>
        <v>0</v>
      </c>
      <c r="AE27" s="61">
        <f t="shared" ca="1" si="11"/>
        <v>0</v>
      </c>
      <c r="AF27" s="61">
        <f t="shared" ca="1" si="11"/>
        <v>0</v>
      </c>
      <c r="AG27" s="61">
        <f t="shared" ca="1" si="11"/>
        <v>0</v>
      </c>
      <c r="AH27" s="61">
        <f t="shared" ca="1" si="11"/>
        <v>0</v>
      </c>
      <c r="AI27" s="61">
        <f t="shared" ca="1" si="11"/>
        <v>0</v>
      </c>
      <c r="AJ27" s="61">
        <f t="shared" ca="1" si="11"/>
        <v>0</v>
      </c>
      <c r="AK27" s="61">
        <f t="shared" ca="1" si="11"/>
        <v>0</v>
      </c>
      <c r="AL27" s="61">
        <f t="shared" ca="1" si="11"/>
        <v>0</v>
      </c>
      <c r="AM27" s="61">
        <f t="shared" ca="1" si="11"/>
        <v>0</v>
      </c>
      <c r="AN27" s="61">
        <f t="shared" ca="1" si="11"/>
        <v>0</v>
      </c>
      <c r="AO27" s="61">
        <f t="shared" ca="1" si="11"/>
        <v>0</v>
      </c>
      <c r="AP27" s="61">
        <f t="shared" ca="1" si="11"/>
        <v>0</v>
      </c>
      <c r="AQ27" s="61">
        <f t="shared" ca="1" si="11"/>
        <v>0</v>
      </c>
      <c r="AR27" s="61">
        <f t="shared" ca="1" si="11"/>
        <v>0</v>
      </c>
      <c r="AS27" s="61">
        <f t="shared" ca="1" si="11"/>
        <v>0</v>
      </c>
      <c r="AT27" s="61">
        <f t="shared" ca="1" si="12"/>
        <v>0</v>
      </c>
      <c r="AU27" s="61">
        <f t="shared" ca="1" si="12"/>
        <v>0</v>
      </c>
      <c r="AV27" s="61">
        <f t="shared" ca="1" si="12"/>
        <v>0</v>
      </c>
      <c r="AW27" s="61">
        <f t="shared" ca="1" si="12"/>
        <v>0</v>
      </c>
      <c r="AX27" s="61">
        <f t="shared" ca="1" si="12"/>
        <v>0</v>
      </c>
      <c r="AY27" s="61">
        <f t="shared" ca="1" si="12"/>
        <v>0</v>
      </c>
      <c r="AZ27" s="61">
        <f t="shared" ca="1" si="12"/>
        <v>0</v>
      </c>
      <c r="BA27" s="61">
        <f t="shared" ca="1" si="12"/>
        <v>0</v>
      </c>
      <c r="BB27" s="61">
        <f t="shared" ca="1" si="12"/>
        <v>0</v>
      </c>
      <c r="BC27" s="61">
        <f t="shared" ca="1" si="12"/>
        <v>0</v>
      </c>
      <c r="BD27" s="61">
        <f t="shared" ca="1" si="12"/>
        <v>0</v>
      </c>
      <c r="BE27" s="61">
        <f t="shared" ca="1" si="12"/>
        <v>0</v>
      </c>
      <c r="BF27" s="61">
        <f t="shared" ca="1" si="12"/>
        <v>0</v>
      </c>
      <c r="BG27" s="61">
        <f t="shared" ca="1" si="12"/>
        <v>0</v>
      </c>
      <c r="BH27" s="61">
        <f t="shared" ca="1" si="12"/>
        <v>0</v>
      </c>
      <c r="BI27" s="61">
        <f t="shared" ca="1" si="12"/>
        <v>0</v>
      </c>
      <c r="BJ27" s="61">
        <f t="shared" ca="1" si="13"/>
        <v>0</v>
      </c>
      <c r="BK27" s="61">
        <f t="shared" ca="1" si="13"/>
        <v>0</v>
      </c>
      <c r="BL27" s="61">
        <f t="shared" ca="1" si="13"/>
        <v>0</v>
      </c>
      <c r="BM27" s="61">
        <f t="shared" ca="1" si="13"/>
        <v>0</v>
      </c>
      <c r="BN27" s="61">
        <f t="shared" ca="1" si="13"/>
        <v>0</v>
      </c>
      <c r="BO27" s="61">
        <f t="shared" ca="1" si="13"/>
        <v>0</v>
      </c>
      <c r="BP27" s="61">
        <f t="shared" ca="1" si="13"/>
        <v>0</v>
      </c>
      <c r="BQ27" s="61">
        <f t="shared" ca="1" si="13"/>
        <v>0</v>
      </c>
      <c r="BR27" s="61">
        <f t="shared" ca="1" si="13"/>
        <v>0</v>
      </c>
      <c r="BS27" s="61">
        <f t="shared" ca="1" si="13"/>
        <v>0</v>
      </c>
      <c r="BT27" s="61">
        <f t="shared" ca="1" si="13"/>
        <v>0</v>
      </c>
      <c r="BU27" s="61">
        <f t="shared" ca="1" si="13"/>
        <v>0</v>
      </c>
      <c r="BV27" s="61">
        <f t="shared" ca="1" si="13"/>
        <v>0</v>
      </c>
      <c r="BW27" s="61">
        <f t="shared" ca="1" si="13"/>
        <v>0</v>
      </c>
      <c r="BX27" s="61">
        <f t="shared" ca="1" si="13"/>
        <v>0</v>
      </c>
      <c r="BY27" s="61">
        <f t="shared" ca="1" si="13"/>
        <v>0</v>
      </c>
      <c r="BZ27" s="61">
        <f t="shared" ca="1" si="14"/>
        <v>0</v>
      </c>
      <c r="CA27" s="61">
        <f t="shared" ca="1" si="14"/>
        <v>0</v>
      </c>
      <c r="CB27" s="61">
        <f t="shared" ca="1" si="14"/>
        <v>0</v>
      </c>
      <c r="CC27" s="61">
        <f t="shared" ca="1" si="14"/>
        <v>0</v>
      </c>
      <c r="CD27" s="61">
        <f t="shared" ca="1" si="14"/>
        <v>0</v>
      </c>
      <c r="CE27" s="61">
        <f t="shared" ca="1" si="14"/>
        <v>0</v>
      </c>
      <c r="CF27" s="61">
        <f t="shared" ca="1" si="14"/>
        <v>0</v>
      </c>
      <c r="CG27" s="61">
        <f t="shared" ca="1" si="14"/>
        <v>0</v>
      </c>
      <c r="CH27" s="61">
        <f t="shared" ca="1" si="14"/>
        <v>0</v>
      </c>
      <c r="CI27" s="61">
        <f t="shared" ca="1" si="14"/>
        <v>0</v>
      </c>
      <c r="CJ27" s="61">
        <f t="shared" ca="1" si="14"/>
        <v>0</v>
      </c>
      <c r="CK27" s="61">
        <f t="shared" ca="1" si="14"/>
        <v>0</v>
      </c>
      <c r="CL27" s="61">
        <f t="shared" ca="1" si="14"/>
        <v>0</v>
      </c>
      <c r="CM27" s="61">
        <f t="shared" ca="1" si="14"/>
        <v>0</v>
      </c>
      <c r="CN27" s="61">
        <f t="shared" ca="1" si="14"/>
        <v>0</v>
      </c>
      <c r="CO27" s="61">
        <f t="shared" ca="1" si="14"/>
        <v>0</v>
      </c>
      <c r="CP27" s="61">
        <f t="shared" ca="1" si="15"/>
        <v>0</v>
      </c>
      <c r="CQ27" s="61">
        <f t="shared" ca="1" si="15"/>
        <v>0</v>
      </c>
      <c r="CR27" s="61">
        <f t="shared" ca="1" si="15"/>
        <v>0</v>
      </c>
      <c r="CS27" s="61">
        <f t="shared" ca="1" si="15"/>
        <v>0</v>
      </c>
      <c r="CT27" s="61">
        <f t="shared" ca="1" si="15"/>
        <v>0</v>
      </c>
      <c r="CU27" s="61">
        <f t="shared" ca="1" si="6"/>
        <v>0</v>
      </c>
    </row>
    <row r="28" spans="1:99" ht="12.75" customHeight="1">
      <c r="A28" s="44" t="s">
        <v>42</v>
      </c>
      <c r="B28" s="59">
        <v>1031</v>
      </c>
      <c r="C28" s="60" t="s">
        <v>373</v>
      </c>
      <c r="D28" s="61">
        <f t="shared" ca="1" si="10"/>
        <v>0</v>
      </c>
      <c r="E28" s="61">
        <f t="shared" ca="1" si="10"/>
        <v>0</v>
      </c>
      <c r="F28" s="61">
        <f t="shared" ca="1" si="10"/>
        <v>0</v>
      </c>
      <c r="G28" s="61">
        <f t="shared" ca="1" si="10"/>
        <v>0</v>
      </c>
      <c r="H28" s="61">
        <f t="shared" ca="1" si="10"/>
        <v>0</v>
      </c>
      <c r="I28" s="61">
        <f t="shared" ca="1" si="10"/>
        <v>0</v>
      </c>
      <c r="J28" s="61">
        <f t="shared" ca="1" si="10"/>
        <v>0</v>
      </c>
      <c r="K28" s="61">
        <f t="shared" ca="1" si="10"/>
        <v>0</v>
      </c>
      <c r="L28" s="61">
        <f t="shared" ca="1" si="10"/>
        <v>0</v>
      </c>
      <c r="M28" s="61">
        <f t="shared" ca="1" si="10"/>
        <v>0</v>
      </c>
      <c r="N28" s="61">
        <f t="shared" ca="1" si="7"/>
        <v>0</v>
      </c>
      <c r="O28" s="61">
        <f t="shared" ca="1" si="7"/>
        <v>0</v>
      </c>
      <c r="P28" s="61">
        <f t="shared" ca="1" si="7"/>
        <v>0</v>
      </c>
      <c r="Q28" s="61">
        <f t="shared" ca="1" si="7"/>
        <v>0</v>
      </c>
      <c r="R28" s="61">
        <f t="shared" ca="1" si="7"/>
        <v>0</v>
      </c>
      <c r="S28" s="61">
        <f t="shared" ca="1" si="7"/>
        <v>0</v>
      </c>
      <c r="T28" s="61">
        <f t="shared" ca="1" si="7"/>
        <v>0</v>
      </c>
      <c r="U28" s="61">
        <f t="shared" ca="1" si="7"/>
        <v>0</v>
      </c>
      <c r="V28" s="61">
        <f t="shared" ca="1" si="7"/>
        <v>0</v>
      </c>
      <c r="W28" s="61">
        <f t="shared" ca="1" si="7"/>
        <v>0</v>
      </c>
      <c r="X28" s="61">
        <f t="shared" ca="1" si="7"/>
        <v>0</v>
      </c>
      <c r="Y28" s="61">
        <f t="shared" ca="1" si="7"/>
        <v>0</v>
      </c>
      <c r="Z28" s="61">
        <f t="shared" ca="1" si="7"/>
        <v>0</v>
      </c>
      <c r="AA28" s="61">
        <f t="shared" ca="1" si="7"/>
        <v>0</v>
      </c>
      <c r="AB28" s="61">
        <f t="shared" ca="1" si="7"/>
        <v>0</v>
      </c>
      <c r="AC28" s="61">
        <f t="shared" ca="1" si="7"/>
        <v>0</v>
      </c>
      <c r="AD28" s="61">
        <f t="shared" ca="1" si="11"/>
        <v>0</v>
      </c>
      <c r="AE28" s="61">
        <f t="shared" ca="1" si="11"/>
        <v>0</v>
      </c>
      <c r="AF28" s="61">
        <f t="shared" ca="1" si="11"/>
        <v>0</v>
      </c>
      <c r="AG28" s="61">
        <f t="shared" ca="1" si="11"/>
        <v>0</v>
      </c>
      <c r="AH28" s="61">
        <f t="shared" ca="1" si="11"/>
        <v>0</v>
      </c>
      <c r="AI28" s="61">
        <f t="shared" ca="1" si="11"/>
        <v>0</v>
      </c>
      <c r="AJ28" s="61">
        <f t="shared" ca="1" si="11"/>
        <v>0</v>
      </c>
      <c r="AK28" s="61">
        <f t="shared" ca="1" si="11"/>
        <v>0</v>
      </c>
      <c r="AL28" s="61">
        <f t="shared" ca="1" si="11"/>
        <v>0</v>
      </c>
      <c r="AM28" s="61">
        <f t="shared" ca="1" si="11"/>
        <v>0</v>
      </c>
      <c r="AN28" s="61">
        <f t="shared" ca="1" si="11"/>
        <v>0</v>
      </c>
      <c r="AO28" s="61">
        <f t="shared" ca="1" si="11"/>
        <v>0</v>
      </c>
      <c r="AP28" s="61">
        <f t="shared" ca="1" si="11"/>
        <v>0</v>
      </c>
      <c r="AQ28" s="61">
        <f t="shared" ca="1" si="11"/>
        <v>0</v>
      </c>
      <c r="AR28" s="61">
        <f t="shared" ca="1" si="11"/>
        <v>0</v>
      </c>
      <c r="AS28" s="61">
        <f t="shared" ca="1" si="11"/>
        <v>0</v>
      </c>
      <c r="AT28" s="61">
        <f t="shared" ca="1" si="12"/>
        <v>0</v>
      </c>
      <c r="AU28" s="61">
        <f t="shared" ca="1" si="12"/>
        <v>0</v>
      </c>
      <c r="AV28" s="61">
        <f t="shared" ca="1" si="12"/>
        <v>0</v>
      </c>
      <c r="AW28" s="61">
        <f t="shared" ca="1" si="12"/>
        <v>0</v>
      </c>
      <c r="AX28" s="61">
        <f t="shared" ca="1" si="12"/>
        <v>0</v>
      </c>
      <c r="AY28" s="61">
        <f t="shared" ca="1" si="12"/>
        <v>0</v>
      </c>
      <c r="AZ28" s="61">
        <f t="shared" ca="1" si="12"/>
        <v>0</v>
      </c>
      <c r="BA28" s="61">
        <f t="shared" ca="1" si="12"/>
        <v>0</v>
      </c>
      <c r="BB28" s="61">
        <f t="shared" ca="1" si="12"/>
        <v>0</v>
      </c>
      <c r="BC28" s="61">
        <f t="shared" ca="1" si="12"/>
        <v>0</v>
      </c>
      <c r="BD28" s="61">
        <f t="shared" ca="1" si="12"/>
        <v>0</v>
      </c>
      <c r="BE28" s="61">
        <f t="shared" ca="1" si="12"/>
        <v>0</v>
      </c>
      <c r="BF28" s="61">
        <f t="shared" ca="1" si="12"/>
        <v>0</v>
      </c>
      <c r="BG28" s="61">
        <f t="shared" ca="1" si="12"/>
        <v>0</v>
      </c>
      <c r="BH28" s="61">
        <f t="shared" ca="1" si="12"/>
        <v>0</v>
      </c>
      <c r="BI28" s="61">
        <f t="shared" ca="1" si="12"/>
        <v>0</v>
      </c>
      <c r="BJ28" s="61">
        <f t="shared" ca="1" si="13"/>
        <v>0</v>
      </c>
      <c r="BK28" s="61">
        <f t="shared" ca="1" si="13"/>
        <v>0</v>
      </c>
      <c r="BL28" s="61">
        <f t="shared" ca="1" si="13"/>
        <v>0</v>
      </c>
      <c r="BM28" s="61">
        <f t="shared" ca="1" si="13"/>
        <v>0</v>
      </c>
      <c r="BN28" s="61">
        <f t="shared" ca="1" si="13"/>
        <v>0</v>
      </c>
      <c r="BO28" s="61">
        <f t="shared" ca="1" si="13"/>
        <v>0</v>
      </c>
      <c r="BP28" s="61">
        <f t="shared" ca="1" si="13"/>
        <v>0</v>
      </c>
      <c r="BQ28" s="61">
        <f t="shared" ca="1" si="13"/>
        <v>0</v>
      </c>
      <c r="BR28" s="61">
        <f t="shared" ca="1" si="13"/>
        <v>0</v>
      </c>
      <c r="BS28" s="61">
        <f t="shared" ca="1" si="13"/>
        <v>0</v>
      </c>
      <c r="BT28" s="61">
        <f t="shared" ca="1" si="13"/>
        <v>0</v>
      </c>
      <c r="BU28" s="61">
        <f t="shared" ca="1" si="13"/>
        <v>0</v>
      </c>
      <c r="BV28" s="61">
        <f t="shared" ca="1" si="13"/>
        <v>0</v>
      </c>
      <c r="BW28" s="61">
        <f t="shared" ca="1" si="13"/>
        <v>0</v>
      </c>
      <c r="BX28" s="61">
        <f t="shared" ca="1" si="13"/>
        <v>0</v>
      </c>
      <c r="BY28" s="61">
        <f t="shared" ca="1" si="13"/>
        <v>0</v>
      </c>
      <c r="BZ28" s="61">
        <f t="shared" ca="1" si="14"/>
        <v>0</v>
      </c>
      <c r="CA28" s="61">
        <f t="shared" ca="1" si="14"/>
        <v>0</v>
      </c>
      <c r="CB28" s="61">
        <f t="shared" ca="1" si="14"/>
        <v>0</v>
      </c>
      <c r="CC28" s="61">
        <f t="shared" ca="1" si="14"/>
        <v>0</v>
      </c>
      <c r="CD28" s="61">
        <f t="shared" ca="1" si="14"/>
        <v>0</v>
      </c>
      <c r="CE28" s="61">
        <f t="shared" ca="1" si="14"/>
        <v>0</v>
      </c>
      <c r="CF28" s="61">
        <f t="shared" ca="1" si="14"/>
        <v>0</v>
      </c>
      <c r="CG28" s="61">
        <f t="shared" ca="1" si="14"/>
        <v>0</v>
      </c>
      <c r="CH28" s="61">
        <f t="shared" ca="1" si="14"/>
        <v>0</v>
      </c>
      <c r="CI28" s="61">
        <f t="shared" ca="1" si="14"/>
        <v>0</v>
      </c>
      <c r="CJ28" s="61">
        <f t="shared" ca="1" si="14"/>
        <v>0</v>
      </c>
      <c r="CK28" s="61">
        <f t="shared" ca="1" si="14"/>
        <v>0</v>
      </c>
      <c r="CL28" s="61">
        <f t="shared" ca="1" si="14"/>
        <v>0</v>
      </c>
      <c r="CM28" s="61">
        <f t="shared" ca="1" si="14"/>
        <v>0</v>
      </c>
      <c r="CN28" s="61">
        <f t="shared" ca="1" si="14"/>
        <v>0</v>
      </c>
      <c r="CO28" s="61">
        <f t="shared" ca="1" si="14"/>
        <v>0</v>
      </c>
      <c r="CP28" s="61">
        <f t="shared" ca="1" si="15"/>
        <v>0</v>
      </c>
      <c r="CQ28" s="61">
        <f t="shared" ca="1" si="15"/>
        <v>0</v>
      </c>
      <c r="CR28" s="61">
        <f t="shared" ca="1" si="15"/>
        <v>0</v>
      </c>
      <c r="CS28" s="61">
        <f t="shared" ca="1" si="15"/>
        <v>0</v>
      </c>
      <c r="CT28" s="61">
        <f t="shared" ca="1" si="15"/>
        <v>0</v>
      </c>
      <c r="CU28" s="61">
        <f t="shared" ca="1" si="6"/>
        <v>0</v>
      </c>
    </row>
    <row r="29" spans="1:99" ht="12.75" customHeight="1">
      <c r="A29" s="44" t="s">
        <v>44</v>
      </c>
      <c r="B29" s="59">
        <v>1032</v>
      </c>
      <c r="C29" s="60" t="s">
        <v>373</v>
      </c>
      <c r="D29" s="61">
        <f t="shared" ca="1" si="10"/>
        <v>0</v>
      </c>
      <c r="E29" s="61">
        <f t="shared" ca="1" si="10"/>
        <v>0</v>
      </c>
      <c r="F29" s="61">
        <f t="shared" ca="1" si="10"/>
        <v>0</v>
      </c>
      <c r="G29" s="61">
        <f t="shared" ca="1" si="10"/>
        <v>0</v>
      </c>
      <c r="H29" s="61">
        <f t="shared" ca="1" si="10"/>
        <v>0</v>
      </c>
      <c r="I29" s="61">
        <f t="shared" ca="1" si="10"/>
        <v>0</v>
      </c>
      <c r="J29" s="61">
        <f t="shared" ca="1" si="10"/>
        <v>0</v>
      </c>
      <c r="K29" s="61">
        <f t="shared" ca="1" si="10"/>
        <v>0</v>
      </c>
      <c r="L29" s="61">
        <f t="shared" ca="1" si="10"/>
        <v>0</v>
      </c>
      <c r="M29" s="61">
        <f t="shared" ca="1" si="10"/>
        <v>0</v>
      </c>
      <c r="N29" s="61">
        <f t="shared" ca="1" si="7"/>
        <v>0</v>
      </c>
      <c r="O29" s="61">
        <f t="shared" ca="1" si="7"/>
        <v>0</v>
      </c>
      <c r="P29" s="61">
        <f t="shared" ca="1" si="7"/>
        <v>0</v>
      </c>
      <c r="Q29" s="61">
        <f t="shared" ca="1" si="7"/>
        <v>0</v>
      </c>
      <c r="R29" s="61">
        <f t="shared" ca="1" si="7"/>
        <v>0</v>
      </c>
      <c r="S29" s="61">
        <f t="shared" ca="1" si="7"/>
        <v>0</v>
      </c>
      <c r="T29" s="61">
        <f t="shared" ca="1" si="7"/>
        <v>0</v>
      </c>
      <c r="U29" s="61">
        <f t="shared" ca="1" si="7"/>
        <v>0</v>
      </c>
      <c r="V29" s="61">
        <f t="shared" ca="1" si="7"/>
        <v>0</v>
      </c>
      <c r="W29" s="61">
        <f t="shared" ca="1" si="7"/>
        <v>0</v>
      </c>
      <c r="X29" s="61">
        <f t="shared" ca="1" si="7"/>
        <v>0</v>
      </c>
      <c r="Y29" s="61">
        <f t="shared" ca="1" si="7"/>
        <v>0</v>
      </c>
      <c r="Z29" s="61">
        <f t="shared" ca="1" si="7"/>
        <v>0</v>
      </c>
      <c r="AA29" s="61">
        <f t="shared" ca="1" si="7"/>
        <v>0</v>
      </c>
      <c r="AB29" s="61">
        <f t="shared" ca="1" si="7"/>
        <v>0</v>
      </c>
      <c r="AC29" s="61">
        <f t="shared" ca="1" si="7"/>
        <v>0</v>
      </c>
      <c r="AD29" s="61">
        <f t="shared" ca="1" si="11"/>
        <v>0</v>
      </c>
      <c r="AE29" s="61">
        <f t="shared" ca="1" si="11"/>
        <v>0</v>
      </c>
      <c r="AF29" s="61">
        <f t="shared" ca="1" si="11"/>
        <v>0</v>
      </c>
      <c r="AG29" s="61">
        <f t="shared" ca="1" si="11"/>
        <v>0</v>
      </c>
      <c r="AH29" s="61">
        <f t="shared" ca="1" si="11"/>
        <v>0</v>
      </c>
      <c r="AI29" s="61">
        <f t="shared" ca="1" si="11"/>
        <v>0</v>
      </c>
      <c r="AJ29" s="61">
        <f t="shared" ca="1" si="11"/>
        <v>0</v>
      </c>
      <c r="AK29" s="61">
        <f t="shared" ca="1" si="11"/>
        <v>0</v>
      </c>
      <c r="AL29" s="61">
        <f t="shared" ca="1" si="11"/>
        <v>0</v>
      </c>
      <c r="AM29" s="61">
        <f t="shared" ca="1" si="11"/>
        <v>0</v>
      </c>
      <c r="AN29" s="61">
        <f t="shared" ca="1" si="11"/>
        <v>0</v>
      </c>
      <c r="AO29" s="61">
        <f t="shared" ca="1" si="11"/>
        <v>0</v>
      </c>
      <c r="AP29" s="61">
        <f t="shared" ca="1" si="11"/>
        <v>0</v>
      </c>
      <c r="AQ29" s="61">
        <f t="shared" ca="1" si="11"/>
        <v>0</v>
      </c>
      <c r="AR29" s="61">
        <f t="shared" ca="1" si="11"/>
        <v>0</v>
      </c>
      <c r="AS29" s="61">
        <f t="shared" ca="1" si="11"/>
        <v>0</v>
      </c>
      <c r="AT29" s="61">
        <f t="shared" ca="1" si="12"/>
        <v>0</v>
      </c>
      <c r="AU29" s="61">
        <f t="shared" ca="1" si="12"/>
        <v>0</v>
      </c>
      <c r="AV29" s="61">
        <f t="shared" ca="1" si="12"/>
        <v>0</v>
      </c>
      <c r="AW29" s="61">
        <f t="shared" ca="1" si="12"/>
        <v>0</v>
      </c>
      <c r="AX29" s="61">
        <f t="shared" ca="1" si="12"/>
        <v>0</v>
      </c>
      <c r="AY29" s="61">
        <f t="shared" ca="1" si="12"/>
        <v>0</v>
      </c>
      <c r="AZ29" s="61">
        <f t="shared" ca="1" si="12"/>
        <v>0</v>
      </c>
      <c r="BA29" s="61">
        <f t="shared" ca="1" si="12"/>
        <v>0</v>
      </c>
      <c r="BB29" s="61">
        <f t="shared" ca="1" si="12"/>
        <v>0</v>
      </c>
      <c r="BC29" s="61">
        <f t="shared" ca="1" si="12"/>
        <v>0</v>
      </c>
      <c r="BD29" s="61">
        <f t="shared" ca="1" si="12"/>
        <v>0</v>
      </c>
      <c r="BE29" s="61">
        <f t="shared" ca="1" si="12"/>
        <v>0</v>
      </c>
      <c r="BF29" s="61">
        <f t="shared" ca="1" si="12"/>
        <v>0</v>
      </c>
      <c r="BG29" s="61">
        <f t="shared" ca="1" si="12"/>
        <v>0</v>
      </c>
      <c r="BH29" s="61">
        <f t="shared" ca="1" si="12"/>
        <v>0</v>
      </c>
      <c r="BI29" s="61">
        <f t="shared" ca="1" si="12"/>
        <v>0</v>
      </c>
      <c r="BJ29" s="61">
        <f t="shared" ca="1" si="13"/>
        <v>0</v>
      </c>
      <c r="BK29" s="61">
        <f t="shared" ca="1" si="13"/>
        <v>0</v>
      </c>
      <c r="BL29" s="61">
        <f t="shared" ca="1" si="13"/>
        <v>0</v>
      </c>
      <c r="BM29" s="61">
        <f t="shared" ca="1" si="13"/>
        <v>0</v>
      </c>
      <c r="BN29" s="61">
        <f t="shared" ca="1" si="13"/>
        <v>0</v>
      </c>
      <c r="BO29" s="61">
        <f t="shared" ca="1" si="13"/>
        <v>0</v>
      </c>
      <c r="BP29" s="61">
        <f t="shared" ca="1" si="13"/>
        <v>0</v>
      </c>
      <c r="BQ29" s="61">
        <f t="shared" ca="1" si="13"/>
        <v>0</v>
      </c>
      <c r="BR29" s="61">
        <f t="shared" ca="1" si="13"/>
        <v>0</v>
      </c>
      <c r="BS29" s="61">
        <f t="shared" ca="1" si="13"/>
        <v>0</v>
      </c>
      <c r="BT29" s="61">
        <f t="shared" ca="1" si="13"/>
        <v>0</v>
      </c>
      <c r="BU29" s="61">
        <f t="shared" ca="1" si="13"/>
        <v>0</v>
      </c>
      <c r="BV29" s="61">
        <f t="shared" ca="1" si="13"/>
        <v>0</v>
      </c>
      <c r="BW29" s="61">
        <f t="shared" ca="1" si="13"/>
        <v>0</v>
      </c>
      <c r="BX29" s="61">
        <f t="shared" ca="1" si="13"/>
        <v>0</v>
      </c>
      <c r="BY29" s="61">
        <f t="shared" ca="1" si="13"/>
        <v>0</v>
      </c>
      <c r="BZ29" s="61">
        <f t="shared" ca="1" si="14"/>
        <v>0</v>
      </c>
      <c r="CA29" s="61">
        <f t="shared" ca="1" si="14"/>
        <v>0</v>
      </c>
      <c r="CB29" s="61">
        <f t="shared" ca="1" si="14"/>
        <v>0</v>
      </c>
      <c r="CC29" s="61">
        <f t="shared" ca="1" si="14"/>
        <v>0</v>
      </c>
      <c r="CD29" s="61">
        <f t="shared" ca="1" si="14"/>
        <v>0</v>
      </c>
      <c r="CE29" s="61">
        <f t="shared" ca="1" si="14"/>
        <v>0</v>
      </c>
      <c r="CF29" s="61">
        <f t="shared" ca="1" si="14"/>
        <v>0</v>
      </c>
      <c r="CG29" s="61">
        <f t="shared" ca="1" si="14"/>
        <v>0</v>
      </c>
      <c r="CH29" s="61">
        <f t="shared" ca="1" si="14"/>
        <v>0</v>
      </c>
      <c r="CI29" s="61">
        <f t="shared" ca="1" si="14"/>
        <v>0</v>
      </c>
      <c r="CJ29" s="61">
        <f t="shared" ca="1" si="14"/>
        <v>0</v>
      </c>
      <c r="CK29" s="61">
        <f t="shared" ca="1" si="14"/>
        <v>0</v>
      </c>
      <c r="CL29" s="61">
        <f t="shared" ca="1" si="14"/>
        <v>0</v>
      </c>
      <c r="CM29" s="61">
        <f t="shared" ca="1" si="14"/>
        <v>0</v>
      </c>
      <c r="CN29" s="61">
        <f t="shared" ca="1" si="14"/>
        <v>0</v>
      </c>
      <c r="CO29" s="61">
        <f t="shared" ca="1" si="14"/>
        <v>0</v>
      </c>
      <c r="CP29" s="61">
        <f t="shared" ca="1" si="15"/>
        <v>0</v>
      </c>
      <c r="CQ29" s="61">
        <f t="shared" ca="1" si="15"/>
        <v>0</v>
      </c>
      <c r="CR29" s="61">
        <f t="shared" ca="1" si="15"/>
        <v>0</v>
      </c>
      <c r="CS29" s="61">
        <f t="shared" ca="1" si="15"/>
        <v>0</v>
      </c>
      <c r="CT29" s="61">
        <f t="shared" ca="1" si="15"/>
        <v>0</v>
      </c>
      <c r="CU29" s="61">
        <f t="shared" ca="1" si="6"/>
        <v>0</v>
      </c>
    </row>
    <row r="30" spans="1:99" ht="12.75" customHeight="1">
      <c r="A30" s="44" t="s">
        <v>46</v>
      </c>
      <c r="B30" s="59">
        <v>1034</v>
      </c>
      <c r="C30" s="60" t="s">
        <v>373</v>
      </c>
      <c r="D30" s="61">
        <f t="shared" ca="1" si="10"/>
        <v>0</v>
      </c>
      <c r="E30" s="61">
        <f t="shared" ca="1" si="10"/>
        <v>0</v>
      </c>
      <c r="F30" s="61">
        <f t="shared" ca="1" si="10"/>
        <v>0</v>
      </c>
      <c r="G30" s="61">
        <f t="shared" ca="1" si="10"/>
        <v>0</v>
      </c>
      <c r="H30" s="61">
        <f t="shared" ca="1" si="10"/>
        <v>0</v>
      </c>
      <c r="I30" s="61">
        <f t="shared" ca="1" si="10"/>
        <v>0</v>
      </c>
      <c r="J30" s="61">
        <f t="shared" ca="1" si="10"/>
        <v>0</v>
      </c>
      <c r="K30" s="61">
        <f t="shared" ca="1" si="10"/>
        <v>0</v>
      </c>
      <c r="L30" s="61">
        <f t="shared" ca="1" si="10"/>
        <v>0</v>
      </c>
      <c r="M30" s="61">
        <f t="shared" ca="1" si="10"/>
        <v>0</v>
      </c>
      <c r="N30" s="61">
        <f t="shared" ca="1" si="7"/>
        <v>0</v>
      </c>
      <c r="O30" s="61">
        <f t="shared" ca="1" si="7"/>
        <v>0</v>
      </c>
      <c r="P30" s="61">
        <f t="shared" ca="1" si="7"/>
        <v>0</v>
      </c>
      <c r="Q30" s="61">
        <f t="shared" ca="1" si="7"/>
        <v>0</v>
      </c>
      <c r="R30" s="61">
        <f t="shared" ca="1" si="7"/>
        <v>0</v>
      </c>
      <c r="S30" s="61">
        <f t="shared" ca="1" si="7"/>
        <v>0</v>
      </c>
      <c r="T30" s="61">
        <f t="shared" ca="1" si="7"/>
        <v>0</v>
      </c>
      <c r="U30" s="61">
        <f t="shared" ca="1" si="7"/>
        <v>0</v>
      </c>
      <c r="V30" s="61">
        <f t="shared" ca="1" si="7"/>
        <v>0</v>
      </c>
      <c r="W30" s="61">
        <f t="shared" ca="1" si="7"/>
        <v>0</v>
      </c>
      <c r="X30" s="61">
        <f t="shared" ca="1" si="7"/>
        <v>0</v>
      </c>
      <c r="Y30" s="61">
        <f t="shared" ca="1" si="7"/>
        <v>0</v>
      </c>
      <c r="Z30" s="61">
        <f t="shared" ca="1" si="7"/>
        <v>0</v>
      </c>
      <c r="AA30" s="61">
        <f t="shared" ca="1" si="7"/>
        <v>0</v>
      </c>
      <c r="AB30" s="61">
        <f t="shared" ca="1" si="7"/>
        <v>0</v>
      </c>
      <c r="AC30" s="61">
        <f t="shared" ca="1" si="7"/>
        <v>0</v>
      </c>
      <c r="AD30" s="61">
        <f t="shared" ca="1" si="11"/>
        <v>0</v>
      </c>
      <c r="AE30" s="61">
        <f t="shared" ca="1" si="11"/>
        <v>0</v>
      </c>
      <c r="AF30" s="61">
        <f t="shared" ca="1" si="11"/>
        <v>0</v>
      </c>
      <c r="AG30" s="61">
        <f t="shared" ca="1" si="11"/>
        <v>0</v>
      </c>
      <c r="AH30" s="61">
        <f t="shared" ca="1" si="11"/>
        <v>0</v>
      </c>
      <c r="AI30" s="61">
        <f t="shared" ca="1" si="11"/>
        <v>0</v>
      </c>
      <c r="AJ30" s="61">
        <f t="shared" ca="1" si="11"/>
        <v>0</v>
      </c>
      <c r="AK30" s="61">
        <f t="shared" ca="1" si="11"/>
        <v>0</v>
      </c>
      <c r="AL30" s="61">
        <f t="shared" ca="1" si="11"/>
        <v>0</v>
      </c>
      <c r="AM30" s="61">
        <f t="shared" ca="1" si="11"/>
        <v>0</v>
      </c>
      <c r="AN30" s="61">
        <f t="shared" ca="1" si="11"/>
        <v>0</v>
      </c>
      <c r="AO30" s="61">
        <f t="shared" ca="1" si="11"/>
        <v>0</v>
      </c>
      <c r="AP30" s="61">
        <f t="shared" ca="1" si="11"/>
        <v>0</v>
      </c>
      <c r="AQ30" s="61">
        <f t="shared" ca="1" si="11"/>
        <v>0</v>
      </c>
      <c r="AR30" s="61">
        <f t="shared" ca="1" si="11"/>
        <v>0</v>
      </c>
      <c r="AS30" s="61">
        <f t="shared" ca="1" si="11"/>
        <v>0</v>
      </c>
      <c r="AT30" s="61">
        <f t="shared" ca="1" si="12"/>
        <v>0</v>
      </c>
      <c r="AU30" s="61">
        <f t="shared" ca="1" si="12"/>
        <v>0</v>
      </c>
      <c r="AV30" s="61">
        <f t="shared" ca="1" si="12"/>
        <v>0</v>
      </c>
      <c r="AW30" s="61">
        <f t="shared" ca="1" si="12"/>
        <v>0</v>
      </c>
      <c r="AX30" s="61">
        <f t="shared" ca="1" si="12"/>
        <v>0</v>
      </c>
      <c r="AY30" s="61">
        <f t="shared" ca="1" si="12"/>
        <v>0</v>
      </c>
      <c r="AZ30" s="61">
        <f t="shared" ca="1" si="12"/>
        <v>0</v>
      </c>
      <c r="BA30" s="61">
        <f t="shared" ca="1" si="12"/>
        <v>0</v>
      </c>
      <c r="BB30" s="61">
        <f t="shared" ca="1" si="12"/>
        <v>0</v>
      </c>
      <c r="BC30" s="61">
        <f t="shared" ca="1" si="12"/>
        <v>0</v>
      </c>
      <c r="BD30" s="61">
        <f t="shared" ca="1" si="12"/>
        <v>0</v>
      </c>
      <c r="BE30" s="61">
        <f t="shared" ca="1" si="12"/>
        <v>0</v>
      </c>
      <c r="BF30" s="61">
        <f t="shared" ca="1" si="12"/>
        <v>0</v>
      </c>
      <c r="BG30" s="61">
        <f t="shared" ca="1" si="12"/>
        <v>0</v>
      </c>
      <c r="BH30" s="61">
        <f t="shared" ca="1" si="12"/>
        <v>0</v>
      </c>
      <c r="BI30" s="61">
        <f t="shared" ca="1" si="12"/>
        <v>0</v>
      </c>
      <c r="BJ30" s="61">
        <f t="shared" ca="1" si="13"/>
        <v>0</v>
      </c>
      <c r="BK30" s="61">
        <f t="shared" ca="1" si="13"/>
        <v>0</v>
      </c>
      <c r="BL30" s="61">
        <f t="shared" ca="1" si="13"/>
        <v>0</v>
      </c>
      <c r="BM30" s="61">
        <f t="shared" ca="1" si="13"/>
        <v>0</v>
      </c>
      <c r="BN30" s="61">
        <f t="shared" ca="1" si="13"/>
        <v>0</v>
      </c>
      <c r="BO30" s="61">
        <f t="shared" ca="1" si="13"/>
        <v>0</v>
      </c>
      <c r="BP30" s="61">
        <f t="shared" ca="1" si="13"/>
        <v>0</v>
      </c>
      <c r="BQ30" s="61">
        <f t="shared" ca="1" si="13"/>
        <v>0</v>
      </c>
      <c r="BR30" s="61">
        <f t="shared" ca="1" si="13"/>
        <v>0</v>
      </c>
      <c r="BS30" s="61">
        <f t="shared" ca="1" si="13"/>
        <v>0</v>
      </c>
      <c r="BT30" s="61">
        <f t="shared" ca="1" si="13"/>
        <v>0</v>
      </c>
      <c r="BU30" s="61">
        <f t="shared" ca="1" si="13"/>
        <v>0</v>
      </c>
      <c r="BV30" s="61">
        <f t="shared" ca="1" si="13"/>
        <v>0</v>
      </c>
      <c r="BW30" s="61">
        <f t="shared" ca="1" si="13"/>
        <v>0</v>
      </c>
      <c r="BX30" s="61">
        <f t="shared" ca="1" si="13"/>
        <v>0</v>
      </c>
      <c r="BY30" s="61">
        <f t="shared" ca="1" si="13"/>
        <v>0</v>
      </c>
      <c r="BZ30" s="61">
        <f t="shared" ca="1" si="14"/>
        <v>0</v>
      </c>
      <c r="CA30" s="61">
        <f t="shared" ca="1" si="14"/>
        <v>0</v>
      </c>
      <c r="CB30" s="61">
        <f t="shared" ca="1" si="14"/>
        <v>0</v>
      </c>
      <c r="CC30" s="61">
        <f t="shared" ca="1" si="14"/>
        <v>0</v>
      </c>
      <c r="CD30" s="61">
        <f t="shared" ca="1" si="14"/>
        <v>0</v>
      </c>
      <c r="CE30" s="61">
        <f t="shared" ca="1" si="14"/>
        <v>0</v>
      </c>
      <c r="CF30" s="61">
        <f t="shared" ca="1" si="14"/>
        <v>0</v>
      </c>
      <c r="CG30" s="61">
        <f t="shared" ca="1" si="14"/>
        <v>0</v>
      </c>
      <c r="CH30" s="61">
        <f t="shared" ca="1" si="14"/>
        <v>0</v>
      </c>
      <c r="CI30" s="61">
        <f t="shared" ca="1" si="14"/>
        <v>0</v>
      </c>
      <c r="CJ30" s="61">
        <f t="shared" ca="1" si="14"/>
        <v>0</v>
      </c>
      <c r="CK30" s="61">
        <f t="shared" ca="1" si="14"/>
        <v>0</v>
      </c>
      <c r="CL30" s="61">
        <f t="shared" ca="1" si="14"/>
        <v>0</v>
      </c>
      <c r="CM30" s="61">
        <f t="shared" ca="1" si="14"/>
        <v>0</v>
      </c>
      <c r="CN30" s="61">
        <f t="shared" ca="1" si="14"/>
        <v>0</v>
      </c>
      <c r="CO30" s="61">
        <f t="shared" ca="1" si="14"/>
        <v>0</v>
      </c>
      <c r="CP30" s="61">
        <f t="shared" ca="1" si="15"/>
        <v>0</v>
      </c>
      <c r="CQ30" s="61">
        <f t="shared" ca="1" si="15"/>
        <v>0</v>
      </c>
      <c r="CR30" s="61">
        <f t="shared" ca="1" si="15"/>
        <v>0</v>
      </c>
      <c r="CS30" s="61">
        <f t="shared" ca="1" si="15"/>
        <v>0</v>
      </c>
      <c r="CT30" s="61">
        <f t="shared" ca="1" si="15"/>
        <v>0</v>
      </c>
      <c r="CU30" s="61">
        <f t="shared" ca="1" si="6"/>
        <v>0</v>
      </c>
    </row>
    <row r="31" spans="1:99" ht="12.75" customHeight="1">
      <c r="A31" s="44" t="s">
        <v>48</v>
      </c>
      <c r="B31" s="59">
        <v>1035</v>
      </c>
      <c r="C31" s="60" t="s">
        <v>373</v>
      </c>
      <c r="D31" s="61">
        <f t="shared" ca="1" si="10"/>
        <v>0</v>
      </c>
      <c r="E31" s="61">
        <f t="shared" ca="1" si="10"/>
        <v>0</v>
      </c>
      <c r="F31" s="61">
        <f t="shared" ca="1" si="10"/>
        <v>0</v>
      </c>
      <c r="G31" s="61">
        <f t="shared" ca="1" si="10"/>
        <v>0</v>
      </c>
      <c r="H31" s="61">
        <f t="shared" ca="1" si="10"/>
        <v>0</v>
      </c>
      <c r="I31" s="61">
        <f t="shared" ca="1" si="10"/>
        <v>0</v>
      </c>
      <c r="J31" s="61">
        <f t="shared" ca="1" si="10"/>
        <v>0</v>
      </c>
      <c r="K31" s="61">
        <f t="shared" ca="1" si="10"/>
        <v>0</v>
      </c>
      <c r="L31" s="61">
        <f t="shared" ca="1" si="10"/>
        <v>0</v>
      </c>
      <c r="M31" s="61">
        <f t="shared" ca="1" si="10"/>
        <v>0</v>
      </c>
      <c r="N31" s="61">
        <f t="shared" ca="1" si="7"/>
        <v>0</v>
      </c>
      <c r="O31" s="61">
        <f t="shared" ca="1" si="7"/>
        <v>0</v>
      </c>
      <c r="P31" s="61">
        <f t="shared" ca="1" si="7"/>
        <v>0</v>
      </c>
      <c r="Q31" s="61">
        <f t="shared" ca="1" si="7"/>
        <v>0</v>
      </c>
      <c r="R31" s="61">
        <f t="shared" ca="1" si="7"/>
        <v>0</v>
      </c>
      <c r="S31" s="61">
        <f t="shared" ca="1" si="7"/>
        <v>0</v>
      </c>
      <c r="T31" s="61">
        <f t="shared" ca="1" si="7"/>
        <v>0</v>
      </c>
      <c r="U31" s="61">
        <f t="shared" ca="1" si="7"/>
        <v>0</v>
      </c>
      <c r="V31" s="61">
        <f t="shared" ca="1" si="7"/>
        <v>0</v>
      </c>
      <c r="W31" s="61">
        <f t="shared" ca="1" si="7"/>
        <v>0</v>
      </c>
      <c r="X31" s="61">
        <f t="shared" ca="1" si="7"/>
        <v>0</v>
      </c>
      <c r="Y31" s="61">
        <f t="shared" ca="1" si="7"/>
        <v>0</v>
      </c>
      <c r="Z31" s="61">
        <f t="shared" ca="1" si="7"/>
        <v>0</v>
      </c>
      <c r="AA31" s="61">
        <f t="shared" ca="1" si="7"/>
        <v>0</v>
      </c>
      <c r="AB31" s="61">
        <f t="shared" ca="1" si="7"/>
        <v>0</v>
      </c>
      <c r="AC31" s="61">
        <f t="shared" ca="1" si="7"/>
        <v>0</v>
      </c>
      <c r="AD31" s="61">
        <f t="shared" ca="1" si="11"/>
        <v>0</v>
      </c>
      <c r="AE31" s="61">
        <f t="shared" ca="1" si="11"/>
        <v>0</v>
      </c>
      <c r="AF31" s="61">
        <f t="shared" ca="1" si="11"/>
        <v>0</v>
      </c>
      <c r="AG31" s="61">
        <f t="shared" ca="1" si="11"/>
        <v>0</v>
      </c>
      <c r="AH31" s="61">
        <f t="shared" ca="1" si="11"/>
        <v>0</v>
      </c>
      <c r="AI31" s="61">
        <f t="shared" ca="1" si="11"/>
        <v>0</v>
      </c>
      <c r="AJ31" s="61">
        <f t="shared" ca="1" si="11"/>
        <v>0</v>
      </c>
      <c r="AK31" s="61">
        <f t="shared" ca="1" si="11"/>
        <v>0</v>
      </c>
      <c r="AL31" s="61">
        <f t="shared" ca="1" si="11"/>
        <v>0</v>
      </c>
      <c r="AM31" s="61">
        <f t="shared" ca="1" si="11"/>
        <v>0</v>
      </c>
      <c r="AN31" s="61">
        <f t="shared" ca="1" si="11"/>
        <v>0</v>
      </c>
      <c r="AO31" s="61">
        <f t="shared" ca="1" si="11"/>
        <v>0</v>
      </c>
      <c r="AP31" s="61">
        <f t="shared" ca="1" si="11"/>
        <v>0</v>
      </c>
      <c r="AQ31" s="61">
        <f t="shared" ca="1" si="11"/>
        <v>0</v>
      </c>
      <c r="AR31" s="61">
        <f t="shared" ca="1" si="11"/>
        <v>0</v>
      </c>
      <c r="AS31" s="61">
        <f t="shared" ca="1" si="11"/>
        <v>0</v>
      </c>
      <c r="AT31" s="61">
        <f t="shared" ca="1" si="12"/>
        <v>0</v>
      </c>
      <c r="AU31" s="61">
        <f t="shared" ca="1" si="12"/>
        <v>0</v>
      </c>
      <c r="AV31" s="61">
        <f t="shared" ca="1" si="12"/>
        <v>0</v>
      </c>
      <c r="AW31" s="61">
        <f t="shared" ca="1" si="12"/>
        <v>0</v>
      </c>
      <c r="AX31" s="61">
        <f t="shared" ca="1" si="12"/>
        <v>0</v>
      </c>
      <c r="AY31" s="61">
        <f t="shared" ca="1" si="12"/>
        <v>0</v>
      </c>
      <c r="AZ31" s="61">
        <f t="shared" ca="1" si="12"/>
        <v>0</v>
      </c>
      <c r="BA31" s="61">
        <f t="shared" ca="1" si="12"/>
        <v>0</v>
      </c>
      <c r="BB31" s="61">
        <f t="shared" ca="1" si="12"/>
        <v>0</v>
      </c>
      <c r="BC31" s="61">
        <f t="shared" ca="1" si="12"/>
        <v>0</v>
      </c>
      <c r="BD31" s="61">
        <f t="shared" ca="1" si="12"/>
        <v>0</v>
      </c>
      <c r="BE31" s="61">
        <f t="shared" ca="1" si="12"/>
        <v>0</v>
      </c>
      <c r="BF31" s="61">
        <f t="shared" ca="1" si="12"/>
        <v>0</v>
      </c>
      <c r="BG31" s="61">
        <f t="shared" ca="1" si="12"/>
        <v>0</v>
      </c>
      <c r="BH31" s="61">
        <f t="shared" ca="1" si="12"/>
        <v>0</v>
      </c>
      <c r="BI31" s="61">
        <f t="shared" ca="1" si="12"/>
        <v>0</v>
      </c>
      <c r="BJ31" s="61">
        <f t="shared" ca="1" si="13"/>
        <v>0</v>
      </c>
      <c r="BK31" s="61">
        <f t="shared" ca="1" si="13"/>
        <v>0</v>
      </c>
      <c r="BL31" s="61">
        <f t="shared" ca="1" si="13"/>
        <v>0</v>
      </c>
      <c r="BM31" s="61">
        <f t="shared" ca="1" si="13"/>
        <v>0</v>
      </c>
      <c r="BN31" s="61">
        <f t="shared" ca="1" si="13"/>
        <v>0</v>
      </c>
      <c r="BO31" s="61">
        <f t="shared" ca="1" si="13"/>
        <v>0</v>
      </c>
      <c r="BP31" s="61">
        <f t="shared" ca="1" si="13"/>
        <v>0</v>
      </c>
      <c r="BQ31" s="61">
        <f t="shared" ca="1" si="13"/>
        <v>0</v>
      </c>
      <c r="BR31" s="61">
        <f t="shared" ca="1" si="13"/>
        <v>0</v>
      </c>
      <c r="BS31" s="61">
        <f t="shared" ca="1" si="13"/>
        <v>0</v>
      </c>
      <c r="BT31" s="61">
        <f t="shared" ca="1" si="13"/>
        <v>0</v>
      </c>
      <c r="BU31" s="61">
        <f t="shared" ca="1" si="13"/>
        <v>0</v>
      </c>
      <c r="BV31" s="61">
        <f t="shared" ca="1" si="13"/>
        <v>0</v>
      </c>
      <c r="BW31" s="61">
        <f t="shared" ca="1" si="13"/>
        <v>0</v>
      </c>
      <c r="BX31" s="61">
        <f t="shared" ca="1" si="13"/>
        <v>0</v>
      </c>
      <c r="BY31" s="61">
        <f t="shared" ca="1" si="13"/>
        <v>0</v>
      </c>
      <c r="BZ31" s="61">
        <f t="shared" ca="1" si="14"/>
        <v>0</v>
      </c>
      <c r="CA31" s="61">
        <f t="shared" ca="1" si="14"/>
        <v>0</v>
      </c>
      <c r="CB31" s="61">
        <f t="shared" ca="1" si="14"/>
        <v>0</v>
      </c>
      <c r="CC31" s="61">
        <f t="shared" ca="1" si="14"/>
        <v>0</v>
      </c>
      <c r="CD31" s="61">
        <f t="shared" ca="1" si="14"/>
        <v>0</v>
      </c>
      <c r="CE31" s="61">
        <f t="shared" ca="1" si="14"/>
        <v>0</v>
      </c>
      <c r="CF31" s="61">
        <f t="shared" ca="1" si="14"/>
        <v>0</v>
      </c>
      <c r="CG31" s="61">
        <f t="shared" ca="1" si="14"/>
        <v>0</v>
      </c>
      <c r="CH31" s="61">
        <f t="shared" ca="1" si="14"/>
        <v>0</v>
      </c>
      <c r="CI31" s="61">
        <f t="shared" ca="1" si="14"/>
        <v>0</v>
      </c>
      <c r="CJ31" s="61">
        <f t="shared" ca="1" si="14"/>
        <v>0</v>
      </c>
      <c r="CK31" s="61">
        <f t="shared" ca="1" si="14"/>
        <v>0</v>
      </c>
      <c r="CL31" s="61">
        <f t="shared" ca="1" si="14"/>
        <v>0</v>
      </c>
      <c r="CM31" s="61">
        <f t="shared" ca="1" si="14"/>
        <v>0</v>
      </c>
      <c r="CN31" s="61">
        <f t="shared" ca="1" si="14"/>
        <v>0</v>
      </c>
      <c r="CO31" s="61">
        <f t="shared" ca="1" si="14"/>
        <v>0</v>
      </c>
      <c r="CP31" s="61">
        <f t="shared" ca="1" si="15"/>
        <v>0</v>
      </c>
      <c r="CQ31" s="61">
        <f t="shared" ca="1" si="15"/>
        <v>0</v>
      </c>
      <c r="CR31" s="61">
        <f t="shared" ca="1" si="15"/>
        <v>0</v>
      </c>
      <c r="CS31" s="61">
        <f t="shared" ca="1" si="15"/>
        <v>0</v>
      </c>
      <c r="CT31" s="61">
        <f t="shared" ca="1" si="15"/>
        <v>0</v>
      </c>
      <c r="CU31" s="61">
        <f t="shared" ca="1" si="6"/>
        <v>0</v>
      </c>
    </row>
    <row r="32" spans="1:99" ht="12.75" customHeight="1">
      <c r="A32" s="44" t="s">
        <v>50</v>
      </c>
      <c r="B32" s="59">
        <v>1036</v>
      </c>
      <c r="C32" s="60" t="s">
        <v>373</v>
      </c>
      <c r="D32" s="61">
        <f t="shared" ca="1" si="10"/>
        <v>0</v>
      </c>
      <c r="E32" s="61">
        <f t="shared" ca="1" si="10"/>
        <v>0</v>
      </c>
      <c r="F32" s="61">
        <f t="shared" ca="1" si="10"/>
        <v>0</v>
      </c>
      <c r="G32" s="61">
        <f t="shared" ca="1" si="10"/>
        <v>0</v>
      </c>
      <c r="H32" s="61">
        <f t="shared" ca="1" si="10"/>
        <v>0</v>
      </c>
      <c r="I32" s="61">
        <f t="shared" ca="1" si="10"/>
        <v>0</v>
      </c>
      <c r="J32" s="61">
        <f t="shared" ca="1" si="10"/>
        <v>0</v>
      </c>
      <c r="K32" s="61">
        <f t="shared" ca="1" si="10"/>
        <v>0</v>
      </c>
      <c r="L32" s="61">
        <f t="shared" ca="1" si="10"/>
        <v>0</v>
      </c>
      <c r="M32" s="61">
        <f t="shared" ca="1" si="10"/>
        <v>0</v>
      </c>
      <c r="N32" s="61">
        <f t="shared" ca="1" si="7"/>
        <v>0</v>
      </c>
      <c r="O32" s="61">
        <f t="shared" ca="1" si="7"/>
        <v>0</v>
      </c>
      <c r="P32" s="61">
        <f t="shared" ca="1" si="7"/>
        <v>0</v>
      </c>
      <c r="Q32" s="61">
        <f t="shared" ca="1" si="7"/>
        <v>0</v>
      </c>
      <c r="R32" s="61">
        <f t="shared" ca="1" si="7"/>
        <v>0</v>
      </c>
      <c r="S32" s="61">
        <f t="shared" ca="1" si="7"/>
        <v>0</v>
      </c>
      <c r="T32" s="61">
        <f t="shared" ca="1" si="7"/>
        <v>0</v>
      </c>
      <c r="U32" s="61">
        <f t="shared" ca="1" si="7"/>
        <v>0</v>
      </c>
      <c r="V32" s="61">
        <f t="shared" ca="1" si="7"/>
        <v>0</v>
      </c>
      <c r="W32" s="61">
        <f t="shared" ca="1" si="7"/>
        <v>0</v>
      </c>
      <c r="X32" s="61">
        <f t="shared" ca="1" si="7"/>
        <v>0</v>
      </c>
      <c r="Y32" s="61">
        <f t="shared" ca="1" si="7"/>
        <v>0</v>
      </c>
      <c r="Z32" s="61">
        <f t="shared" ca="1" si="7"/>
        <v>0</v>
      </c>
      <c r="AA32" s="61">
        <f t="shared" ca="1" si="7"/>
        <v>0</v>
      </c>
      <c r="AB32" s="61">
        <f t="shared" ca="1" si="7"/>
        <v>0</v>
      </c>
      <c r="AC32" s="61">
        <f t="shared" ca="1" si="7"/>
        <v>0</v>
      </c>
      <c r="AD32" s="61">
        <f t="shared" ca="1" si="11"/>
        <v>0</v>
      </c>
      <c r="AE32" s="61">
        <f t="shared" ca="1" si="11"/>
        <v>0</v>
      </c>
      <c r="AF32" s="61">
        <f t="shared" ca="1" si="11"/>
        <v>0</v>
      </c>
      <c r="AG32" s="61">
        <f t="shared" ca="1" si="11"/>
        <v>0</v>
      </c>
      <c r="AH32" s="61">
        <f t="shared" ca="1" si="11"/>
        <v>0</v>
      </c>
      <c r="AI32" s="61">
        <f t="shared" ca="1" si="11"/>
        <v>0</v>
      </c>
      <c r="AJ32" s="61">
        <f t="shared" ca="1" si="11"/>
        <v>0</v>
      </c>
      <c r="AK32" s="61">
        <f t="shared" ca="1" si="11"/>
        <v>0</v>
      </c>
      <c r="AL32" s="61">
        <f t="shared" ca="1" si="11"/>
        <v>0</v>
      </c>
      <c r="AM32" s="61">
        <f t="shared" ca="1" si="11"/>
        <v>0</v>
      </c>
      <c r="AN32" s="61">
        <f t="shared" ca="1" si="11"/>
        <v>0</v>
      </c>
      <c r="AO32" s="61">
        <f t="shared" ca="1" si="11"/>
        <v>0</v>
      </c>
      <c r="AP32" s="61">
        <f t="shared" ca="1" si="11"/>
        <v>0</v>
      </c>
      <c r="AQ32" s="61">
        <f t="shared" ca="1" si="11"/>
        <v>0</v>
      </c>
      <c r="AR32" s="61">
        <f t="shared" ca="1" si="11"/>
        <v>0</v>
      </c>
      <c r="AS32" s="61">
        <f t="shared" ca="1" si="11"/>
        <v>0</v>
      </c>
      <c r="AT32" s="61">
        <f t="shared" ca="1" si="12"/>
        <v>0</v>
      </c>
      <c r="AU32" s="61">
        <f t="shared" ca="1" si="12"/>
        <v>0</v>
      </c>
      <c r="AV32" s="61">
        <f t="shared" ca="1" si="12"/>
        <v>0</v>
      </c>
      <c r="AW32" s="61">
        <f t="shared" ca="1" si="12"/>
        <v>0</v>
      </c>
      <c r="AX32" s="61">
        <f t="shared" ca="1" si="12"/>
        <v>0</v>
      </c>
      <c r="AY32" s="61">
        <f t="shared" ca="1" si="12"/>
        <v>0</v>
      </c>
      <c r="AZ32" s="61">
        <f t="shared" ca="1" si="12"/>
        <v>0</v>
      </c>
      <c r="BA32" s="61">
        <f t="shared" ca="1" si="12"/>
        <v>0</v>
      </c>
      <c r="BB32" s="61">
        <f t="shared" ca="1" si="12"/>
        <v>0</v>
      </c>
      <c r="BC32" s="61">
        <f t="shared" ca="1" si="12"/>
        <v>0</v>
      </c>
      <c r="BD32" s="61">
        <f t="shared" ca="1" si="12"/>
        <v>0</v>
      </c>
      <c r="BE32" s="61">
        <f t="shared" ca="1" si="12"/>
        <v>0</v>
      </c>
      <c r="BF32" s="61">
        <f t="shared" ca="1" si="12"/>
        <v>0</v>
      </c>
      <c r="BG32" s="61">
        <f t="shared" ca="1" si="12"/>
        <v>0</v>
      </c>
      <c r="BH32" s="61">
        <f t="shared" ca="1" si="12"/>
        <v>0</v>
      </c>
      <c r="BI32" s="61">
        <f t="shared" ca="1" si="12"/>
        <v>0</v>
      </c>
      <c r="BJ32" s="61">
        <f t="shared" ca="1" si="13"/>
        <v>0</v>
      </c>
      <c r="BK32" s="61">
        <f t="shared" ca="1" si="13"/>
        <v>0</v>
      </c>
      <c r="BL32" s="61">
        <f t="shared" ca="1" si="13"/>
        <v>0</v>
      </c>
      <c r="BM32" s="61">
        <f t="shared" ca="1" si="13"/>
        <v>0</v>
      </c>
      <c r="BN32" s="61">
        <f t="shared" ca="1" si="13"/>
        <v>0</v>
      </c>
      <c r="BO32" s="61">
        <f t="shared" ca="1" si="13"/>
        <v>0</v>
      </c>
      <c r="BP32" s="61">
        <f t="shared" ca="1" si="13"/>
        <v>0</v>
      </c>
      <c r="BQ32" s="61">
        <f t="shared" ca="1" si="13"/>
        <v>0</v>
      </c>
      <c r="BR32" s="61">
        <f t="shared" ca="1" si="13"/>
        <v>0</v>
      </c>
      <c r="BS32" s="61">
        <f t="shared" ca="1" si="13"/>
        <v>0</v>
      </c>
      <c r="BT32" s="61">
        <f t="shared" ca="1" si="13"/>
        <v>0</v>
      </c>
      <c r="BU32" s="61">
        <f t="shared" ca="1" si="13"/>
        <v>0</v>
      </c>
      <c r="BV32" s="61">
        <f t="shared" ca="1" si="13"/>
        <v>0</v>
      </c>
      <c r="BW32" s="61">
        <f t="shared" ca="1" si="13"/>
        <v>0</v>
      </c>
      <c r="BX32" s="61">
        <f t="shared" ca="1" si="13"/>
        <v>0</v>
      </c>
      <c r="BY32" s="61">
        <f t="shared" ca="1" si="13"/>
        <v>0</v>
      </c>
      <c r="BZ32" s="61">
        <f t="shared" ca="1" si="14"/>
        <v>0</v>
      </c>
      <c r="CA32" s="61">
        <f t="shared" ca="1" si="14"/>
        <v>0</v>
      </c>
      <c r="CB32" s="61">
        <f t="shared" ca="1" si="14"/>
        <v>0</v>
      </c>
      <c r="CC32" s="61">
        <f t="shared" ca="1" si="14"/>
        <v>0</v>
      </c>
      <c r="CD32" s="61">
        <f t="shared" ca="1" si="14"/>
        <v>0</v>
      </c>
      <c r="CE32" s="61">
        <f t="shared" ca="1" si="14"/>
        <v>0</v>
      </c>
      <c r="CF32" s="61">
        <f t="shared" ca="1" si="14"/>
        <v>0</v>
      </c>
      <c r="CG32" s="61">
        <f t="shared" ca="1" si="14"/>
        <v>0</v>
      </c>
      <c r="CH32" s="61">
        <f t="shared" ca="1" si="14"/>
        <v>0</v>
      </c>
      <c r="CI32" s="61">
        <f t="shared" ca="1" si="14"/>
        <v>0</v>
      </c>
      <c r="CJ32" s="61">
        <f t="shared" ca="1" si="14"/>
        <v>0</v>
      </c>
      <c r="CK32" s="61">
        <f t="shared" ca="1" si="14"/>
        <v>0</v>
      </c>
      <c r="CL32" s="61">
        <f t="shared" ca="1" si="14"/>
        <v>0</v>
      </c>
      <c r="CM32" s="61">
        <f t="shared" ca="1" si="14"/>
        <v>0</v>
      </c>
      <c r="CN32" s="61">
        <f t="shared" ca="1" si="14"/>
        <v>0</v>
      </c>
      <c r="CO32" s="61">
        <f t="shared" ca="1" si="14"/>
        <v>0</v>
      </c>
      <c r="CP32" s="61">
        <f t="shared" ca="1" si="15"/>
        <v>0</v>
      </c>
      <c r="CQ32" s="61">
        <f t="shared" ca="1" si="15"/>
        <v>0</v>
      </c>
      <c r="CR32" s="61">
        <f t="shared" ca="1" si="15"/>
        <v>0</v>
      </c>
      <c r="CS32" s="61">
        <f t="shared" ca="1" si="15"/>
        <v>0</v>
      </c>
      <c r="CT32" s="61">
        <f t="shared" ca="1" si="15"/>
        <v>0</v>
      </c>
      <c r="CU32" s="61">
        <f t="shared" ca="1" si="6"/>
        <v>0</v>
      </c>
    </row>
    <row r="33" spans="1:99" ht="12.75" customHeight="1">
      <c r="A33" s="44" t="s">
        <v>52</v>
      </c>
      <c r="B33" s="59">
        <v>1037</v>
      </c>
      <c r="C33" s="60" t="s">
        <v>373</v>
      </c>
      <c r="D33" s="61">
        <f t="shared" ca="1" si="10"/>
        <v>0</v>
      </c>
      <c r="E33" s="61">
        <f t="shared" ca="1" si="10"/>
        <v>0</v>
      </c>
      <c r="F33" s="61">
        <f t="shared" ca="1" si="10"/>
        <v>0</v>
      </c>
      <c r="G33" s="61">
        <f t="shared" ca="1" si="10"/>
        <v>0</v>
      </c>
      <c r="H33" s="61">
        <f t="shared" ca="1" si="10"/>
        <v>0</v>
      </c>
      <c r="I33" s="61">
        <f t="shared" ca="1" si="10"/>
        <v>0</v>
      </c>
      <c r="J33" s="61">
        <f t="shared" ca="1" si="10"/>
        <v>0</v>
      </c>
      <c r="K33" s="61">
        <f t="shared" ca="1" si="10"/>
        <v>0</v>
      </c>
      <c r="L33" s="61">
        <f t="shared" ca="1" si="10"/>
        <v>0</v>
      </c>
      <c r="M33" s="61">
        <f t="shared" ca="1" si="10"/>
        <v>0</v>
      </c>
      <c r="N33" s="61">
        <f t="shared" ca="1" si="7"/>
        <v>0</v>
      </c>
      <c r="O33" s="61">
        <f t="shared" ca="1" si="7"/>
        <v>0</v>
      </c>
      <c r="P33" s="61">
        <f t="shared" ca="1" si="7"/>
        <v>0</v>
      </c>
      <c r="Q33" s="61">
        <f t="shared" ca="1" si="7"/>
        <v>0</v>
      </c>
      <c r="R33" s="61">
        <f t="shared" ca="1" si="7"/>
        <v>0</v>
      </c>
      <c r="S33" s="61">
        <f t="shared" ca="1" si="7"/>
        <v>0</v>
      </c>
      <c r="T33" s="61">
        <f t="shared" ca="1" si="7"/>
        <v>0</v>
      </c>
      <c r="U33" s="61">
        <f t="shared" ca="1" si="7"/>
        <v>0</v>
      </c>
      <c r="V33" s="61">
        <f t="shared" ca="1" si="7"/>
        <v>0</v>
      </c>
      <c r="W33" s="61">
        <f t="shared" ca="1" si="7"/>
        <v>0</v>
      </c>
      <c r="X33" s="61">
        <f t="shared" ca="1" si="7"/>
        <v>0</v>
      </c>
      <c r="Y33" s="61">
        <f t="shared" ca="1" si="7"/>
        <v>0</v>
      </c>
      <c r="Z33" s="61">
        <f t="shared" ca="1" si="7"/>
        <v>0</v>
      </c>
      <c r="AA33" s="61">
        <f t="shared" ca="1" si="7"/>
        <v>0</v>
      </c>
      <c r="AB33" s="61">
        <f t="shared" ca="1" si="7"/>
        <v>0</v>
      </c>
      <c r="AC33" s="61">
        <f t="shared" ca="1" si="7"/>
        <v>0</v>
      </c>
      <c r="AD33" s="61">
        <f t="shared" ca="1" si="11"/>
        <v>0</v>
      </c>
      <c r="AE33" s="61">
        <f t="shared" ca="1" si="11"/>
        <v>0</v>
      </c>
      <c r="AF33" s="61">
        <f t="shared" ca="1" si="11"/>
        <v>0</v>
      </c>
      <c r="AG33" s="61">
        <f t="shared" ca="1" si="11"/>
        <v>0</v>
      </c>
      <c r="AH33" s="61">
        <f t="shared" ca="1" si="11"/>
        <v>0</v>
      </c>
      <c r="AI33" s="61">
        <f t="shared" ca="1" si="11"/>
        <v>0</v>
      </c>
      <c r="AJ33" s="61">
        <f t="shared" ca="1" si="11"/>
        <v>0</v>
      </c>
      <c r="AK33" s="61">
        <f t="shared" ca="1" si="11"/>
        <v>0</v>
      </c>
      <c r="AL33" s="61">
        <f t="shared" ca="1" si="11"/>
        <v>0</v>
      </c>
      <c r="AM33" s="61">
        <f t="shared" ca="1" si="11"/>
        <v>0</v>
      </c>
      <c r="AN33" s="61">
        <f t="shared" ca="1" si="11"/>
        <v>0</v>
      </c>
      <c r="AO33" s="61">
        <f t="shared" ca="1" si="11"/>
        <v>0</v>
      </c>
      <c r="AP33" s="61">
        <f t="shared" ca="1" si="11"/>
        <v>0</v>
      </c>
      <c r="AQ33" s="61">
        <f t="shared" ca="1" si="11"/>
        <v>0</v>
      </c>
      <c r="AR33" s="61">
        <f t="shared" ca="1" si="11"/>
        <v>0</v>
      </c>
      <c r="AS33" s="61">
        <f t="shared" ca="1" si="11"/>
        <v>0</v>
      </c>
      <c r="AT33" s="61">
        <f t="shared" ca="1" si="12"/>
        <v>0</v>
      </c>
      <c r="AU33" s="61">
        <f t="shared" ca="1" si="12"/>
        <v>0</v>
      </c>
      <c r="AV33" s="61">
        <f t="shared" ca="1" si="12"/>
        <v>0</v>
      </c>
      <c r="AW33" s="61">
        <f t="shared" ca="1" si="12"/>
        <v>0</v>
      </c>
      <c r="AX33" s="61">
        <f t="shared" ca="1" si="12"/>
        <v>0</v>
      </c>
      <c r="AY33" s="61">
        <f t="shared" ca="1" si="12"/>
        <v>0</v>
      </c>
      <c r="AZ33" s="61">
        <f t="shared" ca="1" si="12"/>
        <v>0</v>
      </c>
      <c r="BA33" s="61">
        <f t="shared" ca="1" si="12"/>
        <v>0</v>
      </c>
      <c r="BB33" s="61">
        <f t="shared" ca="1" si="12"/>
        <v>0</v>
      </c>
      <c r="BC33" s="61">
        <f t="shared" ca="1" si="12"/>
        <v>0</v>
      </c>
      <c r="BD33" s="61">
        <f t="shared" ca="1" si="12"/>
        <v>0</v>
      </c>
      <c r="BE33" s="61">
        <f t="shared" ca="1" si="12"/>
        <v>0</v>
      </c>
      <c r="BF33" s="61">
        <f t="shared" ca="1" si="12"/>
        <v>0</v>
      </c>
      <c r="BG33" s="61">
        <f t="shared" ca="1" si="12"/>
        <v>0</v>
      </c>
      <c r="BH33" s="61">
        <f t="shared" ca="1" si="12"/>
        <v>0</v>
      </c>
      <c r="BI33" s="61">
        <f t="shared" ca="1" si="12"/>
        <v>0</v>
      </c>
      <c r="BJ33" s="61">
        <f t="shared" ca="1" si="13"/>
        <v>0</v>
      </c>
      <c r="BK33" s="61">
        <f t="shared" ca="1" si="13"/>
        <v>0</v>
      </c>
      <c r="BL33" s="61">
        <f t="shared" ca="1" si="13"/>
        <v>0</v>
      </c>
      <c r="BM33" s="61">
        <f t="shared" ca="1" si="13"/>
        <v>0</v>
      </c>
      <c r="BN33" s="61">
        <f t="shared" ca="1" si="13"/>
        <v>0</v>
      </c>
      <c r="BO33" s="61">
        <f t="shared" ca="1" si="13"/>
        <v>0</v>
      </c>
      <c r="BP33" s="61">
        <f t="shared" ca="1" si="13"/>
        <v>0</v>
      </c>
      <c r="BQ33" s="61">
        <f t="shared" ca="1" si="13"/>
        <v>0</v>
      </c>
      <c r="BR33" s="61">
        <f t="shared" ca="1" si="13"/>
        <v>0</v>
      </c>
      <c r="BS33" s="61">
        <f t="shared" ca="1" si="13"/>
        <v>0</v>
      </c>
      <c r="BT33" s="61">
        <f t="shared" ca="1" si="13"/>
        <v>0</v>
      </c>
      <c r="BU33" s="61">
        <f t="shared" ca="1" si="13"/>
        <v>0</v>
      </c>
      <c r="BV33" s="61">
        <f t="shared" ca="1" si="13"/>
        <v>0</v>
      </c>
      <c r="BW33" s="61">
        <f t="shared" ca="1" si="13"/>
        <v>0</v>
      </c>
      <c r="BX33" s="61">
        <f t="shared" ca="1" si="13"/>
        <v>0</v>
      </c>
      <c r="BY33" s="61">
        <f t="shared" ca="1" si="13"/>
        <v>0</v>
      </c>
      <c r="BZ33" s="61">
        <f t="shared" ca="1" si="14"/>
        <v>0</v>
      </c>
      <c r="CA33" s="61">
        <f t="shared" ca="1" si="14"/>
        <v>0</v>
      </c>
      <c r="CB33" s="61">
        <f t="shared" ca="1" si="14"/>
        <v>0</v>
      </c>
      <c r="CC33" s="61">
        <f t="shared" ca="1" si="14"/>
        <v>0</v>
      </c>
      <c r="CD33" s="61">
        <f t="shared" ca="1" si="14"/>
        <v>0</v>
      </c>
      <c r="CE33" s="61">
        <f t="shared" ca="1" si="14"/>
        <v>0</v>
      </c>
      <c r="CF33" s="61">
        <f t="shared" ca="1" si="14"/>
        <v>0</v>
      </c>
      <c r="CG33" s="61">
        <f t="shared" ca="1" si="14"/>
        <v>0</v>
      </c>
      <c r="CH33" s="61">
        <f t="shared" ca="1" si="14"/>
        <v>0</v>
      </c>
      <c r="CI33" s="61">
        <f t="shared" ca="1" si="14"/>
        <v>0</v>
      </c>
      <c r="CJ33" s="61">
        <f t="shared" ca="1" si="14"/>
        <v>0</v>
      </c>
      <c r="CK33" s="61">
        <f t="shared" ca="1" si="14"/>
        <v>0</v>
      </c>
      <c r="CL33" s="61">
        <f t="shared" ca="1" si="14"/>
        <v>0</v>
      </c>
      <c r="CM33" s="61">
        <f t="shared" ca="1" si="14"/>
        <v>0</v>
      </c>
      <c r="CN33" s="61">
        <f t="shared" ca="1" si="14"/>
        <v>0</v>
      </c>
      <c r="CO33" s="61">
        <f t="shared" ca="1" si="14"/>
        <v>0</v>
      </c>
      <c r="CP33" s="61">
        <f t="shared" ca="1" si="15"/>
        <v>0</v>
      </c>
      <c r="CQ33" s="61">
        <f t="shared" ca="1" si="15"/>
        <v>0</v>
      </c>
      <c r="CR33" s="61">
        <f t="shared" ca="1" si="15"/>
        <v>0</v>
      </c>
      <c r="CS33" s="61">
        <f t="shared" ca="1" si="15"/>
        <v>0</v>
      </c>
      <c r="CT33" s="61">
        <f t="shared" ca="1" si="15"/>
        <v>0</v>
      </c>
      <c r="CU33" s="61">
        <f t="shared" ca="1" si="6"/>
        <v>0</v>
      </c>
    </row>
    <row r="34" spans="1:99" ht="12.75" customHeight="1">
      <c r="A34" s="44" t="s">
        <v>54</v>
      </c>
      <c r="B34" s="59">
        <v>1038</v>
      </c>
      <c r="C34" s="60" t="s">
        <v>373</v>
      </c>
      <c r="D34" s="61">
        <f t="shared" ca="1" si="10"/>
        <v>0</v>
      </c>
      <c r="E34" s="61">
        <f t="shared" ca="1" si="10"/>
        <v>0</v>
      </c>
      <c r="F34" s="61">
        <f t="shared" ca="1" si="10"/>
        <v>0</v>
      </c>
      <c r="G34" s="61">
        <f t="shared" ca="1" si="10"/>
        <v>0</v>
      </c>
      <c r="H34" s="61">
        <f t="shared" ca="1" si="10"/>
        <v>0</v>
      </c>
      <c r="I34" s="61">
        <f t="shared" ca="1" si="10"/>
        <v>0</v>
      </c>
      <c r="J34" s="61">
        <f t="shared" ca="1" si="10"/>
        <v>0</v>
      </c>
      <c r="K34" s="61">
        <f t="shared" ca="1" si="10"/>
        <v>0</v>
      </c>
      <c r="L34" s="61">
        <f t="shared" ca="1" si="10"/>
        <v>0</v>
      </c>
      <c r="M34" s="61">
        <f t="shared" ca="1" si="10"/>
        <v>0</v>
      </c>
      <c r="N34" s="61">
        <f t="shared" ca="1" si="7"/>
        <v>0</v>
      </c>
      <c r="O34" s="61">
        <f t="shared" ca="1" si="7"/>
        <v>0</v>
      </c>
      <c r="P34" s="61">
        <f t="shared" ca="1" si="7"/>
        <v>0</v>
      </c>
      <c r="Q34" s="61">
        <f t="shared" ca="1" si="7"/>
        <v>0</v>
      </c>
      <c r="R34" s="61">
        <f t="shared" ca="1" si="7"/>
        <v>0</v>
      </c>
      <c r="S34" s="61">
        <f t="shared" ca="1" si="7"/>
        <v>0</v>
      </c>
      <c r="T34" s="61">
        <f t="shared" ca="1" si="7"/>
        <v>0</v>
      </c>
      <c r="U34" s="61">
        <f t="shared" ca="1" si="7"/>
        <v>0</v>
      </c>
      <c r="V34" s="61">
        <f t="shared" ca="1" si="7"/>
        <v>0</v>
      </c>
      <c r="W34" s="61">
        <f t="shared" ca="1" si="7"/>
        <v>0</v>
      </c>
      <c r="X34" s="61">
        <f t="shared" ca="1" si="7"/>
        <v>0</v>
      </c>
      <c r="Y34" s="61">
        <f t="shared" ca="1" si="7"/>
        <v>0</v>
      </c>
      <c r="Z34" s="61">
        <f t="shared" ca="1" si="7"/>
        <v>0</v>
      </c>
      <c r="AA34" s="61">
        <f t="shared" ca="1" si="7"/>
        <v>0</v>
      </c>
      <c r="AB34" s="61">
        <f t="shared" ca="1" si="7"/>
        <v>0</v>
      </c>
      <c r="AC34" s="61">
        <f t="shared" ca="1" si="7"/>
        <v>0</v>
      </c>
      <c r="AD34" s="61">
        <f t="shared" ca="1" si="11"/>
        <v>0</v>
      </c>
      <c r="AE34" s="61">
        <f t="shared" ca="1" si="11"/>
        <v>0</v>
      </c>
      <c r="AF34" s="61">
        <f t="shared" ca="1" si="11"/>
        <v>0</v>
      </c>
      <c r="AG34" s="61">
        <f t="shared" ca="1" si="11"/>
        <v>0</v>
      </c>
      <c r="AH34" s="61">
        <f t="shared" ca="1" si="11"/>
        <v>0</v>
      </c>
      <c r="AI34" s="61">
        <f t="shared" ca="1" si="11"/>
        <v>0</v>
      </c>
      <c r="AJ34" s="61">
        <f t="shared" ca="1" si="11"/>
        <v>0</v>
      </c>
      <c r="AK34" s="61">
        <f t="shared" ca="1" si="11"/>
        <v>0</v>
      </c>
      <c r="AL34" s="61">
        <f t="shared" ca="1" si="11"/>
        <v>0</v>
      </c>
      <c r="AM34" s="61">
        <f t="shared" ca="1" si="11"/>
        <v>0</v>
      </c>
      <c r="AN34" s="61">
        <f t="shared" ca="1" si="11"/>
        <v>0</v>
      </c>
      <c r="AO34" s="61">
        <f t="shared" ca="1" si="11"/>
        <v>0</v>
      </c>
      <c r="AP34" s="61">
        <f t="shared" ca="1" si="11"/>
        <v>0</v>
      </c>
      <c r="AQ34" s="61">
        <f t="shared" ca="1" si="11"/>
        <v>0</v>
      </c>
      <c r="AR34" s="61">
        <f t="shared" ca="1" si="11"/>
        <v>0</v>
      </c>
      <c r="AS34" s="61">
        <f t="shared" ca="1" si="11"/>
        <v>0</v>
      </c>
      <c r="AT34" s="61">
        <f t="shared" ca="1" si="12"/>
        <v>0</v>
      </c>
      <c r="AU34" s="61">
        <f t="shared" ca="1" si="12"/>
        <v>0</v>
      </c>
      <c r="AV34" s="61">
        <f t="shared" ca="1" si="12"/>
        <v>0</v>
      </c>
      <c r="AW34" s="61">
        <f t="shared" ca="1" si="12"/>
        <v>0</v>
      </c>
      <c r="AX34" s="61">
        <f t="shared" ca="1" si="12"/>
        <v>0</v>
      </c>
      <c r="AY34" s="61">
        <f t="shared" ca="1" si="12"/>
        <v>0</v>
      </c>
      <c r="AZ34" s="61">
        <f t="shared" ca="1" si="12"/>
        <v>0</v>
      </c>
      <c r="BA34" s="61">
        <f t="shared" ca="1" si="12"/>
        <v>0</v>
      </c>
      <c r="BB34" s="61">
        <f t="shared" ca="1" si="12"/>
        <v>0</v>
      </c>
      <c r="BC34" s="61">
        <f t="shared" ca="1" si="12"/>
        <v>0</v>
      </c>
      <c r="BD34" s="61">
        <f t="shared" ca="1" si="12"/>
        <v>0</v>
      </c>
      <c r="BE34" s="61">
        <f t="shared" ca="1" si="12"/>
        <v>0</v>
      </c>
      <c r="BF34" s="61">
        <f t="shared" ca="1" si="12"/>
        <v>0</v>
      </c>
      <c r="BG34" s="61">
        <f t="shared" ca="1" si="12"/>
        <v>0</v>
      </c>
      <c r="BH34" s="61">
        <f t="shared" ca="1" si="12"/>
        <v>0</v>
      </c>
      <c r="BI34" s="61">
        <f t="shared" ca="1" si="12"/>
        <v>0</v>
      </c>
      <c r="BJ34" s="61">
        <f t="shared" ca="1" si="13"/>
        <v>0</v>
      </c>
      <c r="BK34" s="61">
        <f t="shared" ca="1" si="13"/>
        <v>0</v>
      </c>
      <c r="BL34" s="61">
        <f t="shared" ca="1" si="13"/>
        <v>0</v>
      </c>
      <c r="BM34" s="61">
        <f t="shared" ca="1" si="13"/>
        <v>0</v>
      </c>
      <c r="BN34" s="61">
        <f t="shared" ca="1" si="13"/>
        <v>0</v>
      </c>
      <c r="BO34" s="61">
        <f t="shared" ca="1" si="13"/>
        <v>0</v>
      </c>
      <c r="BP34" s="61">
        <f t="shared" ca="1" si="13"/>
        <v>0</v>
      </c>
      <c r="BQ34" s="61">
        <f t="shared" ca="1" si="13"/>
        <v>0</v>
      </c>
      <c r="BR34" s="61">
        <f t="shared" ca="1" si="13"/>
        <v>0</v>
      </c>
      <c r="BS34" s="61">
        <f t="shared" ca="1" si="13"/>
        <v>0</v>
      </c>
      <c r="BT34" s="61">
        <f t="shared" ca="1" si="13"/>
        <v>0</v>
      </c>
      <c r="BU34" s="61">
        <f t="shared" ca="1" si="13"/>
        <v>0</v>
      </c>
      <c r="BV34" s="61">
        <f t="shared" ca="1" si="13"/>
        <v>0</v>
      </c>
      <c r="BW34" s="61">
        <f t="shared" ca="1" si="13"/>
        <v>0</v>
      </c>
      <c r="BX34" s="61">
        <f t="shared" ca="1" si="13"/>
        <v>0</v>
      </c>
      <c r="BY34" s="61">
        <f t="shared" ca="1" si="13"/>
        <v>0</v>
      </c>
      <c r="BZ34" s="61">
        <f t="shared" ca="1" si="14"/>
        <v>0</v>
      </c>
      <c r="CA34" s="61">
        <f t="shared" ca="1" si="14"/>
        <v>0</v>
      </c>
      <c r="CB34" s="61">
        <f t="shared" ca="1" si="14"/>
        <v>0</v>
      </c>
      <c r="CC34" s="61">
        <f t="shared" ca="1" si="14"/>
        <v>0</v>
      </c>
      <c r="CD34" s="61">
        <f t="shared" ca="1" si="14"/>
        <v>0</v>
      </c>
      <c r="CE34" s="61">
        <f t="shared" ca="1" si="14"/>
        <v>0</v>
      </c>
      <c r="CF34" s="61">
        <f t="shared" ca="1" si="14"/>
        <v>0</v>
      </c>
      <c r="CG34" s="61">
        <f t="shared" ca="1" si="14"/>
        <v>0</v>
      </c>
      <c r="CH34" s="61">
        <f t="shared" ca="1" si="14"/>
        <v>0</v>
      </c>
      <c r="CI34" s="61">
        <f t="shared" ca="1" si="14"/>
        <v>0</v>
      </c>
      <c r="CJ34" s="61">
        <f t="shared" ca="1" si="14"/>
        <v>0</v>
      </c>
      <c r="CK34" s="61">
        <f t="shared" ca="1" si="14"/>
        <v>0</v>
      </c>
      <c r="CL34" s="61">
        <f t="shared" ca="1" si="14"/>
        <v>0</v>
      </c>
      <c r="CM34" s="61">
        <f t="shared" ca="1" si="14"/>
        <v>0</v>
      </c>
      <c r="CN34" s="61">
        <f t="shared" ca="1" si="14"/>
        <v>0</v>
      </c>
      <c r="CO34" s="61">
        <f t="shared" ca="1" si="14"/>
        <v>0</v>
      </c>
      <c r="CP34" s="61">
        <f t="shared" ca="1" si="15"/>
        <v>0</v>
      </c>
      <c r="CQ34" s="61">
        <f t="shared" ca="1" si="15"/>
        <v>0</v>
      </c>
      <c r="CR34" s="61">
        <f t="shared" ca="1" si="15"/>
        <v>0</v>
      </c>
      <c r="CS34" s="61">
        <f t="shared" ca="1" si="15"/>
        <v>0</v>
      </c>
      <c r="CT34" s="61">
        <f t="shared" ca="1" si="15"/>
        <v>0</v>
      </c>
      <c r="CU34" s="61">
        <f t="shared" ca="1" si="6"/>
        <v>0</v>
      </c>
    </row>
    <row r="35" spans="1:99" ht="12.75" customHeight="1">
      <c r="A35" s="44" t="s">
        <v>56</v>
      </c>
      <c r="B35" s="59">
        <v>1039</v>
      </c>
      <c r="C35" s="60" t="s">
        <v>373</v>
      </c>
      <c r="D35" s="61">
        <f t="shared" ca="1" si="10"/>
        <v>0</v>
      </c>
      <c r="E35" s="61">
        <f t="shared" ca="1" si="10"/>
        <v>0</v>
      </c>
      <c r="F35" s="61">
        <f t="shared" ca="1" si="10"/>
        <v>0</v>
      </c>
      <c r="G35" s="61">
        <f t="shared" ca="1" si="10"/>
        <v>0</v>
      </c>
      <c r="H35" s="61">
        <f t="shared" ca="1" si="10"/>
        <v>0</v>
      </c>
      <c r="I35" s="61">
        <f t="shared" ca="1" si="10"/>
        <v>0</v>
      </c>
      <c r="J35" s="61">
        <f t="shared" ca="1" si="10"/>
        <v>0</v>
      </c>
      <c r="K35" s="61">
        <f t="shared" ca="1" si="10"/>
        <v>0</v>
      </c>
      <c r="L35" s="61">
        <f t="shared" ca="1" si="10"/>
        <v>0</v>
      </c>
      <c r="M35" s="61">
        <f t="shared" ca="1" si="10"/>
        <v>0</v>
      </c>
      <c r="N35" s="61">
        <f t="shared" ca="1" si="7"/>
        <v>0</v>
      </c>
      <c r="O35" s="61">
        <f t="shared" ca="1" si="7"/>
        <v>0</v>
      </c>
      <c r="P35" s="61">
        <f t="shared" ca="1" si="7"/>
        <v>0</v>
      </c>
      <c r="Q35" s="61">
        <f t="shared" ca="1" si="7"/>
        <v>0</v>
      </c>
      <c r="R35" s="61">
        <f t="shared" ca="1" si="7"/>
        <v>0</v>
      </c>
      <c r="S35" s="61">
        <f t="shared" ca="1" si="7"/>
        <v>0</v>
      </c>
      <c r="T35" s="61">
        <f t="shared" ca="1" si="7"/>
        <v>0</v>
      </c>
      <c r="U35" s="61">
        <f t="shared" ca="1" si="7"/>
        <v>0</v>
      </c>
      <c r="V35" s="61">
        <f t="shared" ca="1" si="7"/>
        <v>0</v>
      </c>
      <c r="W35" s="61">
        <f t="shared" ca="1" si="7"/>
        <v>0</v>
      </c>
      <c r="X35" s="61">
        <f t="shared" ca="1" si="7"/>
        <v>0</v>
      </c>
      <c r="Y35" s="61">
        <f t="shared" ca="1" si="7"/>
        <v>0</v>
      </c>
      <c r="Z35" s="61">
        <f t="shared" ca="1" si="7"/>
        <v>0</v>
      </c>
      <c r="AA35" s="61">
        <f t="shared" ca="1" si="7"/>
        <v>0</v>
      </c>
      <c r="AB35" s="61">
        <f t="shared" ca="1" si="7"/>
        <v>0</v>
      </c>
      <c r="AC35" s="61">
        <f t="shared" ca="1" si="7"/>
        <v>0</v>
      </c>
      <c r="AD35" s="61">
        <f t="shared" ca="1" si="11"/>
        <v>0</v>
      </c>
      <c r="AE35" s="61">
        <f t="shared" ca="1" si="11"/>
        <v>0</v>
      </c>
      <c r="AF35" s="61">
        <f t="shared" ca="1" si="11"/>
        <v>0</v>
      </c>
      <c r="AG35" s="61">
        <f t="shared" ca="1" si="11"/>
        <v>0</v>
      </c>
      <c r="AH35" s="61">
        <f t="shared" ca="1" si="11"/>
        <v>0</v>
      </c>
      <c r="AI35" s="61">
        <f t="shared" ca="1" si="11"/>
        <v>0</v>
      </c>
      <c r="AJ35" s="61">
        <f t="shared" ca="1" si="11"/>
        <v>0</v>
      </c>
      <c r="AK35" s="61">
        <f t="shared" ca="1" si="11"/>
        <v>0</v>
      </c>
      <c r="AL35" s="61">
        <f t="shared" ca="1" si="11"/>
        <v>0</v>
      </c>
      <c r="AM35" s="61">
        <f t="shared" ca="1" si="11"/>
        <v>0</v>
      </c>
      <c r="AN35" s="61">
        <f t="shared" ca="1" si="11"/>
        <v>0</v>
      </c>
      <c r="AO35" s="61">
        <f t="shared" ca="1" si="11"/>
        <v>0</v>
      </c>
      <c r="AP35" s="61">
        <f t="shared" ca="1" si="11"/>
        <v>0</v>
      </c>
      <c r="AQ35" s="61">
        <f t="shared" ca="1" si="11"/>
        <v>0</v>
      </c>
      <c r="AR35" s="61">
        <f t="shared" ca="1" si="11"/>
        <v>0</v>
      </c>
      <c r="AS35" s="61">
        <f t="shared" ca="1" si="11"/>
        <v>0</v>
      </c>
      <c r="AT35" s="61">
        <f t="shared" ca="1" si="12"/>
        <v>0</v>
      </c>
      <c r="AU35" s="61">
        <f t="shared" ca="1" si="12"/>
        <v>0</v>
      </c>
      <c r="AV35" s="61">
        <f t="shared" ca="1" si="12"/>
        <v>0</v>
      </c>
      <c r="AW35" s="61">
        <f t="shared" ca="1" si="12"/>
        <v>0</v>
      </c>
      <c r="AX35" s="61">
        <f t="shared" ca="1" si="12"/>
        <v>0</v>
      </c>
      <c r="AY35" s="61">
        <f t="shared" ca="1" si="12"/>
        <v>0</v>
      </c>
      <c r="AZ35" s="61">
        <f t="shared" ca="1" si="12"/>
        <v>0</v>
      </c>
      <c r="BA35" s="61">
        <f t="shared" ca="1" si="12"/>
        <v>0</v>
      </c>
      <c r="BB35" s="61">
        <f t="shared" ca="1" si="12"/>
        <v>0</v>
      </c>
      <c r="BC35" s="61">
        <f t="shared" ca="1" si="12"/>
        <v>0</v>
      </c>
      <c r="BD35" s="61">
        <f t="shared" ca="1" si="12"/>
        <v>0</v>
      </c>
      <c r="BE35" s="61">
        <f t="shared" ca="1" si="12"/>
        <v>0</v>
      </c>
      <c r="BF35" s="61">
        <f t="shared" ca="1" si="12"/>
        <v>0</v>
      </c>
      <c r="BG35" s="61">
        <f t="shared" ca="1" si="12"/>
        <v>0</v>
      </c>
      <c r="BH35" s="61">
        <f t="shared" ca="1" si="12"/>
        <v>0</v>
      </c>
      <c r="BI35" s="61">
        <f t="shared" ca="1" si="12"/>
        <v>0</v>
      </c>
      <c r="BJ35" s="61">
        <f t="shared" ca="1" si="13"/>
        <v>0</v>
      </c>
      <c r="BK35" s="61">
        <f t="shared" ca="1" si="13"/>
        <v>0</v>
      </c>
      <c r="BL35" s="61">
        <f t="shared" ca="1" si="13"/>
        <v>0</v>
      </c>
      <c r="BM35" s="61">
        <f t="shared" ca="1" si="13"/>
        <v>0</v>
      </c>
      <c r="BN35" s="61">
        <f t="shared" ca="1" si="13"/>
        <v>0</v>
      </c>
      <c r="BO35" s="61">
        <f t="shared" ca="1" si="13"/>
        <v>0</v>
      </c>
      <c r="BP35" s="61">
        <f t="shared" ca="1" si="13"/>
        <v>0</v>
      </c>
      <c r="BQ35" s="61">
        <f t="shared" ca="1" si="13"/>
        <v>0</v>
      </c>
      <c r="BR35" s="61">
        <f t="shared" ca="1" si="13"/>
        <v>0</v>
      </c>
      <c r="BS35" s="61">
        <f t="shared" ca="1" si="13"/>
        <v>0</v>
      </c>
      <c r="BT35" s="61">
        <f t="shared" ca="1" si="13"/>
        <v>0</v>
      </c>
      <c r="BU35" s="61">
        <f t="shared" ca="1" si="13"/>
        <v>0</v>
      </c>
      <c r="BV35" s="61">
        <f t="shared" ca="1" si="13"/>
        <v>0</v>
      </c>
      <c r="BW35" s="61">
        <f t="shared" ca="1" si="13"/>
        <v>0</v>
      </c>
      <c r="BX35" s="61">
        <f t="shared" ca="1" si="13"/>
        <v>0</v>
      </c>
      <c r="BY35" s="61">
        <f t="shared" ca="1" si="13"/>
        <v>0</v>
      </c>
      <c r="BZ35" s="61">
        <f t="shared" ca="1" si="14"/>
        <v>0</v>
      </c>
      <c r="CA35" s="61">
        <f t="shared" ca="1" si="14"/>
        <v>0</v>
      </c>
      <c r="CB35" s="61">
        <f t="shared" ca="1" si="14"/>
        <v>0</v>
      </c>
      <c r="CC35" s="61">
        <f t="shared" ca="1" si="14"/>
        <v>0</v>
      </c>
      <c r="CD35" s="61">
        <f t="shared" ca="1" si="14"/>
        <v>0</v>
      </c>
      <c r="CE35" s="61">
        <f t="shared" ca="1" si="14"/>
        <v>0</v>
      </c>
      <c r="CF35" s="61">
        <f t="shared" ca="1" si="14"/>
        <v>0</v>
      </c>
      <c r="CG35" s="61">
        <f t="shared" ca="1" si="14"/>
        <v>0</v>
      </c>
      <c r="CH35" s="61">
        <f t="shared" ca="1" si="14"/>
        <v>0</v>
      </c>
      <c r="CI35" s="61">
        <f t="shared" ca="1" si="14"/>
        <v>0</v>
      </c>
      <c r="CJ35" s="61">
        <f t="shared" ca="1" si="14"/>
        <v>0</v>
      </c>
      <c r="CK35" s="61">
        <f t="shared" ca="1" si="14"/>
        <v>0</v>
      </c>
      <c r="CL35" s="61">
        <f t="shared" ca="1" si="14"/>
        <v>0</v>
      </c>
      <c r="CM35" s="61">
        <f t="shared" ca="1" si="14"/>
        <v>0</v>
      </c>
      <c r="CN35" s="61">
        <f t="shared" ca="1" si="14"/>
        <v>0</v>
      </c>
      <c r="CO35" s="61">
        <f t="shared" ca="1" si="14"/>
        <v>0</v>
      </c>
      <c r="CP35" s="61">
        <f t="shared" ca="1" si="15"/>
        <v>0</v>
      </c>
      <c r="CQ35" s="61">
        <f t="shared" ca="1" si="15"/>
        <v>0</v>
      </c>
      <c r="CR35" s="61">
        <f t="shared" ca="1" si="15"/>
        <v>0</v>
      </c>
      <c r="CS35" s="61">
        <f t="shared" ca="1" si="15"/>
        <v>0</v>
      </c>
      <c r="CT35" s="61">
        <f t="shared" ca="1" si="15"/>
        <v>0</v>
      </c>
      <c r="CU35" s="61">
        <f t="shared" ca="1" si="6"/>
        <v>0</v>
      </c>
    </row>
    <row r="36" spans="1:99" ht="12.75" customHeight="1">
      <c r="A36" s="44" t="s">
        <v>58</v>
      </c>
      <c r="B36" s="59">
        <v>1040</v>
      </c>
      <c r="C36" s="60" t="s">
        <v>373</v>
      </c>
      <c r="D36" s="61">
        <f t="shared" ca="1" si="10"/>
        <v>0</v>
      </c>
      <c r="E36" s="61">
        <f t="shared" ca="1" si="10"/>
        <v>0</v>
      </c>
      <c r="F36" s="61">
        <f t="shared" ca="1" si="10"/>
        <v>0</v>
      </c>
      <c r="G36" s="61">
        <f t="shared" ca="1" si="10"/>
        <v>0</v>
      </c>
      <c r="H36" s="61">
        <f t="shared" ca="1" si="10"/>
        <v>0</v>
      </c>
      <c r="I36" s="61">
        <f t="shared" ca="1" si="10"/>
        <v>0</v>
      </c>
      <c r="J36" s="61">
        <f t="shared" ca="1" si="10"/>
        <v>0</v>
      </c>
      <c r="K36" s="61">
        <f t="shared" ca="1" si="10"/>
        <v>0</v>
      </c>
      <c r="L36" s="61">
        <f t="shared" ca="1" si="10"/>
        <v>0</v>
      </c>
      <c r="M36" s="61">
        <f t="shared" ca="1" si="10"/>
        <v>0</v>
      </c>
      <c r="N36" s="61">
        <f t="shared" ca="1" si="7"/>
        <v>0</v>
      </c>
      <c r="O36" s="61">
        <f t="shared" ca="1" si="7"/>
        <v>0</v>
      </c>
      <c r="P36" s="61">
        <f t="shared" ca="1" si="7"/>
        <v>0</v>
      </c>
      <c r="Q36" s="61">
        <f t="shared" ca="1" si="7"/>
        <v>0</v>
      </c>
      <c r="R36" s="61">
        <f t="shared" ca="1" si="7"/>
        <v>0</v>
      </c>
      <c r="S36" s="61">
        <f t="shared" ca="1" si="7"/>
        <v>0</v>
      </c>
      <c r="T36" s="61">
        <f t="shared" ca="1" si="7"/>
        <v>0</v>
      </c>
      <c r="U36" s="61">
        <f t="shared" ca="1" si="7"/>
        <v>0</v>
      </c>
      <c r="V36" s="61">
        <f t="shared" ca="1" si="7"/>
        <v>0</v>
      </c>
      <c r="W36" s="61">
        <f t="shared" ca="1" si="7"/>
        <v>0</v>
      </c>
      <c r="X36" s="61">
        <f t="shared" ca="1" si="7"/>
        <v>0</v>
      </c>
      <c r="Y36" s="61">
        <f t="shared" ca="1" si="7"/>
        <v>0</v>
      </c>
      <c r="Z36" s="61">
        <f t="shared" ca="1" si="7"/>
        <v>0</v>
      </c>
      <c r="AA36" s="61">
        <f t="shared" ca="1" si="7"/>
        <v>0</v>
      </c>
      <c r="AB36" s="61">
        <f t="shared" ca="1" si="7"/>
        <v>0</v>
      </c>
      <c r="AC36" s="61">
        <f t="shared" ca="1" si="7"/>
        <v>0</v>
      </c>
      <c r="AD36" s="61">
        <f t="shared" ca="1" si="11"/>
        <v>0</v>
      </c>
      <c r="AE36" s="61">
        <f t="shared" ca="1" si="11"/>
        <v>0</v>
      </c>
      <c r="AF36" s="61">
        <f t="shared" ca="1" si="11"/>
        <v>0</v>
      </c>
      <c r="AG36" s="61">
        <f t="shared" ca="1" si="11"/>
        <v>0</v>
      </c>
      <c r="AH36" s="61">
        <f t="shared" ca="1" si="11"/>
        <v>0</v>
      </c>
      <c r="AI36" s="61">
        <f t="shared" ca="1" si="11"/>
        <v>0</v>
      </c>
      <c r="AJ36" s="61">
        <f t="shared" ca="1" si="11"/>
        <v>0</v>
      </c>
      <c r="AK36" s="61">
        <f t="shared" ca="1" si="11"/>
        <v>0</v>
      </c>
      <c r="AL36" s="61">
        <f t="shared" ca="1" si="11"/>
        <v>0</v>
      </c>
      <c r="AM36" s="61">
        <f t="shared" ca="1" si="11"/>
        <v>0</v>
      </c>
      <c r="AN36" s="61">
        <f t="shared" ca="1" si="11"/>
        <v>0</v>
      </c>
      <c r="AO36" s="61">
        <f t="shared" ca="1" si="11"/>
        <v>0</v>
      </c>
      <c r="AP36" s="61">
        <f t="shared" ca="1" si="11"/>
        <v>0</v>
      </c>
      <c r="AQ36" s="61">
        <f t="shared" ca="1" si="11"/>
        <v>0</v>
      </c>
      <c r="AR36" s="61">
        <f t="shared" ca="1" si="11"/>
        <v>0</v>
      </c>
      <c r="AS36" s="61">
        <f t="shared" ca="1" si="11"/>
        <v>0</v>
      </c>
      <c r="AT36" s="61">
        <f t="shared" ca="1" si="12"/>
        <v>0</v>
      </c>
      <c r="AU36" s="61">
        <f t="shared" ca="1" si="12"/>
        <v>0</v>
      </c>
      <c r="AV36" s="61">
        <f t="shared" ca="1" si="12"/>
        <v>0</v>
      </c>
      <c r="AW36" s="61">
        <f t="shared" ca="1" si="12"/>
        <v>0</v>
      </c>
      <c r="AX36" s="61">
        <f t="shared" ca="1" si="12"/>
        <v>0</v>
      </c>
      <c r="AY36" s="61">
        <f t="shared" ca="1" si="12"/>
        <v>0</v>
      </c>
      <c r="AZ36" s="61">
        <f t="shared" ca="1" si="12"/>
        <v>0</v>
      </c>
      <c r="BA36" s="61">
        <f t="shared" ca="1" si="12"/>
        <v>0</v>
      </c>
      <c r="BB36" s="61">
        <f t="shared" ca="1" si="12"/>
        <v>0</v>
      </c>
      <c r="BC36" s="61">
        <f t="shared" ca="1" si="12"/>
        <v>0</v>
      </c>
      <c r="BD36" s="61">
        <f t="shared" ca="1" si="12"/>
        <v>0</v>
      </c>
      <c r="BE36" s="61">
        <f t="shared" ca="1" si="12"/>
        <v>0</v>
      </c>
      <c r="BF36" s="61">
        <f t="shared" ca="1" si="12"/>
        <v>0</v>
      </c>
      <c r="BG36" s="61">
        <f t="shared" ca="1" si="12"/>
        <v>0</v>
      </c>
      <c r="BH36" s="61">
        <f t="shared" ca="1" si="12"/>
        <v>0</v>
      </c>
      <c r="BI36" s="61">
        <f t="shared" ca="1" si="12"/>
        <v>0</v>
      </c>
      <c r="BJ36" s="61">
        <f t="shared" ca="1" si="13"/>
        <v>0</v>
      </c>
      <c r="BK36" s="61">
        <f t="shared" ca="1" si="13"/>
        <v>0</v>
      </c>
      <c r="BL36" s="61">
        <f t="shared" ca="1" si="13"/>
        <v>0</v>
      </c>
      <c r="BM36" s="61">
        <f t="shared" ca="1" si="13"/>
        <v>0</v>
      </c>
      <c r="BN36" s="61">
        <f t="shared" ca="1" si="13"/>
        <v>0</v>
      </c>
      <c r="BO36" s="61">
        <f t="shared" ca="1" si="13"/>
        <v>0</v>
      </c>
      <c r="BP36" s="61">
        <f t="shared" ca="1" si="13"/>
        <v>0</v>
      </c>
      <c r="BQ36" s="61">
        <f t="shared" ca="1" si="13"/>
        <v>0</v>
      </c>
      <c r="BR36" s="61">
        <f t="shared" ca="1" si="13"/>
        <v>0</v>
      </c>
      <c r="BS36" s="61">
        <f t="shared" ca="1" si="13"/>
        <v>0</v>
      </c>
      <c r="BT36" s="61">
        <f t="shared" ca="1" si="13"/>
        <v>0</v>
      </c>
      <c r="BU36" s="61">
        <f t="shared" ca="1" si="13"/>
        <v>0</v>
      </c>
      <c r="BV36" s="61">
        <f t="shared" ca="1" si="13"/>
        <v>0</v>
      </c>
      <c r="BW36" s="61">
        <f t="shared" ca="1" si="13"/>
        <v>0</v>
      </c>
      <c r="BX36" s="61">
        <f t="shared" ca="1" si="13"/>
        <v>0</v>
      </c>
      <c r="BY36" s="61">
        <f t="shared" ca="1" si="13"/>
        <v>0</v>
      </c>
      <c r="BZ36" s="61">
        <f t="shared" ca="1" si="14"/>
        <v>0</v>
      </c>
      <c r="CA36" s="61">
        <f t="shared" ca="1" si="14"/>
        <v>0</v>
      </c>
      <c r="CB36" s="61">
        <f t="shared" ca="1" si="14"/>
        <v>0</v>
      </c>
      <c r="CC36" s="61">
        <f t="shared" ca="1" si="14"/>
        <v>0</v>
      </c>
      <c r="CD36" s="61">
        <f t="shared" ca="1" si="14"/>
        <v>0</v>
      </c>
      <c r="CE36" s="61">
        <f t="shared" ca="1" si="14"/>
        <v>0</v>
      </c>
      <c r="CF36" s="61">
        <f t="shared" ca="1" si="14"/>
        <v>0</v>
      </c>
      <c r="CG36" s="61">
        <f t="shared" ca="1" si="14"/>
        <v>0</v>
      </c>
      <c r="CH36" s="61">
        <f t="shared" ca="1" si="14"/>
        <v>0</v>
      </c>
      <c r="CI36" s="61">
        <f t="shared" ca="1" si="14"/>
        <v>0</v>
      </c>
      <c r="CJ36" s="61">
        <f t="shared" ca="1" si="14"/>
        <v>0</v>
      </c>
      <c r="CK36" s="61">
        <f t="shared" ca="1" si="14"/>
        <v>0</v>
      </c>
      <c r="CL36" s="61">
        <f t="shared" ca="1" si="14"/>
        <v>0</v>
      </c>
      <c r="CM36" s="61">
        <f t="shared" ca="1" si="14"/>
        <v>0</v>
      </c>
      <c r="CN36" s="61">
        <f t="shared" ca="1" si="14"/>
        <v>0</v>
      </c>
      <c r="CO36" s="61">
        <f t="shared" ca="1" si="14"/>
        <v>0</v>
      </c>
      <c r="CP36" s="61">
        <f t="shared" ca="1" si="15"/>
        <v>0</v>
      </c>
      <c r="CQ36" s="61">
        <f t="shared" ca="1" si="15"/>
        <v>0</v>
      </c>
      <c r="CR36" s="61">
        <f t="shared" ca="1" si="15"/>
        <v>0</v>
      </c>
      <c r="CS36" s="61">
        <f t="shared" ca="1" si="15"/>
        <v>0</v>
      </c>
      <c r="CT36" s="61">
        <f t="shared" ca="1" si="15"/>
        <v>0</v>
      </c>
      <c r="CU36" s="61">
        <f t="shared" ca="1" si="6"/>
        <v>0</v>
      </c>
    </row>
    <row r="37" spans="1:99" ht="12.75" customHeight="1">
      <c r="A37" s="44" t="s">
        <v>60</v>
      </c>
      <c r="B37" s="59">
        <v>1043</v>
      </c>
      <c r="C37" s="60" t="s">
        <v>373</v>
      </c>
      <c r="D37" s="61">
        <f t="shared" ca="1" si="10"/>
        <v>0</v>
      </c>
      <c r="E37" s="61">
        <f t="shared" ca="1" si="10"/>
        <v>0</v>
      </c>
      <c r="F37" s="61">
        <f t="shared" ca="1" si="10"/>
        <v>0</v>
      </c>
      <c r="G37" s="61">
        <f t="shared" ca="1" si="10"/>
        <v>0</v>
      </c>
      <c r="H37" s="61">
        <f t="shared" ca="1" si="10"/>
        <v>0</v>
      </c>
      <c r="I37" s="61">
        <f t="shared" ca="1" si="10"/>
        <v>0</v>
      </c>
      <c r="J37" s="61">
        <f t="shared" ca="1" si="10"/>
        <v>0</v>
      </c>
      <c r="K37" s="61">
        <f t="shared" ca="1" si="10"/>
        <v>0</v>
      </c>
      <c r="L37" s="61">
        <f t="shared" ca="1" si="10"/>
        <v>0</v>
      </c>
      <c r="M37" s="61">
        <f t="shared" ca="1" si="10"/>
        <v>0</v>
      </c>
      <c r="N37" s="61">
        <f t="shared" ca="1" si="7"/>
        <v>0</v>
      </c>
      <c r="O37" s="61">
        <f t="shared" ca="1" si="7"/>
        <v>0</v>
      </c>
      <c r="P37" s="61">
        <f t="shared" ca="1" si="7"/>
        <v>0</v>
      </c>
      <c r="Q37" s="61">
        <f t="shared" ca="1" si="7"/>
        <v>0</v>
      </c>
      <c r="R37" s="61">
        <f t="shared" ca="1" si="7"/>
        <v>0</v>
      </c>
      <c r="S37" s="61">
        <f t="shared" ca="1" si="7"/>
        <v>0</v>
      </c>
      <c r="T37" s="61">
        <f t="shared" ca="1" si="7"/>
        <v>0</v>
      </c>
      <c r="U37" s="61">
        <f t="shared" ca="1" si="7"/>
        <v>0</v>
      </c>
      <c r="V37" s="61">
        <f t="shared" ca="1" si="7"/>
        <v>0</v>
      </c>
      <c r="W37" s="61">
        <f t="shared" ca="1" si="7"/>
        <v>0</v>
      </c>
      <c r="X37" s="61">
        <f t="shared" ca="1" si="7"/>
        <v>0</v>
      </c>
      <c r="Y37" s="61">
        <f t="shared" ca="1" si="7"/>
        <v>0</v>
      </c>
      <c r="Z37" s="61">
        <f t="shared" ca="1" si="7"/>
        <v>0</v>
      </c>
      <c r="AA37" s="61">
        <f t="shared" ca="1" si="7"/>
        <v>0</v>
      </c>
      <c r="AB37" s="61">
        <f t="shared" ca="1" si="7"/>
        <v>0</v>
      </c>
      <c r="AC37" s="61">
        <f t="shared" ca="1" si="7"/>
        <v>0</v>
      </c>
      <c r="AD37" s="61">
        <f t="shared" ca="1" si="11"/>
        <v>0</v>
      </c>
      <c r="AE37" s="61">
        <f t="shared" ca="1" si="11"/>
        <v>0</v>
      </c>
      <c r="AF37" s="61">
        <f t="shared" ca="1" si="11"/>
        <v>0</v>
      </c>
      <c r="AG37" s="61">
        <f t="shared" ca="1" si="11"/>
        <v>0</v>
      </c>
      <c r="AH37" s="61">
        <f t="shared" ca="1" si="11"/>
        <v>0</v>
      </c>
      <c r="AI37" s="61">
        <f t="shared" ca="1" si="11"/>
        <v>0</v>
      </c>
      <c r="AJ37" s="61">
        <f t="shared" ca="1" si="11"/>
        <v>0</v>
      </c>
      <c r="AK37" s="61">
        <f t="shared" ca="1" si="11"/>
        <v>0</v>
      </c>
      <c r="AL37" s="61">
        <f t="shared" ca="1" si="11"/>
        <v>0</v>
      </c>
      <c r="AM37" s="61">
        <f t="shared" ca="1" si="11"/>
        <v>0</v>
      </c>
      <c r="AN37" s="61">
        <f t="shared" ca="1" si="11"/>
        <v>0</v>
      </c>
      <c r="AO37" s="61">
        <f t="shared" ca="1" si="11"/>
        <v>0</v>
      </c>
      <c r="AP37" s="61">
        <f t="shared" ca="1" si="11"/>
        <v>0</v>
      </c>
      <c r="AQ37" s="61">
        <f t="shared" ca="1" si="11"/>
        <v>0</v>
      </c>
      <c r="AR37" s="61">
        <f t="shared" ca="1" si="11"/>
        <v>0</v>
      </c>
      <c r="AS37" s="61">
        <f t="shared" ca="1" si="11"/>
        <v>0</v>
      </c>
      <c r="AT37" s="61">
        <f t="shared" ca="1" si="12"/>
        <v>0</v>
      </c>
      <c r="AU37" s="61">
        <f t="shared" ca="1" si="12"/>
        <v>0</v>
      </c>
      <c r="AV37" s="61">
        <f t="shared" ca="1" si="12"/>
        <v>0</v>
      </c>
      <c r="AW37" s="61">
        <f t="shared" ca="1" si="12"/>
        <v>0</v>
      </c>
      <c r="AX37" s="61">
        <f t="shared" ca="1" si="12"/>
        <v>0</v>
      </c>
      <c r="AY37" s="61">
        <f t="shared" ca="1" si="12"/>
        <v>0</v>
      </c>
      <c r="AZ37" s="61">
        <f t="shared" ca="1" si="12"/>
        <v>0</v>
      </c>
      <c r="BA37" s="61">
        <f t="shared" ca="1" si="12"/>
        <v>0</v>
      </c>
      <c r="BB37" s="61">
        <f t="shared" ca="1" si="12"/>
        <v>0</v>
      </c>
      <c r="BC37" s="61">
        <f t="shared" ca="1" si="12"/>
        <v>0</v>
      </c>
      <c r="BD37" s="61">
        <f t="shared" ca="1" si="12"/>
        <v>0</v>
      </c>
      <c r="BE37" s="61">
        <f t="shared" ca="1" si="12"/>
        <v>0</v>
      </c>
      <c r="BF37" s="61">
        <f t="shared" ca="1" si="12"/>
        <v>0</v>
      </c>
      <c r="BG37" s="61">
        <f t="shared" ca="1" si="12"/>
        <v>0</v>
      </c>
      <c r="BH37" s="61">
        <f t="shared" ca="1" si="12"/>
        <v>0</v>
      </c>
      <c r="BI37" s="61">
        <f t="shared" ca="1" si="12"/>
        <v>0</v>
      </c>
      <c r="BJ37" s="61">
        <f t="shared" ca="1" si="13"/>
        <v>0</v>
      </c>
      <c r="BK37" s="61">
        <f t="shared" ca="1" si="13"/>
        <v>0</v>
      </c>
      <c r="BL37" s="61">
        <f t="shared" ca="1" si="13"/>
        <v>0</v>
      </c>
      <c r="BM37" s="61">
        <f t="shared" ca="1" si="13"/>
        <v>0</v>
      </c>
      <c r="BN37" s="61">
        <f t="shared" ca="1" si="13"/>
        <v>0</v>
      </c>
      <c r="BO37" s="61">
        <f t="shared" ca="1" si="13"/>
        <v>0</v>
      </c>
      <c r="BP37" s="61">
        <f t="shared" ca="1" si="13"/>
        <v>0</v>
      </c>
      <c r="BQ37" s="61">
        <f t="shared" ca="1" si="13"/>
        <v>0</v>
      </c>
      <c r="BR37" s="61">
        <f t="shared" ca="1" si="13"/>
        <v>0</v>
      </c>
      <c r="BS37" s="61">
        <f t="shared" ca="1" si="13"/>
        <v>0</v>
      </c>
      <c r="BT37" s="61">
        <f t="shared" ca="1" si="13"/>
        <v>0</v>
      </c>
      <c r="BU37" s="61">
        <f t="shared" ca="1" si="13"/>
        <v>0</v>
      </c>
      <c r="BV37" s="61">
        <f t="shared" ca="1" si="13"/>
        <v>0</v>
      </c>
      <c r="BW37" s="61">
        <f t="shared" ca="1" si="13"/>
        <v>0</v>
      </c>
      <c r="BX37" s="61">
        <f t="shared" ca="1" si="13"/>
        <v>0</v>
      </c>
      <c r="BY37" s="61">
        <f t="shared" ca="1" si="13"/>
        <v>0</v>
      </c>
      <c r="BZ37" s="61">
        <f t="shared" ca="1" si="14"/>
        <v>0</v>
      </c>
      <c r="CA37" s="61">
        <f t="shared" ca="1" si="14"/>
        <v>0</v>
      </c>
      <c r="CB37" s="61">
        <f t="shared" ca="1" si="14"/>
        <v>0</v>
      </c>
      <c r="CC37" s="61">
        <f t="shared" ca="1" si="14"/>
        <v>0</v>
      </c>
      <c r="CD37" s="61">
        <f t="shared" ca="1" si="14"/>
        <v>0</v>
      </c>
      <c r="CE37" s="61">
        <f t="shared" ca="1" si="14"/>
        <v>0</v>
      </c>
      <c r="CF37" s="61">
        <f t="shared" ca="1" si="14"/>
        <v>0</v>
      </c>
      <c r="CG37" s="61">
        <f t="shared" ca="1" si="14"/>
        <v>0</v>
      </c>
      <c r="CH37" s="61">
        <f t="shared" ca="1" si="14"/>
        <v>0</v>
      </c>
      <c r="CI37" s="61">
        <f t="shared" ca="1" si="14"/>
        <v>0</v>
      </c>
      <c r="CJ37" s="61">
        <f t="shared" ca="1" si="14"/>
        <v>0</v>
      </c>
      <c r="CK37" s="61">
        <f t="shared" ca="1" si="14"/>
        <v>0</v>
      </c>
      <c r="CL37" s="61">
        <f t="shared" ca="1" si="14"/>
        <v>0</v>
      </c>
      <c r="CM37" s="61">
        <f t="shared" ca="1" si="14"/>
        <v>0</v>
      </c>
      <c r="CN37" s="61">
        <f t="shared" ca="1" si="14"/>
        <v>0</v>
      </c>
      <c r="CO37" s="61">
        <f t="shared" ca="1" si="14"/>
        <v>0</v>
      </c>
      <c r="CP37" s="61">
        <f t="shared" ca="1" si="15"/>
        <v>0</v>
      </c>
      <c r="CQ37" s="61">
        <f t="shared" ca="1" si="15"/>
        <v>0</v>
      </c>
      <c r="CR37" s="61">
        <f t="shared" ca="1" si="15"/>
        <v>0</v>
      </c>
      <c r="CS37" s="61">
        <f t="shared" ca="1" si="15"/>
        <v>0</v>
      </c>
      <c r="CT37" s="61">
        <f t="shared" ca="1" si="15"/>
        <v>0</v>
      </c>
      <c r="CU37" s="61">
        <f t="shared" ca="1" si="6"/>
        <v>0</v>
      </c>
    </row>
    <row r="38" spans="1:99" ht="12.75" customHeight="1">
      <c r="A38" s="44" t="s">
        <v>62</v>
      </c>
      <c r="B38" s="59">
        <v>1044</v>
      </c>
      <c r="C38" s="60" t="s">
        <v>373</v>
      </c>
      <c r="D38" s="61">
        <f t="shared" ca="1" si="10"/>
        <v>0</v>
      </c>
      <c r="E38" s="61">
        <f t="shared" ca="1" si="10"/>
        <v>0</v>
      </c>
      <c r="F38" s="61">
        <f t="shared" ca="1" si="10"/>
        <v>0</v>
      </c>
      <c r="G38" s="61">
        <f t="shared" ca="1" si="10"/>
        <v>0</v>
      </c>
      <c r="H38" s="61">
        <f t="shared" ca="1" si="10"/>
        <v>0</v>
      </c>
      <c r="I38" s="61">
        <f t="shared" ca="1" si="10"/>
        <v>0</v>
      </c>
      <c r="J38" s="61">
        <f t="shared" ca="1" si="10"/>
        <v>0</v>
      </c>
      <c r="K38" s="61">
        <f t="shared" ca="1" si="10"/>
        <v>0</v>
      </c>
      <c r="L38" s="61">
        <f t="shared" ca="1" si="10"/>
        <v>0</v>
      </c>
      <c r="M38" s="61">
        <f t="shared" ca="1" si="10"/>
        <v>0</v>
      </c>
      <c r="N38" s="61">
        <f t="shared" ca="1" si="10"/>
        <v>0</v>
      </c>
      <c r="O38" s="61">
        <f t="shared" ca="1" si="10"/>
        <v>0</v>
      </c>
      <c r="P38" s="61">
        <f t="shared" ca="1" si="10"/>
        <v>0</v>
      </c>
      <c r="Q38" s="61">
        <f t="shared" ca="1" si="10"/>
        <v>0</v>
      </c>
      <c r="R38" s="61">
        <f t="shared" ca="1" si="10"/>
        <v>0</v>
      </c>
      <c r="S38" s="61">
        <f t="shared" ca="1" si="10"/>
        <v>0</v>
      </c>
      <c r="T38" s="61">
        <f t="shared" ref="T38:AI53" ca="1" si="16">INDIRECT("'"&amp;VLOOKUP($A$2,$GC$1:$GD$19,2,0)&amp;"'!"&amp;ADDRESS(IFERROR(MATCH($B38,INDIRECT("'"&amp;VLOOKUP($A$2,$GC$1:$GD$19,2,0)&amp;"'!B:B"),0),MATCH($A$82,INDIRECT("'"&amp;VLOOKUP($A$2,$GC$1:$GD$19,2,0)&amp;"'!A:A"),0)),MATCH(T$5,INDIRECT("'"&amp;VLOOKUP($A$2,$GC$1:$GD$19,2,0)&amp;"'!5:5"),0)))</f>
        <v>0</v>
      </c>
      <c r="U38" s="61">
        <f t="shared" ca="1" si="16"/>
        <v>0</v>
      </c>
      <c r="V38" s="61">
        <f t="shared" ca="1" si="16"/>
        <v>0</v>
      </c>
      <c r="W38" s="61">
        <f t="shared" ca="1" si="16"/>
        <v>0</v>
      </c>
      <c r="X38" s="61">
        <f t="shared" ca="1" si="16"/>
        <v>0</v>
      </c>
      <c r="Y38" s="61">
        <f t="shared" ca="1" si="16"/>
        <v>0</v>
      </c>
      <c r="Z38" s="61">
        <f t="shared" ca="1" si="16"/>
        <v>0</v>
      </c>
      <c r="AA38" s="61">
        <f t="shared" ca="1" si="16"/>
        <v>0</v>
      </c>
      <c r="AB38" s="61">
        <f t="shared" ca="1" si="16"/>
        <v>0</v>
      </c>
      <c r="AC38" s="61">
        <f t="shared" ca="1" si="16"/>
        <v>0</v>
      </c>
      <c r="AD38" s="61">
        <f t="shared" ca="1" si="16"/>
        <v>0</v>
      </c>
      <c r="AE38" s="61">
        <f t="shared" ca="1" si="16"/>
        <v>0</v>
      </c>
      <c r="AF38" s="61">
        <f t="shared" ca="1" si="16"/>
        <v>0</v>
      </c>
      <c r="AG38" s="61">
        <f t="shared" ca="1" si="16"/>
        <v>0</v>
      </c>
      <c r="AH38" s="61">
        <f t="shared" ca="1" si="11"/>
        <v>0</v>
      </c>
      <c r="AI38" s="61">
        <f t="shared" ca="1" si="11"/>
        <v>0</v>
      </c>
      <c r="AJ38" s="61">
        <f t="shared" ca="1" si="11"/>
        <v>0</v>
      </c>
      <c r="AK38" s="61">
        <f t="shared" ca="1" si="11"/>
        <v>0</v>
      </c>
      <c r="AL38" s="61">
        <f t="shared" ca="1" si="11"/>
        <v>0</v>
      </c>
      <c r="AM38" s="61">
        <f t="shared" ca="1" si="11"/>
        <v>0</v>
      </c>
      <c r="AN38" s="61">
        <f t="shared" ca="1" si="11"/>
        <v>0</v>
      </c>
      <c r="AO38" s="61">
        <f t="shared" ca="1" si="11"/>
        <v>0</v>
      </c>
      <c r="AP38" s="61">
        <f t="shared" ca="1" si="11"/>
        <v>0</v>
      </c>
      <c r="AQ38" s="61">
        <f t="shared" ca="1" si="11"/>
        <v>0</v>
      </c>
      <c r="AR38" s="61">
        <f t="shared" ca="1" si="11"/>
        <v>0</v>
      </c>
      <c r="AS38" s="61">
        <f t="shared" ca="1" si="11"/>
        <v>0</v>
      </c>
      <c r="AT38" s="61">
        <f t="shared" ca="1" si="12"/>
        <v>0</v>
      </c>
      <c r="AU38" s="61">
        <f t="shared" ca="1" si="12"/>
        <v>0</v>
      </c>
      <c r="AV38" s="61">
        <f t="shared" ca="1" si="12"/>
        <v>0</v>
      </c>
      <c r="AW38" s="61">
        <f t="shared" ca="1" si="12"/>
        <v>0</v>
      </c>
      <c r="AX38" s="61">
        <f t="shared" ca="1" si="12"/>
        <v>0</v>
      </c>
      <c r="AY38" s="61">
        <f t="shared" ca="1" si="12"/>
        <v>0</v>
      </c>
      <c r="AZ38" s="61">
        <f t="shared" ca="1" si="12"/>
        <v>0</v>
      </c>
      <c r="BA38" s="61">
        <f t="shared" ca="1" si="12"/>
        <v>0</v>
      </c>
      <c r="BB38" s="61">
        <f t="shared" ca="1" si="12"/>
        <v>0</v>
      </c>
      <c r="BC38" s="61">
        <f t="shared" ca="1" si="12"/>
        <v>0</v>
      </c>
      <c r="BD38" s="61">
        <f t="shared" ca="1" si="12"/>
        <v>0</v>
      </c>
      <c r="BE38" s="61">
        <f t="shared" ca="1" si="12"/>
        <v>0</v>
      </c>
      <c r="BF38" s="61">
        <f t="shared" ca="1" si="12"/>
        <v>0</v>
      </c>
      <c r="BG38" s="61">
        <f t="shared" ca="1" si="12"/>
        <v>0</v>
      </c>
      <c r="BH38" s="61">
        <f t="shared" ca="1" si="12"/>
        <v>0</v>
      </c>
      <c r="BI38" s="61">
        <f t="shared" ref="BI38:BK38" ca="1" si="17">INDIRECT("'"&amp;VLOOKUP($A$2,$GC$1:$GD$19,2,0)&amp;"'!"&amp;ADDRESS(IFERROR(MATCH($B38,INDIRECT("'"&amp;VLOOKUP($A$2,$GC$1:$GD$19,2,0)&amp;"'!B:B"),0),MATCH($A$82,INDIRECT("'"&amp;VLOOKUP($A$2,$GC$1:$GD$19,2,0)&amp;"'!A:A"),0)),MATCH(BI$5,INDIRECT("'"&amp;VLOOKUP($A$2,$GC$1:$GD$19,2,0)&amp;"'!5:5"),0)))</f>
        <v>0</v>
      </c>
      <c r="BJ38" s="61">
        <f t="shared" ca="1" si="17"/>
        <v>0</v>
      </c>
      <c r="BK38" s="61">
        <f t="shared" ca="1" si="17"/>
        <v>0</v>
      </c>
      <c r="BL38" s="61">
        <f t="shared" ca="1" si="13"/>
        <v>0</v>
      </c>
      <c r="BM38" s="61">
        <f t="shared" ca="1" si="13"/>
        <v>0</v>
      </c>
      <c r="BN38" s="61">
        <f t="shared" ca="1" si="13"/>
        <v>0</v>
      </c>
      <c r="BO38" s="61">
        <f t="shared" ca="1" si="13"/>
        <v>0</v>
      </c>
      <c r="BP38" s="61">
        <f t="shared" ca="1" si="13"/>
        <v>0</v>
      </c>
      <c r="BQ38" s="61">
        <f t="shared" ca="1" si="13"/>
        <v>0</v>
      </c>
      <c r="BR38" s="61">
        <f t="shared" ca="1" si="13"/>
        <v>0</v>
      </c>
      <c r="BS38" s="61">
        <f t="shared" ca="1" si="13"/>
        <v>0</v>
      </c>
      <c r="BT38" s="61">
        <f t="shared" ca="1" si="13"/>
        <v>0</v>
      </c>
      <c r="BU38" s="61">
        <f t="shared" ca="1" si="13"/>
        <v>0</v>
      </c>
      <c r="BV38" s="61">
        <f t="shared" ca="1" si="13"/>
        <v>0</v>
      </c>
      <c r="BW38" s="61">
        <f t="shared" ca="1" si="13"/>
        <v>0</v>
      </c>
      <c r="BX38" s="61">
        <f t="shared" ca="1" si="13"/>
        <v>0</v>
      </c>
      <c r="BY38" s="61">
        <f t="shared" ca="1" si="13"/>
        <v>0</v>
      </c>
      <c r="BZ38" s="61">
        <f t="shared" ca="1" si="14"/>
        <v>0</v>
      </c>
      <c r="CA38" s="61">
        <f t="shared" ca="1" si="14"/>
        <v>0</v>
      </c>
      <c r="CB38" s="61">
        <f t="shared" ca="1" si="14"/>
        <v>0</v>
      </c>
      <c r="CC38" s="61">
        <f t="shared" ca="1" si="14"/>
        <v>0</v>
      </c>
      <c r="CD38" s="61">
        <f t="shared" ca="1" si="14"/>
        <v>0</v>
      </c>
      <c r="CE38" s="61">
        <f t="shared" ca="1" si="14"/>
        <v>0</v>
      </c>
      <c r="CF38" s="61">
        <f t="shared" ca="1" si="14"/>
        <v>0</v>
      </c>
      <c r="CG38" s="61">
        <f t="shared" ca="1" si="14"/>
        <v>0</v>
      </c>
      <c r="CH38" s="61">
        <f t="shared" ca="1" si="14"/>
        <v>0</v>
      </c>
      <c r="CI38" s="61">
        <f t="shared" ca="1" si="14"/>
        <v>0</v>
      </c>
      <c r="CJ38" s="61">
        <f t="shared" ca="1" si="14"/>
        <v>0</v>
      </c>
      <c r="CK38" s="61">
        <f t="shared" ca="1" si="14"/>
        <v>0</v>
      </c>
      <c r="CL38" s="61">
        <f t="shared" ca="1" si="14"/>
        <v>0</v>
      </c>
      <c r="CM38" s="61">
        <f t="shared" ca="1" si="14"/>
        <v>0</v>
      </c>
      <c r="CN38" s="61">
        <f t="shared" ca="1" si="14"/>
        <v>0</v>
      </c>
      <c r="CO38" s="61">
        <f t="shared" ref="CO38:CT38" ca="1" si="18">INDIRECT("'"&amp;VLOOKUP($A$2,$GC$1:$GD$19,2,0)&amp;"'!"&amp;ADDRESS(IFERROR(MATCH($B38,INDIRECT("'"&amp;VLOOKUP($A$2,$GC$1:$GD$19,2,0)&amp;"'!B:B"),0),MATCH($A$82,INDIRECT("'"&amp;VLOOKUP($A$2,$GC$1:$GD$19,2,0)&amp;"'!A:A"),0)),MATCH(CO$5,INDIRECT("'"&amp;VLOOKUP($A$2,$GC$1:$GD$19,2,0)&amp;"'!5:5"),0)))</f>
        <v>0</v>
      </c>
      <c r="CP38" s="61">
        <f t="shared" ca="1" si="18"/>
        <v>0</v>
      </c>
      <c r="CQ38" s="61">
        <f t="shared" ca="1" si="18"/>
        <v>0</v>
      </c>
      <c r="CR38" s="61">
        <f t="shared" ca="1" si="18"/>
        <v>0</v>
      </c>
      <c r="CS38" s="61">
        <f t="shared" ca="1" si="18"/>
        <v>0</v>
      </c>
      <c r="CT38" s="61">
        <f t="shared" ca="1" si="18"/>
        <v>0</v>
      </c>
      <c r="CU38" s="61">
        <f t="shared" ca="1" si="6"/>
        <v>0</v>
      </c>
    </row>
    <row r="39" spans="1:99" ht="12.75" customHeight="1">
      <c r="A39" s="44" t="s">
        <v>64</v>
      </c>
      <c r="B39" s="59">
        <v>1045</v>
      </c>
      <c r="C39" s="60" t="s">
        <v>373</v>
      </c>
      <c r="D39" s="61">
        <f t="shared" ref="D39:S54" ca="1" si="19">INDIRECT("'"&amp;VLOOKUP($A$2,$GC$1:$GD$19,2,0)&amp;"'!"&amp;ADDRESS(IFERROR(MATCH($B39,INDIRECT("'"&amp;VLOOKUP($A$2,$GC$1:$GD$19,2,0)&amp;"'!B:B"),0),MATCH($A$82,INDIRECT("'"&amp;VLOOKUP($A$2,$GC$1:$GD$19,2,0)&amp;"'!A:A"),0)),MATCH(D$5,INDIRECT("'"&amp;VLOOKUP($A$2,$GC$1:$GD$19,2,0)&amp;"'!5:5"),0)))</f>
        <v>0</v>
      </c>
      <c r="E39" s="61">
        <f t="shared" ca="1" si="19"/>
        <v>0</v>
      </c>
      <c r="F39" s="61">
        <f t="shared" ca="1" si="19"/>
        <v>0</v>
      </c>
      <c r="G39" s="61">
        <f t="shared" ca="1" si="19"/>
        <v>0</v>
      </c>
      <c r="H39" s="61">
        <f t="shared" ca="1" si="19"/>
        <v>0</v>
      </c>
      <c r="I39" s="61">
        <f t="shared" ca="1" si="19"/>
        <v>0</v>
      </c>
      <c r="J39" s="61">
        <f t="shared" ca="1" si="19"/>
        <v>0</v>
      </c>
      <c r="K39" s="61">
        <f t="shared" ca="1" si="19"/>
        <v>0</v>
      </c>
      <c r="L39" s="61">
        <f t="shared" ca="1" si="19"/>
        <v>0</v>
      </c>
      <c r="M39" s="61">
        <f t="shared" ca="1" si="19"/>
        <v>0</v>
      </c>
      <c r="N39" s="61">
        <f t="shared" ca="1" si="19"/>
        <v>0</v>
      </c>
      <c r="O39" s="61">
        <f t="shared" ca="1" si="19"/>
        <v>0</v>
      </c>
      <c r="P39" s="61">
        <f t="shared" ca="1" si="19"/>
        <v>0</v>
      </c>
      <c r="Q39" s="61">
        <f t="shared" ca="1" si="19"/>
        <v>0</v>
      </c>
      <c r="R39" s="61">
        <f t="shared" ca="1" si="19"/>
        <v>0</v>
      </c>
      <c r="S39" s="61">
        <f t="shared" ca="1" si="19"/>
        <v>0</v>
      </c>
      <c r="T39" s="61">
        <f t="shared" ca="1" si="16"/>
        <v>0</v>
      </c>
      <c r="U39" s="61">
        <f t="shared" ca="1" si="16"/>
        <v>0</v>
      </c>
      <c r="V39" s="61">
        <f t="shared" ca="1" si="16"/>
        <v>0</v>
      </c>
      <c r="W39" s="61">
        <f t="shared" ca="1" si="16"/>
        <v>0</v>
      </c>
      <c r="X39" s="61">
        <f t="shared" ca="1" si="16"/>
        <v>0</v>
      </c>
      <c r="Y39" s="61">
        <f t="shared" ca="1" si="16"/>
        <v>0</v>
      </c>
      <c r="Z39" s="61">
        <f t="shared" ca="1" si="16"/>
        <v>0</v>
      </c>
      <c r="AA39" s="61">
        <f t="shared" ca="1" si="16"/>
        <v>0</v>
      </c>
      <c r="AB39" s="61">
        <f t="shared" ca="1" si="16"/>
        <v>0</v>
      </c>
      <c r="AC39" s="61">
        <f t="shared" ca="1" si="16"/>
        <v>0</v>
      </c>
      <c r="AD39" s="61">
        <f t="shared" ca="1" si="16"/>
        <v>0</v>
      </c>
      <c r="AE39" s="61">
        <f t="shared" ca="1" si="16"/>
        <v>0</v>
      </c>
      <c r="AF39" s="61">
        <f t="shared" ca="1" si="16"/>
        <v>0</v>
      </c>
      <c r="AG39" s="61">
        <f t="shared" ca="1" si="16"/>
        <v>0</v>
      </c>
      <c r="AH39" s="61">
        <f t="shared" ca="1" si="16"/>
        <v>0</v>
      </c>
      <c r="AI39" s="61">
        <f t="shared" ca="1" si="16"/>
        <v>0</v>
      </c>
      <c r="AJ39" s="61">
        <f t="shared" ref="AJ39:AY54" ca="1" si="20">INDIRECT("'"&amp;VLOOKUP($A$2,$GC$1:$GD$19,2,0)&amp;"'!"&amp;ADDRESS(IFERROR(MATCH($B39,INDIRECT("'"&amp;VLOOKUP($A$2,$GC$1:$GD$19,2,0)&amp;"'!B:B"),0),MATCH($A$82,INDIRECT("'"&amp;VLOOKUP($A$2,$GC$1:$GD$19,2,0)&amp;"'!A:A"),0)),MATCH(AJ$5,INDIRECT("'"&amp;VLOOKUP($A$2,$GC$1:$GD$19,2,0)&amp;"'!5:5"),0)))</f>
        <v>0</v>
      </c>
      <c r="AK39" s="61">
        <f t="shared" ca="1" si="20"/>
        <v>0</v>
      </c>
      <c r="AL39" s="61">
        <f t="shared" ca="1" si="20"/>
        <v>0</v>
      </c>
      <c r="AM39" s="61">
        <f t="shared" ca="1" si="20"/>
        <v>0</v>
      </c>
      <c r="AN39" s="61">
        <f t="shared" ca="1" si="20"/>
        <v>0</v>
      </c>
      <c r="AO39" s="61">
        <f t="shared" ca="1" si="20"/>
        <v>0</v>
      </c>
      <c r="AP39" s="61">
        <f t="shared" ca="1" si="20"/>
        <v>0</v>
      </c>
      <c r="AQ39" s="61">
        <f t="shared" ca="1" si="20"/>
        <v>0</v>
      </c>
      <c r="AR39" s="61">
        <f t="shared" ca="1" si="20"/>
        <v>0</v>
      </c>
      <c r="AS39" s="61">
        <f t="shared" ca="1" si="20"/>
        <v>0</v>
      </c>
      <c r="AT39" s="61">
        <f t="shared" ca="1" si="20"/>
        <v>0</v>
      </c>
      <c r="AU39" s="61">
        <f t="shared" ca="1" si="20"/>
        <v>0</v>
      </c>
      <c r="AV39" s="61">
        <f t="shared" ca="1" si="20"/>
        <v>0</v>
      </c>
      <c r="AW39" s="61">
        <f t="shared" ca="1" si="20"/>
        <v>0</v>
      </c>
      <c r="AX39" s="61">
        <f t="shared" ca="1" si="20"/>
        <v>0</v>
      </c>
      <c r="AY39" s="61">
        <f t="shared" ca="1" si="20"/>
        <v>0</v>
      </c>
      <c r="AZ39" s="61">
        <f t="shared" ref="AZ39:BO54" ca="1" si="21">INDIRECT("'"&amp;VLOOKUP($A$2,$GC$1:$GD$19,2,0)&amp;"'!"&amp;ADDRESS(IFERROR(MATCH($B39,INDIRECT("'"&amp;VLOOKUP($A$2,$GC$1:$GD$19,2,0)&amp;"'!B:B"),0),MATCH($A$82,INDIRECT("'"&amp;VLOOKUP($A$2,$GC$1:$GD$19,2,0)&amp;"'!A:A"),0)),MATCH(AZ$5,INDIRECT("'"&amp;VLOOKUP($A$2,$GC$1:$GD$19,2,0)&amp;"'!5:5"),0)))</f>
        <v>0</v>
      </c>
      <c r="BA39" s="61">
        <f t="shared" ca="1" si="21"/>
        <v>0</v>
      </c>
      <c r="BB39" s="61">
        <f t="shared" ca="1" si="21"/>
        <v>0</v>
      </c>
      <c r="BC39" s="61">
        <f t="shared" ca="1" si="21"/>
        <v>0</v>
      </c>
      <c r="BD39" s="61">
        <f t="shared" ca="1" si="21"/>
        <v>0</v>
      </c>
      <c r="BE39" s="61">
        <f t="shared" ca="1" si="21"/>
        <v>0</v>
      </c>
      <c r="BF39" s="61">
        <f t="shared" ca="1" si="21"/>
        <v>0</v>
      </c>
      <c r="BG39" s="61">
        <f t="shared" ca="1" si="21"/>
        <v>0</v>
      </c>
      <c r="BH39" s="61">
        <f t="shared" ca="1" si="21"/>
        <v>0</v>
      </c>
      <c r="BI39" s="61">
        <f t="shared" ca="1" si="21"/>
        <v>0</v>
      </c>
      <c r="BJ39" s="61">
        <f t="shared" ca="1" si="21"/>
        <v>0</v>
      </c>
      <c r="BK39" s="61">
        <f t="shared" ca="1" si="21"/>
        <v>0</v>
      </c>
      <c r="BL39" s="61">
        <f t="shared" ca="1" si="21"/>
        <v>0</v>
      </c>
      <c r="BM39" s="61">
        <f t="shared" ca="1" si="21"/>
        <v>0</v>
      </c>
      <c r="BN39" s="61">
        <f t="shared" ca="1" si="21"/>
        <v>0</v>
      </c>
      <c r="BO39" s="61">
        <f t="shared" ca="1" si="21"/>
        <v>0</v>
      </c>
      <c r="BP39" s="61">
        <f t="shared" ref="BP39:CE54" ca="1" si="22">INDIRECT("'"&amp;VLOOKUP($A$2,$GC$1:$GD$19,2,0)&amp;"'!"&amp;ADDRESS(IFERROR(MATCH($B39,INDIRECT("'"&amp;VLOOKUP($A$2,$GC$1:$GD$19,2,0)&amp;"'!B:B"),0),MATCH($A$82,INDIRECT("'"&amp;VLOOKUP($A$2,$GC$1:$GD$19,2,0)&amp;"'!A:A"),0)),MATCH(BP$5,INDIRECT("'"&amp;VLOOKUP($A$2,$GC$1:$GD$19,2,0)&amp;"'!5:5"),0)))</f>
        <v>0</v>
      </c>
      <c r="BQ39" s="61">
        <f t="shared" ca="1" si="22"/>
        <v>0</v>
      </c>
      <c r="BR39" s="61">
        <f t="shared" ca="1" si="22"/>
        <v>0</v>
      </c>
      <c r="BS39" s="61">
        <f t="shared" ca="1" si="22"/>
        <v>0</v>
      </c>
      <c r="BT39" s="61">
        <f t="shared" ca="1" si="22"/>
        <v>0</v>
      </c>
      <c r="BU39" s="61">
        <f t="shared" ca="1" si="22"/>
        <v>0</v>
      </c>
      <c r="BV39" s="61">
        <f t="shared" ca="1" si="22"/>
        <v>0</v>
      </c>
      <c r="BW39" s="61">
        <f t="shared" ca="1" si="22"/>
        <v>0</v>
      </c>
      <c r="BX39" s="61">
        <f t="shared" ca="1" si="22"/>
        <v>0</v>
      </c>
      <c r="BY39" s="61">
        <f t="shared" ca="1" si="22"/>
        <v>0</v>
      </c>
      <c r="BZ39" s="61">
        <f t="shared" ca="1" si="22"/>
        <v>0</v>
      </c>
      <c r="CA39" s="61">
        <f t="shared" ca="1" si="22"/>
        <v>0</v>
      </c>
      <c r="CB39" s="61">
        <f t="shared" ca="1" si="22"/>
        <v>0</v>
      </c>
      <c r="CC39" s="61">
        <f t="shared" ca="1" si="22"/>
        <v>0</v>
      </c>
      <c r="CD39" s="61">
        <f t="shared" ca="1" si="22"/>
        <v>0</v>
      </c>
      <c r="CE39" s="61">
        <f t="shared" ca="1" si="22"/>
        <v>0</v>
      </c>
      <c r="CF39" s="61">
        <f t="shared" ref="CF39:CT54" ca="1" si="23">INDIRECT("'"&amp;VLOOKUP($A$2,$GC$1:$GD$19,2,0)&amp;"'!"&amp;ADDRESS(IFERROR(MATCH($B39,INDIRECT("'"&amp;VLOOKUP($A$2,$GC$1:$GD$19,2,0)&amp;"'!B:B"),0),MATCH($A$82,INDIRECT("'"&amp;VLOOKUP($A$2,$GC$1:$GD$19,2,0)&amp;"'!A:A"),0)),MATCH(CF$5,INDIRECT("'"&amp;VLOOKUP($A$2,$GC$1:$GD$19,2,0)&amp;"'!5:5"),0)))</f>
        <v>0</v>
      </c>
      <c r="CG39" s="61">
        <f t="shared" ca="1" si="23"/>
        <v>0</v>
      </c>
      <c r="CH39" s="61">
        <f t="shared" ca="1" si="23"/>
        <v>0</v>
      </c>
      <c r="CI39" s="61">
        <f t="shared" ca="1" si="23"/>
        <v>0</v>
      </c>
      <c r="CJ39" s="61">
        <f t="shared" ca="1" si="23"/>
        <v>0</v>
      </c>
      <c r="CK39" s="61">
        <f t="shared" ca="1" si="23"/>
        <v>0</v>
      </c>
      <c r="CL39" s="61">
        <f t="shared" ca="1" si="23"/>
        <v>0</v>
      </c>
      <c r="CM39" s="61">
        <f t="shared" ca="1" si="23"/>
        <v>0</v>
      </c>
      <c r="CN39" s="61">
        <f t="shared" ca="1" si="23"/>
        <v>0</v>
      </c>
      <c r="CO39" s="61">
        <f t="shared" ca="1" si="23"/>
        <v>0</v>
      </c>
      <c r="CP39" s="61">
        <f t="shared" ca="1" si="23"/>
        <v>0</v>
      </c>
      <c r="CQ39" s="61">
        <f t="shared" ca="1" si="23"/>
        <v>0</v>
      </c>
      <c r="CR39" s="61">
        <f t="shared" ca="1" si="23"/>
        <v>0</v>
      </c>
      <c r="CS39" s="61">
        <f t="shared" ca="1" si="23"/>
        <v>0</v>
      </c>
      <c r="CT39" s="61">
        <f t="shared" ca="1" si="23"/>
        <v>0</v>
      </c>
      <c r="CU39" s="61">
        <f t="shared" ca="1" si="6"/>
        <v>0</v>
      </c>
    </row>
    <row r="40" spans="1:99" ht="12.75" customHeight="1">
      <c r="A40" s="44" t="s">
        <v>66</v>
      </c>
      <c r="B40" s="59">
        <v>1046</v>
      </c>
      <c r="C40" s="60" t="s">
        <v>373</v>
      </c>
      <c r="D40" s="61">
        <f t="shared" ca="1" si="19"/>
        <v>0</v>
      </c>
      <c r="E40" s="61">
        <f t="shared" ca="1" si="19"/>
        <v>0</v>
      </c>
      <c r="F40" s="61">
        <f t="shared" ca="1" si="19"/>
        <v>0</v>
      </c>
      <c r="G40" s="61">
        <f t="shared" ca="1" si="19"/>
        <v>0</v>
      </c>
      <c r="H40" s="61">
        <f t="shared" ca="1" si="19"/>
        <v>0</v>
      </c>
      <c r="I40" s="61">
        <f t="shared" ca="1" si="19"/>
        <v>0</v>
      </c>
      <c r="J40" s="61">
        <f t="shared" ca="1" si="19"/>
        <v>0</v>
      </c>
      <c r="K40" s="61">
        <f t="shared" ca="1" si="19"/>
        <v>0</v>
      </c>
      <c r="L40" s="61">
        <f t="shared" ca="1" si="19"/>
        <v>0</v>
      </c>
      <c r="M40" s="61">
        <f t="shared" ca="1" si="19"/>
        <v>0</v>
      </c>
      <c r="N40" s="61">
        <f t="shared" ca="1" si="19"/>
        <v>0</v>
      </c>
      <c r="O40" s="61">
        <f t="shared" ca="1" si="19"/>
        <v>0</v>
      </c>
      <c r="P40" s="61">
        <f t="shared" ca="1" si="19"/>
        <v>0</v>
      </c>
      <c r="Q40" s="61">
        <f t="shared" ca="1" si="19"/>
        <v>0</v>
      </c>
      <c r="R40" s="61">
        <f t="shared" ca="1" si="19"/>
        <v>0</v>
      </c>
      <c r="S40" s="61">
        <f t="shared" ca="1" si="19"/>
        <v>0</v>
      </c>
      <c r="T40" s="61">
        <f t="shared" ca="1" si="16"/>
        <v>0</v>
      </c>
      <c r="U40" s="61">
        <f t="shared" ca="1" si="16"/>
        <v>0</v>
      </c>
      <c r="V40" s="61">
        <f t="shared" ca="1" si="16"/>
        <v>0</v>
      </c>
      <c r="W40" s="61">
        <f t="shared" ca="1" si="16"/>
        <v>0</v>
      </c>
      <c r="X40" s="61">
        <f t="shared" ca="1" si="16"/>
        <v>0</v>
      </c>
      <c r="Y40" s="61">
        <f t="shared" ca="1" si="16"/>
        <v>0</v>
      </c>
      <c r="Z40" s="61">
        <f t="shared" ca="1" si="16"/>
        <v>0</v>
      </c>
      <c r="AA40" s="61">
        <f t="shared" ca="1" si="16"/>
        <v>0</v>
      </c>
      <c r="AB40" s="61">
        <f t="shared" ca="1" si="16"/>
        <v>0</v>
      </c>
      <c r="AC40" s="61">
        <f t="shared" ca="1" si="16"/>
        <v>0</v>
      </c>
      <c r="AD40" s="61">
        <f t="shared" ca="1" si="16"/>
        <v>0</v>
      </c>
      <c r="AE40" s="61">
        <f t="shared" ca="1" si="16"/>
        <v>0</v>
      </c>
      <c r="AF40" s="61">
        <f t="shared" ca="1" si="16"/>
        <v>0</v>
      </c>
      <c r="AG40" s="61">
        <f t="shared" ca="1" si="16"/>
        <v>0</v>
      </c>
      <c r="AH40" s="61">
        <f t="shared" ca="1" si="16"/>
        <v>0</v>
      </c>
      <c r="AI40" s="61">
        <f t="shared" ca="1" si="16"/>
        <v>0</v>
      </c>
      <c r="AJ40" s="61">
        <f t="shared" ca="1" si="20"/>
        <v>0</v>
      </c>
      <c r="AK40" s="61">
        <f t="shared" ca="1" si="20"/>
        <v>0</v>
      </c>
      <c r="AL40" s="61">
        <f t="shared" ca="1" si="20"/>
        <v>0</v>
      </c>
      <c r="AM40" s="61">
        <f t="shared" ca="1" si="20"/>
        <v>0</v>
      </c>
      <c r="AN40" s="61">
        <f t="shared" ca="1" si="20"/>
        <v>0</v>
      </c>
      <c r="AO40" s="61">
        <f t="shared" ca="1" si="20"/>
        <v>0</v>
      </c>
      <c r="AP40" s="61">
        <f t="shared" ca="1" si="20"/>
        <v>0</v>
      </c>
      <c r="AQ40" s="61">
        <f t="shared" ca="1" si="20"/>
        <v>0</v>
      </c>
      <c r="AR40" s="61">
        <f t="shared" ca="1" si="20"/>
        <v>0</v>
      </c>
      <c r="AS40" s="61">
        <f t="shared" ca="1" si="20"/>
        <v>0</v>
      </c>
      <c r="AT40" s="61">
        <f t="shared" ca="1" si="20"/>
        <v>0</v>
      </c>
      <c r="AU40" s="61">
        <f t="shared" ca="1" si="20"/>
        <v>0</v>
      </c>
      <c r="AV40" s="61">
        <f t="shared" ca="1" si="20"/>
        <v>0</v>
      </c>
      <c r="AW40" s="61">
        <f t="shared" ca="1" si="20"/>
        <v>0</v>
      </c>
      <c r="AX40" s="61">
        <f t="shared" ca="1" si="20"/>
        <v>0</v>
      </c>
      <c r="AY40" s="61">
        <f t="shared" ca="1" si="20"/>
        <v>0</v>
      </c>
      <c r="AZ40" s="61">
        <f t="shared" ca="1" si="21"/>
        <v>0</v>
      </c>
      <c r="BA40" s="61">
        <f t="shared" ca="1" si="21"/>
        <v>0</v>
      </c>
      <c r="BB40" s="61">
        <f t="shared" ca="1" si="21"/>
        <v>0</v>
      </c>
      <c r="BC40" s="61">
        <f t="shared" ca="1" si="21"/>
        <v>0</v>
      </c>
      <c r="BD40" s="61">
        <f t="shared" ca="1" si="21"/>
        <v>0</v>
      </c>
      <c r="BE40" s="61">
        <f t="shared" ca="1" si="21"/>
        <v>0</v>
      </c>
      <c r="BF40" s="61">
        <f t="shared" ca="1" si="21"/>
        <v>0</v>
      </c>
      <c r="BG40" s="61">
        <f t="shared" ca="1" si="21"/>
        <v>0</v>
      </c>
      <c r="BH40" s="61">
        <f t="shared" ca="1" si="21"/>
        <v>0</v>
      </c>
      <c r="BI40" s="61">
        <f t="shared" ca="1" si="21"/>
        <v>0</v>
      </c>
      <c r="BJ40" s="61">
        <f t="shared" ca="1" si="21"/>
        <v>0</v>
      </c>
      <c r="BK40" s="61">
        <f t="shared" ca="1" si="21"/>
        <v>0</v>
      </c>
      <c r="BL40" s="61">
        <f t="shared" ca="1" si="21"/>
        <v>0</v>
      </c>
      <c r="BM40" s="61">
        <f t="shared" ca="1" si="21"/>
        <v>0</v>
      </c>
      <c r="BN40" s="61">
        <f t="shared" ca="1" si="21"/>
        <v>0</v>
      </c>
      <c r="BO40" s="61">
        <f t="shared" ca="1" si="21"/>
        <v>0</v>
      </c>
      <c r="BP40" s="61">
        <f t="shared" ca="1" si="22"/>
        <v>0</v>
      </c>
      <c r="BQ40" s="61">
        <f t="shared" ca="1" si="22"/>
        <v>0</v>
      </c>
      <c r="BR40" s="61">
        <f t="shared" ca="1" si="22"/>
        <v>0</v>
      </c>
      <c r="BS40" s="61">
        <f t="shared" ca="1" si="22"/>
        <v>0</v>
      </c>
      <c r="BT40" s="61">
        <f t="shared" ca="1" si="22"/>
        <v>0</v>
      </c>
      <c r="BU40" s="61">
        <f t="shared" ca="1" si="22"/>
        <v>0</v>
      </c>
      <c r="BV40" s="61">
        <f t="shared" ca="1" si="22"/>
        <v>0</v>
      </c>
      <c r="BW40" s="61">
        <f t="shared" ca="1" si="22"/>
        <v>0</v>
      </c>
      <c r="BX40" s="61">
        <f t="shared" ca="1" si="22"/>
        <v>0</v>
      </c>
      <c r="BY40" s="61">
        <f t="shared" ca="1" si="22"/>
        <v>0</v>
      </c>
      <c r="BZ40" s="61">
        <f t="shared" ca="1" si="22"/>
        <v>0</v>
      </c>
      <c r="CA40" s="61">
        <f t="shared" ca="1" si="22"/>
        <v>0</v>
      </c>
      <c r="CB40" s="61">
        <f t="shared" ca="1" si="22"/>
        <v>0</v>
      </c>
      <c r="CC40" s="61">
        <f t="shared" ca="1" si="22"/>
        <v>0</v>
      </c>
      <c r="CD40" s="61">
        <f t="shared" ca="1" si="22"/>
        <v>0</v>
      </c>
      <c r="CE40" s="61">
        <f t="shared" ca="1" si="22"/>
        <v>0</v>
      </c>
      <c r="CF40" s="61">
        <f t="shared" ca="1" si="23"/>
        <v>0</v>
      </c>
      <c r="CG40" s="61">
        <f t="shared" ca="1" si="23"/>
        <v>0</v>
      </c>
      <c r="CH40" s="61">
        <f t="shared" ca="1" si="23"/>
        <v>0</v>
      </c>
      <c r="CI40" s="61">
        <f t="shared" ca="1" si="23"/>
        <v>0</v>
      </c>
      <c r="CJ40" s="61">
        <f t="shared" ca="1" si="23"/>
        <v>0</v>
      </c>
      <c r="CK40" s="61">
        <f t="shared" ca="1" si="23"/>
        <v>0</v>
      </c>
      <c r="CL40" s="61">
        <f t="shared" ca="1" si="23"/>
        <v>0</v>
      </c>
      <c r="CM40" s="61">
        <f t="shared" ca="1" si="23"/>
        <v>0</v>
      </c>
      <c r="CN40" s="61">
        <f t="shared" ca="1" si="23"/>
        <v>0</v>
      </c>
      <c r="CO40" s="61">
        <f t="shared" ca="1" si="23"/>
        <v>0</v>
      </c>
      <c r="CP40" s="61">
        <f t="shared" ca="1" si="23"/>
        <v>0</v>
      </c>
      <c r="CQ40" s="61">
        <f t="shared" ca="1" si="23"/>
        <v>0</v>
      </c>
      <c r="CR40" s="61">
        <f t="shared" ca="1" si="23"/>
        <v>0</v>
      </c>
      <c r="CS40" s="61">
        <f t="shared" ca="1" si="23"/>
        <v>0</v>
      </c>
      <c r="CT40" s="61">
        <f t="shared" ca="1" si="23"/>
        <v>0</v>
      </c>
      <c r="CU40" s="61">
        <f t="shared" ca="1" si="6"/>
        <v>0</v>
      </c>
    </row>
    <row r="41" spans="1:99" ht="12.75" customHeight="1">
      <c r="A41" s="44" t="s">
        <v>68</v>
      </c>
      <c r="B41" s="59">
        <v>1048</v>
      </c>
      <c r="C41" s="60" t="s">
        <v>373</v>
      </c>
      <c r="D41" s="61">
        <f t="shared" ca="1" si="19"/>
        <v>0</v>
      </c>
      <c r="E41" s="61">
        <f t="shared" ca="1" si="19"/>
        <v>0</v>
      </c>
      <c r="F41" s="61">
        <f t="shared" ca="1" si="19"/>
        <v>0</v>
      </c>
      <c r="G41" s="61">
        <f t="shared" ca="1" si="19"/>
        <v>0</v>
      </c>
      <c r="H41" s="61">
        <f t="shared" ca="1" si="19"/>
        <v>0</v>
      </c>
      <c r="I41" s="61">
        <f t="shared" ca="1" si="19"/>
        <v>0</v>
      </c>
      <c r="J41" s="61">
        <f t="shared" ca="1" si="19"/>
        <v>0</v>
      </c>
      <c r="K41" s="61">
        <f t="shared" ca="1" si="19"/>
        <v>0</v>
      </c>
      <c r="L41" s="61">
        <f t="shared" ca="1" si="19"/>
        <v>0</v>
      </c>
      <c r="M41" s="61">
        <f t="shared" ca="1" si="19"/>
        <v>0</v>
      </c>
      <c r="N41" s="61">
        <f t="shared" ca="1" si="19"/>
        <v>0</v>
      </c>
      <c r="O41" s="61">
        <f t="shared" ca="1" si="19"/>
        <v>0</v>
      </c>
      <c r="P41" s="61">
        <f t="shared" ca="1" si="19"/>
        <v>0</v>
      </c>
      <c r="Q41" s="61">
        <f t="shared" ca="1" si="19"/>
        <v>0</v>
      </c>
      <c r="R41" s="61">
        <f t="shared" ca="1" si="19"/>
        <v>0</v>
      </c>
      <c r="S41" s="61">
        <f t="shared" ca="1" si="19"/>
        <v>0</v>
      </c>
      <c r="T41" s="61">
        <f t="shared" ca="1" si="16"/>
        <v>0</v>
      </c>
      <c r="U41" s="61">
        <f t="shared" ca="1" si="16"/>
        <v>0</v>
      </c>
      <c r="V41" s="61">
        <f t="shared" ca="1" si="16"/>
        <v>0</v>
      </c>
      <c r="W41" s="61">
        <f t="shared" ca="1" si="16"/>
        <v>0</v>
      </c>
      <c r="X41" s="61">
        <f t="shared" ca="1" si="16"/>
        <v>0</v>
      </c>
      <c r="Y41" s="61">
        <f t="shared" ca="1" si="16"/>
        <v>0</v>
      </c>
      <c r="Z41" s="61">
        <f t="shared" ca="1" si="16"/>
        <v>0</v>
      </c>
      <c r="AA41" s="61">
        <f t="shared" ca="1" si="16"/>
        <v>0</v>
      </c>
      <c r="AB41" s="61">
        <f t="shared" ca="1" si="16"/>
        <v>0</v>
      </c>
      <c r="AC41" s="61">
        <f t="shared" ca="1" si="16"/>
        <v>0</v>
      </c>
      <c r="AD41" s="61">
        <f t="shared" ca="1" si="16"/>
        <v>0</v>
      </c>
      <c r="AE41" s="61">
        <f t="shared" ca="1" si="16"/>
        <v>0</v>
      </c>
      <c r="AF41" s="61">
        <f t="shared" ca="1" si="16"/>
        <v>0</v>
      </c>
      <c r="AG41" s="61">
        <f t="shared" ca="1" si="16"/>
        <v>0</v>
      </c>
      <c r="AH41" s="61">
        <f t="shared" ca="1" si="16"/>
        <v>0</v>
      </c>
      <c r="AI41" s="61">
        <f t="shared" ca="1" si="16"/>
        <v>0</v>
      </c>
      <c r="AJ41" s="61">
        <f t="shared" ca="1" si="20"/>
        <v>0</v>
      </c>
      <c r="AK41" s="61">
        <f t="shared" ca="1" si="20"/>
        <v>0</v>
      </c>
      <c r="AL41" s="61">
        <f t="shared" ca="1" si="20"/>
        <v>0</v>
      </c>
      <c r="AM41" s="61">
        <f t="shared" ca="1" si="20"/>
        <v>0</v>
      </c>
      <c r="AN41" s="61">
        <f t="shared" ca="1" si="20"/>
        <v>0</v>
      </c>
      <c r="AO41" s="61">
        <f t="shared" ca="1" si="20"/>
        <v>0</v>
      </c>
      <c r="AP41" s="61">
        <f t="shared" ca="1" si="20"/>
        <v>0</v>
      </c>
      <c r="AQ41" s="61">
        <f t="shared" ca="1" si="20"/>
        <v>0</v>
      </c>
      <c r="AR41" s="61">
        <f t="shared" ca="1" si="20"/>
        <v>0</v>
      </c>
      <c r="AS41" s="61">
        <f t="shared" ca="1" si="20"/>
        <v>0</v>
      </c>
      <c r="AT41" s="61">
        <f t="shared" ca="1" si="20"/>
        <v>0</v>
      </c>
      <c r="AU41" s="61">
        <f t="shared" ca="1" si="20"/>
        <v>0</v>
      </c>
      <c r="AV41" s="61">
        <f t="shared" ca="1" si="20"/>
        <v>0</v>
      </c>
      <c r="AW41" s="61">
        <f t="shared" ca="1" si="20"/>
        <v>0</v>
      </c>
      <c r="AX41" s="61">
        <f t="shared" ca="1" si="20"/>
        <v>0</v>
      </c>
      <c r="AY41" s="61">
        <f t="shared" ca="1" si="20"/>
        <v>0</v>
      </c>
      <c r="AZ41" s="61">
        <f t="shared" ca="1" si="21"/>
        <v>0</v>
      </c>
      <c r="BA41" s="61">
        <f t="shared" ca="1" si="21"/>
        <v>0</v>
      </c>
      <c r="BB41" s="61">
        <f t="shared" ca="1" si="21"/>
        <v>0</v>
      </c>
      <c r="BC41" s="61">
        <f t="shared" ca="1" si="21"/>
        <v>0</v>
      </c>
      <c r="BD41" s="61">
        <f t="shared" ca="1" si="21"/>
        <v>0</v>
      </c>
      <c r="BE41" s="61">
        <f t="shared" ca="1" si="21"/>
        <v>0</v>
      </c>
      <c r="BF41" s="61">
        <f t="shared" ca="1" si="21"/>
        <v>0</v>
      </c>
      <c r="BG41" s="61">
        <f t="shared" ca="1" si="21"/>
        <v>0</v>
      </c>
      <c r="BH41" s="61">
        <f t="shared" ca="1" si="21"/>
        <v>0</v>
      </c>
      <c r="BI41" s="61">
        <f t="shared" ca="1" si="21"/>
        <v>0</v>
      </c>
      <c r="BJ41" s="61">
        <f t="shared" ca="1" si="21"/>
        <v>0</v>
      </c>
      <c r="BK41" s="61">
        <f t="shared" ca="1" si="21"/>
        <v>0</v>
      </c>
      <c r="BL41" s="61">
        <f t="shared" ca="1" si="21"/>
        <v>0</v>
      </c>
      <c r="BM41" s="61">
        <f t="shared" ca="1" si="21"/>
        <v>0</v>
      </c>
      <c r="BN41" s="61">
        <f t="shared" ca="1" si="21"/>
        <v>0</v>
      </c>
      <c r="BO41" s="61">
        <f t="shared" ca="1" si="21"/>
        <v>0</v>
      </c>
      <c r="BP41" s="61">
        <f t="shared" ca="1" si="22"/>
        <v>0</v>
      </c>
      <c r="BQ41" s="61">
        <f t="shared" ca="1" si="22"/>
        <v>0</v>
      </c>
      <c r="BR41" s="61">
        <f t="shared" ca="1" si="22"/>
        <v>0</v>
      </c>
      <c r="BS41" s="61">
        <f t="shared" ca="1" si="22"/>
        <v>0</v>
      </c>
      <c r="BT41" s="61">
        <f t="shared" ca="1" si="22"/>
        <v>0</v>
      </c>
      <c r="BU41" s="61">
        <f t="shared" ca="1" si="22"/>
        <v>0</v>
      </c>
      <c r="BV41" s="61">
        <f t="shared" ca="1" si="22"/>
        <v>0</v>
      </c>
      <c r="BW41" s="61">
        <f t="shared" ca="1" si="22"/>
        <v>0</v>
      </c>
      <c r="BX41" s="61">
        <f t="shared" ca="1" si="22"/>
        <v>0</v>
      </c>
      <c r="BY41" s="61">
        <f t="shared" ca="1" si="22"/>
        <v>0</v>
      </c>
      <c r="BZ41" s="61">
        <f t="shared" ca="1" si="22"/>
        <v>0</v>
      </c>
      <c r="CA41" s="61">
        <f t="shared" ca="1" si="22"/>
        <v>0</v>
      </c>
      <c r="CB41" s="61">
        <f t="shared" ca="1" si="22"/>
        <v>0</v>
      </c>
      <c r="CC41" s="61">
        <f t="shared" ca="1" si="22"/>
        <v>0</v>
      </c>
      <c r="CD41" s="61">
        <f t="shared" ca="1" si="22"/>
        <v>0</v>
      </c>
      <c r="CE41" s="61">
        <f t="shared" ca="1" si="22"/>
        <v>0</v>
      </c>
      <c r="CF41" s="61">
        <f t="shared" ca="1" si="23"/>
        <v>0</v>
      </c>
      <c r="CG41" s="61">
        <f t="shared" ca="1" si="23"/>
        <v>0</v>
      </c>
      <c r="CH41" s="61">
        <f t="shared" ca="1" si="23"/>
        <v>0</v>
      </c>
      <c r="CI41" s="61">
        <f t="shared" ca="1" si="23"/>
        <v>0</v>
      </c>
      <c r="CJ41" s="61">
        <f t="shared" ca="1" si="23"/>
        <v>0</v>
      </c>
      <c r="CK41" s="61">
        <f t="shared" ca="1" si="23"/>
        <v>0</v>
      </c>
      <c r="CL41" s="61">
        <f t="shared" ca="1" si="23"/>
        <v>0</v>
      </c>
      <c r="CM41" s="61">
        <f t="shared" ca="1" si="23"/>
        <v>0</v>
      </c>
      <c r="CN41" s="61">
        <f t="shared" ca="1" si="23"/>
        <v>0</v>
      </c>
      <c r="CO41" s="61">
        <f t="shared" ca="1" si="23"/>
        <v>0</v>
      </c>
      <c r="CP41" s="61">
        <f t="shared" ca="1" si="23"/>
        <v>0</v>
      </c>
      <c r="CQ41" s="61">
        <f t="shared" ca="1" si="23"/>
        <v>0</v>
      </c>
      <c r="CR41" s="61">
        <f t="shared" ca="1" si="23"/>
        <v>0</v>
      </c>
      <c r="CS41" s="61">
        <f t="shared" ca="1" si="23"/>
        <v>0</v>
      </c>
      <c r="CT41" s="61">
        <f t="shared" ca="1" si="23"/>
        <v>0</v>
      </c>
      <c r="CU41" s="61">
        <f t="shared" ca="1" si="6"/>
        <v>0</v>
      </c>
    </row>
    <row r="42" spans="1:99" ht="12.75" customHeight="1">
      <c r="A42" s="44" t="s">
        <v>70</v>
      </c>
      <c r="B42" s="59">
        <v>1049</v>
      </c>
      <c r="C42" s="60" t="s">
        <v>373</v>
      </c>
      <c r="D42" s="61">
        <f t="shared" ca="1" si="19"/>
        <v>0</v>
      </c>
      <c r="E42" s="61">
        <f t="shared" ca="1" si="19"/>
        <v>0</v>
      </c>
      <c r="F42" s="61">
        <f t="shared" ca="1" si="19"/>
        <v>0</v>
      </c>
      <c r="G42" s="61">
        <f t="shared" ca="1" si="19"/>
        <v>0</v>
      </c>
      <c r="H42" s="61">
        <f t="shared" ca="1" si="19"/>
        <v>0</v>
      </c>
      <c r="I42" s="61">
        <f t="shared" ca="1" si="19"/>
        <v>0</v>
      </c>
      <c r="J42" s="61">
        <f t="shared" ca="1" si="19"/>
        <v>0</v>
      </c>
      <c r="K42" s="61">
        <f t="shared" ca="1" si="19"/>
        <v>0</v>
      </c>
      <c r="L42" s="61">
        <f t="shared" ca="1" si="19"/>
        <v>0</v>
      </c>
      <c r="M42" s="61">
        <f t="shared" ca="1" si="19"/>
        <v>0</v>
      </c>
      <c r="N42" s="61">
        <f t="shared" ca="1" si="19"/>
        <v>0</v>
      </c>
      <c r="O42" s="61">
        <f t="shared" ca="1" si="19"/>
        <v>0</v>
      </c>
      <c r="P42" s="61">
        <f t="shared" ca="1" si="19"/>
        <v>0</v>
      </c>
      <c r="Q42" s="61">
        <f t="shared" ca="1" si="19"/>
        <v>0</v>
      </c>
      <c r="R42" s="61">
        <f t="shared" ca="1" si="19"/>
        <v>0</v>
      </c>
      <c r="S42" s="61">
        <f t="shared" ca="1" si="19"/>
        <v>0</v>
      </c>
      <c r="T42" s="61">
        <f t="shared" ca="1" si="16"/>
        <v>0</v>
      </c>
      <c r="U42" s="61">
        <f t="shared" ca="1" si="16"/>
        <v>0</v>
      </c>
      <c r="V42" s="61">
        <f t="shared" ca="1" si="16"/>
        <v>0</v>
      </c>
      <c r="W42" s="61">
        <f t="shared" ca="1" si="16"/>
        <v>0</v>
      </c>
      <c r="X42" s="61">
        <f t="shared" ca="1" si="16"/>
        <v>0</v>
      </c>
      <c r="Y42" s="61">
        <f t="shared" ca="1" si="16"/>
        <v>0</v>
      </c>
      <c r="Z42" s="61">
        <f t="shared" ca="1" si="16"/>
        <v>0</v>
      </c>
      <c r="AA42" s="61">
        <f t="shared" ca="1" si="16"/>
        <v>0</v>
      </c>
      <c r="AB42" s="61">
        <f t="shared" ca="1" si="16"/>
        <v>0</v>
      </c>
      <c r="AC42" s="61">
        <f t="shared" ca="1" si="16"/>
        <v>0</v>
      </c>
      <c r="AD42" s="61">
        <f t="shared" ca="1" si="16"/>
        <v>0</v>
      </c>
      <c r="AE42" s="61">
        <f t="shared" ca="1" si="16"/>
        <v>0</v>
      </c>
      <c r="AF42" s="61">
        <f t="shared" ca="1" si="16"/>
        <v>0</v>
      </c>
      <c r="AG42" s="61">
        <f t="shared" ca="1" si="16"/>
        <v>0</v>
      </c>
      <c r="AH42" s="61">
        <f t="shared" ca="1" si="16"/>
        <v>0</v>
      </c>
      <c r="AI42" s="61">
        <f t="shared" ca="1" si="16"/>
        <v>0</v>
      </c>
      <c r="AJ42" s="61">
        <f t="shared" ca="1" si="20"/>
        <v>0</v>
      </c>
      <c r="AK42" s="61">
        <f t="shared" ca="1" si="20"/>
        <v>0</v>
      </c>
      <c r="AL42" s="61">
        <f t="shared" ca="1" si="20"/>
        <v>0</v>
      </c>
      <c r="AM42" s="61">
        <f t="shared" ca="1" si="20"/>
        <v>0</v>
      </c>
      <c r="AN42" s="61">
        <f t="shared" ca="1" si="20"/>
        <v>0</v>
      </c>
      <c r="AO42" s="61">
        <f t="shared" ca="1" si="20"/>
        <v>0</v>
      </c>
      <c r="AP42" s="61">
        <f t="shared" ca="1" si="20"/>
        <v>0</v>
      </c>
      <c r="AQ42" s="61">
        <f t="shared" ca="1" si="20"/>
        <v>0</v>
      </c>
      <c r="AR42" s="61">
        <f t="shared" ca="1" si="20"/>
        <v>0</v>
      </c>
      <c r="AS42" s="61">
        <f t="shared" ca="1" si="20"/>
        <v>0</v>
      </c>
      <c r="AT42" s="61">
        <f t="shared" ca="1" si="20"/>
        <v>0</v>
      </c>
      <c r="AU42" s="61">
        <f t="shared" ca="1" si="20"/>
        <v>0</v>
      </c>
      <c r="AV42" s="61">
        <f t="shared" ca="1" si="20"/>
        <v>0</v>
      </c>
      <c r="AW42" s="61">
        <f t="shared" ca="1" si="20"/>
        <v>0</v>
      </c>
      <c r="AX42" s="61">
        <f t="shared" ca="1" si="20"/>
        <v>0</v>
      </c>
      <c r="AY42" s="61">
        <f t="shared" ca="1" si="20"/>
        <v>0</v>
      </c>
      <c r="AZ42" s="61">
        <f t="shared" ca="1" si="21"/>
        <v>0</v>
      </c>
      <c r="BA42" s="61">
        <f t="shared" ca="1" si="21"/>
        <v>0</v>
      </c>
      <c r="BB42" s="61">
        <f t="shared" ca="1" si="21"/>
        <v>0</v>
      </c>
      <c r="BC42" s="61">
        <f t="shared" ca="1" si="21"/>
        <v>0</v>
      </c>
      <c r="BD42" s="61">
        <f t="shared" ca="1" si="21"/>
        <v>0</v>
      </c>
      <c r="BE42" s="61">
        <f t="shared" ca="1" si="21"/>
        <v>0</v>
      </c>
      <c r="BF42" s="61">
        <f t="shared" ca="1" si="21"/>
        <v>0</v>
      </c>
      <c r="BG42" s="61">
        <f t="shared" ca="1" si="21"/>
        <v>0</v>
      </c>
      <c r="BH42" s="61">
        <f t="shared" ca="1" si="21"/>
        <v>0</v>
      </c>
      <c r="BI42" s="61">
        <f t="shared" ca="1" si="21"/>
        <v>0</v>
      </c>
      <c r="BJ42" s="61">
        <f t="shared" ca="1" si="21"/>
        <v>0</v>
      </c>
      <c r="BK42" s="61">
        <f t="shared" ca="1" si="21"/>
        <v>0</v>
      </c>
      <c r="BL42" s="61">
        <f t="shared" ca="1" si="21"/>
        <v>0</v>
      </c>
      <c r="BM42" s="61">
        <f t="shared" ca="1" si="21"/>
        <v>0</v>
      </c>
      <c r="BN42" s="61">
        <f t="shared" ca="1" si="21"/>
        <v>0</v>
      </c>
      <c r="BO42" s="61">
        <f t="shared" ca="1" si="21"/>
        <v>0</v>
      </c>
      <c r="BP42" s="61">
        <f t="shared" ca="1" si="22"/>
        <v>0</v>
      </c>
      <c r="BQ42" s="61">
        <f t="shared" ca="1" si="22"/>
        <v>0</v>
      </c>
      <c r="BR42" s="61">
        <f t="shared" ca="1" si="22"/>
        <v>0</v>
      </c>
      <c r="BS42" s="61">
        <f t="shared" ca="1" si="22"/>
        <v>0</v>
      </c>
      <c r="BT42" s="61">
        <f t="shared" ca="1" si="22"/>
        <v>0</v>
      </c>
      <c r="BU42" s="61">
        <f t="shared" ca="1" si="22"/>
        <v>0</v>
      </c>
      <c r="BV42" s="61">
        <f t="shared" ca="1" si="22"/>
        <v>0</v>
      </c>
      <c r="BW42" s="61">
        <f t="shared" ca="1" si="22"/>
        <v>0</v>
      </c>
      <c r="BX42" s="61">
        <f t="shared" ca="1" si="22"/>
        <v>0</v>
      </c>
      <c r="BY42" s="61">
        <f t="shared" ca="1" si="22"/>
        <v>0</v>
      </c>
      <c r="BZ42" s="61">
        <f t="shared" ca="1" si="22"/>
        <v>0</v>
      </c>
      <c r="CA42" s="61">
        <f t="shared" ca="1" si="22"/>
        <v>0</v>
      </c>
      <c r="CB42" s="61">
        <f t="shared" ca="1" si="22"/>
        <v>0</v>
      </c>
      <c r="CC42" s="61">
        <f t="shared" ca="1" si="22"/>
        <v>0</v>
      </c>
      <c r="CD42" s="61">
        <f t="shared" ca="1" si="22"/>
        <v>0</v>
      </c>
      <c r="CE42" s="61">
        <f t="shared" ca="1" si="22"/>
        <v>0</v>
      </c>
      <c r="CF42" s="61">
        <f t="shared" ca="1" si="23"/>
        <v>0</v>
      </c>
      <c r="CG42" s="61">
        <f t="shared" ca="1" si="23"/>
        <v>0</v>
      </c>
      <c r="CH42" s="61">
        <f t="shared" ca="1" si="23"/>
        <v>0</v>
      </c>
      <c r="CI42" s="61">
        <f t="shared" ca="1" si="23"/>
        <v>0</v>
      </c>
      <c r="CJ42" s="61">
        <f t="shared" ca="1" si="23"/>
        <v>0</v>
      </c>
      <c r="CK42" s="61">
        <f t="shared" ca="1" si="23"/>
        <v>0</v>
      </c>
      <c r="CL42" s="61">
        <f t="shared" ca="1" si="23"/>
        <v>0</v>
      </c>
      <c r="CM42" s="61">
        <f t="shared" ca="1" si="23"/>
        <v>0</v>
      </c>
      <c r="CN42" s="61">
        <f t="shared" ca="1" si="23"/>
        <v>0</v>
      </c>
      <c r="CO42" s="61">
        <f t="shared" ca="1" si="23"/>
        <v>0</v>
      </c>
      <c r="CP42" s="61">
        <f t="shared" ca="1" si="23"/>
        <v>0</v>
      </c>
      <c r="CQ42" s="61">
        <f t="shared" ca="1" si="23"/>
        <v>0</v>
      </c>
      <c r="CR42" s="61">
        <f t="shared" ca="1" si="23"/>
        <v>0</v>
      </c>
      <c r="CS42" s="61">
        <f t="shared" ca="1" si="23"/>
        <v>0</v>
      </c>
      <c r="CT42" s="61">
        <f t="shared" ca="1" si="23"/>
        <v>0</v>
      </c>
      <c r="CU42" s="61">
        <f t="shared" ca="1" si="6"/>
        <v>0</v>
      </c>
    </row>
    <row r="43" spans="1:99" ht="12.75" customHeight="1">
      <c r="A43" s="44" t="s">
        <v>72</v>
      </c>
      <c r="B43" s="59">
        <v>1051</v>
      </c>
      <c r="C43" s="60" t="s">
        <v>373</v>
      </c>
      <c r="D43" s="61">
        <f t="shared" ca="1" si="19"/>
        <v>0</v>
      </c>
      <c r="E43" s="61">
        <f t="shared" ca="1" si="19"/>
        <v>0</v>
      </c>
      <c r="F43" s="61">
        <f t="shared" ca="1" si="19"/>
        <v>0</v>
      </c>
      <c r="G43" s="61">
        <f t="shared" ca="1" si="19"/>
        <v>0</v>
      </c>
      <c r="H43" s="61">
        <f t="shared" ca="1" si="19"/>
        <v>0</v>
      </c>
      <c r="I43" s="61">
        <f t="shared" ca="1" si="19"/>
        <v>0</v>
      </c>
      <c r="J43" s="61">
        <f t="shared" ca="1" si="19"/>
        <v>0</v>
      </c>
      <c r="K43" s="61">
        <f t="shared" ca="1" si="19"/>
        <v>0</v>
      </c>
      <c r="L43" s="61">
        <f t="shared" ca="1" si="19"/>
        <v>0</v>
      </c>
      <c r="M43" s="61">
        <f t="shared" ca="1" si="19"/>
        <v>0</v>
      </c>
      <c r="N43" s="61">
        <f t="shared" ca="1" si="19"/>
        <v>0</v>
      </c>
      <c r="O43" s="61">
        <f t="shared" ca="1" si="19"/>
        <v>0</v>
      </c>
      <c r="P43" s="61">
        <f t="shared" ca="1" si="19"/>
        <v>0</v>
      </c>
      <c r="Q43" s="61">
        <f t="shared" ca="1" si="19"/>
        <v>0</v>
      </c>
      <c r="R43" s="61">
        <f t="shared" ca="1" si="19"/>
        <v>0</v>
      </c>
      <c r="S43" s="61">
        <f t="shared" ca="1" si="19"/>
        <v>0</v>
      </c>
      <c r="T43" s="61">
        <f t="shared" ca="1" si="16"/>
        <v>0</v>
      </c>
      <c r="U43" s="61">
        <f t="shared" ca="1" si="16"/>
        <v>0</v>
      </c>
      <c r="V43" s="61">
        <f t="shared" ca="1" si="16"/>
        <v>0</v>
      </c>
      <c r="W43" s="61">
        <f t="shared" ca="1" si="16"/>
        <v>0</v>
      </c>
      <c r="X43" s="61">
        <f t="shared" ca="1" si="16"/>
        <v>0</v>
      </c>
      <c r="Y43" s="61">
        <f t="shared" ca="1" si="16"/>
        <v>0</v>
      </c>
      <c r="Z43" s="61">
        <f t="shared" ca="1" si="16"/>
        <v>0</v>
      </c>
      <c r="AA43" s="61">
        <f t="shared" ca="1" si="16"/>
        <v>0</v>
      </c>
      <c r="AB43" s="61">
        <f t="shared" ca="1" si="16"/>
        <v>0</v>
      </c>
      <c r="AC43" s="61">
        <f t="shared" ca="1" si="16"/>
        <v>0</v>
      </c>
      <c r="AD43" s="61">
        <f t="shared" ca="1" si="16"/>
        <v>0</v>
      </c>
      <c r="AE43" s="61">
        <f t="shared" ca="1" si="16"/>
        <v>0</v>
      </c>
      <c r="AF43" s="61">
        <f t="shared" ca="1" si="16"/>
        <v>0</v>
      </c>
      <c r="AG43" s="61">
        <f t="shared" ca="1" si="16"/>
        <v>0</v>
      </c>
      <c r="AH43" s="61">
        <f t="shared" ca="1" si="16"/>
        <v>0</v>
      </c>
      <c r="AI43" s="61">
        <f t="shared" ca="1" si="16"/>
        <v>0</v>
      </c>
      <c r="AJ43" s="61">
        <f t="shared" ca="1" si="20"/>
        <v>0</v>
      </c>
      <c r="AK43" s="61">
        <f t="shared" ca="1" si="20"/>
        <v>0</v>
      </c>
      <c r="AL43" s="61">
        <f t="shared" ca="1" si="20"/>
        <v>0</v>
      </c>
      <c r="AM43" s="61">
        <f t="shared" ca="1" si="20"/>
        <v>0</v>
      </c>
      <c r="AN43" s="61">
        <f t="shared" ca="1" si="20"/>
        <v>0</v>
      </c>
      <c r="AO43" s="61">
        <f t="shared" ca="1" si="20"/>
        <v>0</v>
      </c>
      <c r="AP43" s="61">
        <f t="shared" ca="1" si="20"/>
        <v>0</v>
      </c>
      <c r="AQ43" s="61">
        <f t="shared" ca="1" si="20"/>
        <v>0</v>
      </c>
      <c r="AR43" s="61">
        <f t="shared" ca="1" si="20"/>
        <v>0</v>
      </c>
      <c r="AS43" s="61">
        <f t="shared" ca="1" si="20"/>
        <v>0</v>
      </c>
      <c r="AT43" s="61">
        <f t="shared" ca="1" si="20"/>
        <v>0</v>
      </c>
      <c r="AU43" s="61">
        <f t="shared" ca="1" si="20"/>
        <v>0</v>
      </c>
      <c r="AV43" s="61">
        <f t="shared" ca="1" si="20"/>
        <v>0</v>
      </c>
      <c r="AW43" s="61">
        <f t="shared" ca="1" si="20"/>
        <v>0</v>
      </c>
      <c r="AX43" s="61">
        <f t="shared" ca="1" si="20"/>
        <v>0</v>
      </c>
      <c r="AY43" s="61">
        <f t="shared" ca="1" si="20"/>
        <v>0</v>
      </c>
      <c r="AZ43" s="61">
        <f t="shared" ca="1" si="21"/>
        <v>0</v>
      </c>
      <c r="BA43" s="61">
        <f t="shared" ca="1" si="21"/>
        <v>0</v>
      </c>
      <c r="BB43" s="61">
        <f t="shared" ca="1" si="21"/>
        <v>0</v>
      </c>
      <c r="BC43" s="61">
        <f t="shared" ca="1" si="21"/>
        <v>0</v>
      </c>
      <c r="BD43" s="61">
        <f t="shared" ca="1" si="21"/>
        <v>0</v>
      </c>
      <c r="BE43" s="61">
        <f t="shared" ca="1" si="21"/>
        <v>0</v>
      </c>
      <c r="BF43" s="61">
        <f t="shared" ca="1" si="21"/>
        <v>0</v>
      </c>
      <c r="BG43" s="61">
        <f t="shared" ca="1" si="21"/>
        <v>0</v>
      </c>
      <c r="BH43" s="61">
        <f t="shared" ca="1" si="21"/>
        <v>0</v>
      </c>
      <c r="BI43" s="61">
        <f t="shared" ca="1" si="21"/>
        <v>0</v>
      </c>
      <c r="BJ43" s="61">
        <f t="shared" ca="1" si="21"/>
        <v>0</v>
      </c>
      <c r="BK43" s="61">
        <f t="shared" ca="1" si="21"/>
        <v>0</v>
      </c>
      <c r="BL43" s="61">
        <f t="shared" ca="1" si="21"/>
        <v>0</v>
      </c>
      <c r="BM43" s="61">
        <f t="shared" ca="1" si="21"/>
        <v>0</v>
      </c>
      <c r="BN43" s="61">
        <f t="shared" ca="1" si="21"/>
        <v>0</v>
      </c>
      <c r="BO43" s="61">
        <f t="shared" ca="1" si="21"/>
        <v>0</v>
      </c>
      <c r="BP43" s="61">
        <f t="shared" ca="1" si="22"/>
        <v>0</v>
      </c>
      <c r="BQ43" s="61">
        <f t="shared" ca="1" si="22"/>
        <v>0</v>
      </c>
      <c r="BR43" s="61">
        <f t="shared" ca="1" si="22"/>
        <v>0</v>
      </c>
      <c r="BS43" s="61">
        <f t="shared" ca="1" si="22"/>
        <v>0</v>
      </c>
      <c r="BT43" s="61">
        <f t="shared" ca="1" si="22"/>
        <v>0</v>
      </c>
      <c r="BU43" s="61">
        <f t="shared" ca="1" si="22"/>
        <v>0</v>
      </c>
      <c r="BV43" s="61">
        <f t="shared" ca="1" si="22"/>
        <v>0</v>
      </c>
      <c r="BW43" s="61">
        <f t="shared" ca="1" si="22"/>
        <v>0</v>
      </c>
      <c r="BX43" s="61">
        <f t="shared" ca="1" si="22"/>
        <v>0</v>
      </c>
      <c r="BY43" s="61">
        <f t="shared" ca="1" si="22"/>
        <v>0</v>
      </c>
      <c r="BZ43" s="61">
        <f t="shared" ca="1" si="22"/>
        <v>0</v>
      </c>
      <c r="CA43" s="61">
        <f t="shared" ca="1" si="22"/>
        <v>0</v>
      </c>
      <c r="CB43" s="61">
        <f t="shared" ca="1" si="22"/>
        <v>0</v>
      </c>
      <c r="CC43" s="61">
        <f t="shared" ca="1" si="22"/>
        <v>0</v>
      </c>
      <c r="CD43" s="61">
        <f t="shared" ca="1" si="22"/>
        <v>0</v>
      </c>
      <c r="CE43" s="61">
        <f t="shared" ca="1" si="22"/>
        <v>0</v>
      </c>
      <c r="CF43" s="61">
        <f t="shared" ca="1" si="23"/>
        <v>0</v>
      </c>
      <c r="CG43" s="61">
        <f t="shared" ca="1" si="23"/>
        <v>0</v>
      </c>
      <c r="CH43" s="61">
        <f t="shared" ca="1" si="23"/>
        <v>0</v>
      </c>
      <c r="CI43" s="61">
        <f t="shared" ca="1" si="23"/>
        <v>0</v>
      </c>
      <c r="CJ43" s="61">
        <f t="shared" ca="1" si="23"/>
        <v>0</v>
      </c>
      <c r="CK43" s="61">
        <f t="shared" ca="1" si="23"/>
        <v>0</v>
      </c>
      <c r="CL43" s="61">
        <f t="shared" ca="1" si="23"/>
        <v>0</v>
      </c>
      <c r="CM43" s="61">
        <f t="shared" ca="1" si="23"/>
        <v>0</v>
      </c>
      <c r="CN43" s="61">
        <f t="shared" ca="1" si="23"/>
        <v>0</v>
      </c>
      <c r="CO43" s="61">
        <f t="shared" ca="1" si="23"/>
        <v>0</v>
      </c>
      <c r="CP43" s="61">
        <f t="shared" ca="1" si="23"/>
        <v>0</v>
      </c>
      <c r="CQ43" s="61">
        <f t="shared" ca="1" si="23"/>
        <v>0</v>
      </c>
      <c r="CR43" s="61">
        <f t="shared" ca="1" si="23"/>
        <v>0</v>
      </c>
      <c r="CS43" s="61">
        <f t="shared" ca="1" si="23"/>
        <v>0</v>
      </c>
      <c r="CT43" s="61">
        <f t="shared" ca="1" si="23"/>
        <v>0</v>
      </c>
      <c r="CU43" s="61">
        <f t="shared" ca="1" si="6"/>
        <v>0</v>
      </c>
    </row>
    <row r="44" spans="1:99" ht="12.75" customHeight="1">
      <c r="A44" s="44" t="s">
        <v>74</v>
      </c>
      <c r="B44" s="59">
        <v>1052</v>
      </c>
      <c r="C44" s="60" t="s">
        <v>373</v>
      </c>
      <c r="D44" s="61">
        <f t="shared" ca="1" si="19"/>
        <v>0</v>
      </c>
      <c r="E44" s="61">
        <f t="shared" ca="1" si="19"/>
        <v>0</v>
      </c>
      <c r="F44" s="61">
        <f t="shared" ca="1" si="19"/>
        <v>0</v>
      </c>
      <c r="G44" s="61">
        <f t="shared" ca="1" si="19"/>
        <v>0</v>
      </c>
      <c r="H44" s="61">
        <f t="shared" ca="1" si="19"/>
        <v>0</v>
      </c>
      <c r="I44" s="61">
        <f t="shared" ca="1" si="19"/>
        <v>0</v>
      </c>
      <c r="J44" s="61">
        <f t="shared" ca="1" si="19"/>
        <v>0</v>
      </c>
      <c r="K44" s="61">
        <f t="shared" ca="1" si="19"/>
        <v>0</v>
      </c>
      <c r="L44" s="61">
        <f t="shared" ca="1" si="19"/>
        <v>0</v>
      </c>
      <c r="M44" s="61">
        <f t="shared" ca="1" si="19"/>
        <v>0</v>
      </c>
      <c r="N44" s="61">
        <f t="shared" ca="1" si="19"/>
        <v>0</v>
      </c>
      <c r="O44" s="61">
        <f t="shared" ca="1" si="19"/>
        <v>0</v>
      </c>
      <c r="P44" s="61">
        <f t="shared" ca="1" si="19"/>
        <v>0</v>
      </c>
      <c r="Q44" s="61">
        <f t="shared" ca="1" si="19"/>
        <v>0</v>
      </c>
      <c r="R44" s="61">
        <f t="shared" ca="1" si="19"/>
        <v>0</v>
      </c>
      <c r="S44" s="61">
        <f t="shared" ca="1" si="19"/>
        <v>0</v>
      </c>
      <c r="T44" s="61">
        <f t="shared" ca="1" si="16"/>
        <v>0</v>
      </c>
      <c r="U44" s="61">
        <f t="shared" ca="1" si="16"/>
        <v>0</v>
      </c>
      <c r="V44" s="61">
        <f t="shared" ca="1" si="16"/>
        <v>0</v>
      </c>
      <c r="W44" s="61">
        <f t="shared" ca="1" si="16"/>
        <v>0</v>
      </c>
      <c r="X44" s="61">
        <f t="shared" ca="1" si="16"/>
        <v>0</v>
      </c>
      <c r="Y44" s="61">
        <f t="shared" ca="1" si="16"/>
        <v>0</v>
      </c>
      <c r="Z44" s="61">
        <f t="shared" ca="1" si="16"/>
        <v>0</v>
      </c>
      <c r="AA44" s="61">
        <f t="shared" ca="1" si="16"/>
        <v>0</v>
      </c>
      <c r="AB44" s="61">
        <f t="shared" ca="1" si="16"/>
        <v>0</v>
      </c>
      <c r="AC44" s="61">
        <f t="shared" ca="1" si="16"/>
        <v>0</v>
      </c>
      <c r="AD44" s="61">
        <f t="shared" ca="1" si="16"/>
        <v>0</v>
      </c>
      <c r="AE44" s="61">
        <f t="shared" ca="1" si="16"/>
        <v>0</v>
      </c>
      <c r="AF44" s="61">
        <f t="shared" ca="1" si="16"/>
        <v>0</v>
      </c>
      <c r="AG44" s="61">
        <f t="shared" ca="1" si="16"/>
        <v>0</v>
      </c>
      <c r="AH44" s="61">
        <f t="shared" ca="1" si="16"/>
        <v>0</v>
      </c>
      <c r="AI44" s="61">
        <f t="shared" ca="1" si="16"/>
        <v>0</v>
      </c>
      <c r="AJ44" s="61">
        <f t="shared" ca="1" si="20"/>
        <v>0</v>
      </c>
      <c r="AK44" s="61">
        <f t="shared" ca="1" si="20"/>
        <v>0</v>
      </c>
      <c r="AL44" s="61">
        <f t="shared" ca="1" si="20"/>
        <v>0</v>
      </c>
      <c r="AM44" s="61">
        <f t="shared" ca="1" si="20"/>
        <v>0</v>
      </c>
      <c r="AN44" s="61">
        <f t="shared" ca="1" si="20"/>
        <v>0</v>
      </c>
      <c r="AO44" s="61">
        <f t="shared" ca="1" si="20"/>
        <v>0</v>
      </c>
      <c r="AP44" s="61">
        <f t="shared" ca="1" si="20"/>
        <v>0</v>
      </c>
      <c r="AQ44" s="61">
        <f t="shared" ca="1" si="20"/>
        <v>0</v>
      </c>
      <c r="AR44" s="61">
        <f t="shared" ca="1" si="20"/>
        <v>0</v>
      </c>
      <c r="AS44" s="61">
        <f t="shared" ca="1" si="20"/>
        <v>0</v>
      </c>
      <c r="AT44" s="61">
        <f t="shared" ca="1" si="20"/>
        <v>0</v>
      </c>
      <c r="AU44" s="61">
        <f t="shared" ca="1" si="20"/>
        <v>0</v>
      </c>
      <c r="AV44" s="61">
        <f t="shared" ca="1" si="20"/>
        <v>0</v>
      </c>
      <c r="AW44" s="61">
        <f t="shared" ca="1" si="20"/>
        <v>0</v>
      </c>
      <c r="AX44" s="61">
        <f t="shared" ca="1" si="20"/>
        <v>0</v>
      </c>
      <c r="AY44" s="61">
        <f t="shared" ca="1" si="20"/>
        <v>0</v>
      </c>
      <c r="AZ44" s="61">
        <f t="shared" ca="1" si="21"/>
        <v>0</v>
      </c>
      <c r="BA44" s="61">
        <f t="shared" ca="1" si="21"/>
        <v>0</v>
      </c>
      <c r="BB44" s="61">
        <f t="shared" ca="1" si="21"/>
        <v>0</v>
      </c>
      <c r="BC44" s="61">
        <f t="shared" ca="1" si="21"/>
        <v>0</v>
      </c>
      <c r="BD44" s="61">
        <f t="shared" ca="1" si="21"/>
        <v>0</v>
      </c>
      <c r="BE44" s="61">
        <f t="shared" ca="1" si="21"/>
        <v>0</v>
      </c>
      <c r="BF44" s="61">
        <f t="shared" ca="1" si="21"/>
        <v>0</v>
      </c>
      <c r="BG44" s="61">
        <f t="shared" ca="1" si="21"/>
        <v>0</v>
      </c>
      <c r="BH44" s="61">
        <f t="shared" ca="1" si="21"/>
        <v>0</v>
      </c>
      <c r="BI44" s="61">
        <f t="shared" ca="1" si="21"/>
        <v>0</v>
      </c>
      <c r="BJ44" s="61">
        <f t="shared" ca="1" si="21"/>
        <v>0</v>
      </c>
      <c r="BK44" s="61">
        <f t="shared" ca="1" si="21"/>
        <v>0</v>
      </c>
      <c r="BL44" s="61">
        <f t="shared" ca="1" si="21"/>
        <v>0</v>
      </c>
      <c r="BM44" s="61">
        <f t="shared" ca="1" si="21"/>
        <v>0</v>
      </c>
      <c r="BN44" s="61">
        <f t="shared" ca="1" si="21"/>
        <v>0</v>
      </c>
      <c r="BO44" s="61">
        <f t="shared" ca="1" si="21"/>
        <v>0</v>
      </c>
      <c r="BP44" s="61">
        <f t="shared" ca="1" si="22"/>
        <v>0</v>
      </c>
      <c r="BQ44" s="61">
        <f t="shared" ca="1" si="22"/>
        <v>0</v>
      </c>
      <c r="BR44" s="61">
        <f t="shared" ca="1" si="22"/>
        <v>0</v>
      </c>
      <c r="BS44" s="61">
        <f t="shared" ca="1" si="22"/>
        <v>0</v>
      </c>
      <c r="BT44" s="61">
        <f t="shared" ca="1" si="22"/>
        <v>0</v>
      </c>
      <c r="BU44" s="61">
        <f t="shared" ca="1" si="22"/>
        <v>0</v>
      </c>
      <c r="BV44" s="61">
        <f t="shared" ca="1" si="22"/>
        <v>0</v>
      </c>
      <c r="BW44" s="61">
        <f t="shared" ca="1" si="22"/>
        <v>0</v>
      </c>
      <c r="BX44" s="61">
        <f t="shared" ca="1" si="22"/>
        <v>0</v>
      </c>
      <c r="BY44" s="61">
        <f t="shared" ca="1" si="22"/>
        <v>0</v>
      </c>
      <c r="BZ44" s="61">
        <f t="shared" ca="1" si="22"/>
        <v>0</v>
      </c>
      <c r="CA44" s="61">
        <f t="shared" ca="1" si="22"/>
        <v>0</v>
      </c>
      <c r="CB44" s="61">
        <f t="shared" ca="1" si="22"/>
        <v>0</v>
      </c>
      <c r="CC44" s="61">
        <f t="shared" ca="1" si="22"/>
        <v>0</v>
      </c>
      <c r="CD44" s="61">
        <f t="shared" ca="1" si="22"/>
        <v>0</v>
      </c>
      <c r="CE44" s="61">
        <f t="shared" ca="1" si="22"/>
        <v>0</v>
      </c>
      <c r="CF44" s="61">
        <f t="shared" ca="1" si="23"/>
        <v>0</v>
      </c>
      <c r="CG44" s="61">
        <f t="shared" ca="1" si="23"/>
        <v>0</v>
      </c>
      <c r="CH44" s="61">
        <f t="shared" ca="1" si="23"/>
        <v>0</v>
      </c>
      <c r="CI44" s="61">
        <f t="shared" ca="1" si="23"/>
        <v>0</v>
      </c>
      <c r="CJ44" s="61">
        <f t="shared" ca="1" si="23"/>
        <v>0</v>
      </c>
      <c r="CK44" s="61">
        <f t="shared" ca="1" si="23"/>
        <v>0</v>
      </c>
      <c r="CL44" s="61">
        <f t="shared" ca="1" si="23"/>
        <v>0</v>
      </c>
      <c r="CM44" s="61">
        <f t="shared" ca="1" si="23"/>
        <v>0</v>
      </c>
      <c r="CN44" s="61">
        <f t="shared" ca="1" si="23"/>
        <v>0</v>
      </c>
      <c r="CO44" s="61">
        <f t="shared" ca="1" si="23"/>
        <v>0</v>
      </c>
      <c r="CP44" s="61">
        <f t="shared" ca="1" si="23"/>
        <v>0</v>
      </c>
      <c r="CQ44" s="61">
        <f t="shared" ca="1" si="23"/>
        <v>0</v>
      </c>
      <c r="CR44" s="61">
        <f t="shared" ca="1" si="23"/>
        <v>0</v>
      </c>
      <c r="CS44" s="61">
        <f t="shared" ca="1" si="23"/>
        <v>0</v>
      </c>
      <c r="CT44" s="61">
        <f t="shared" ca="1" si="23"/>
        <v>0</v>
      </c>
      <c r="CU44" s="61">
        <f t="shared" ca="1" si="6"/>
        <v>0</v>
      </c>
    </row>
    <row r="45" spans="1:99" ht="12.75" customHeight="1">
      <c r="A45" s="44" t="s">
        <v>76</v>
      </c>
      <c r="B45" s="59">
        <v>1053</v>
      </c>
      <c r="C45" s="60" t="s">
        <v>373</v>
      </c>
      <c r="D45" s="61">
        <f t="shared" ca="1" si="19"/>
        <v>0</v>
      </c>
      <c r="E45" s="61">
        <f t="shared" ca="1" si="19"/>
        <v>0</v>
      </c>
      <c r="F45" s="61">
        <f t="shared" ca="1" si="19"/>
        <v>0</v>
      </c>
      <c r="G45" s="61">
        <f t="shared" ca="1" si="19"/>
        <v>0</v>
      </c>
      <c r="H45" s="61">
        <f t="shared" ca="1" si="19"/>
        <v>0</v>
      </c>
      <c r="I45" s="61">
        <f t="shared" ca="1" si="19"/>
        <v>0</v>
      </c>
      <c r="J45" s="61">
        <f t="shared" ca="1" si="19"/>
        <v>0</v>
      </c>
      <c r="K45" s="61">
        <f t="shared" ca="1" si="19"/>
        <v>0</v>
      </c>
      <c r="L45" s="61">
        <f t="shared" ca="1" si="19"/>
        <v>0</v>
      </c>
      <c r="M45" s="61">
        <f t="shared" ca="1" si="19"/>
        <v>0</v>
      </c>
      <c r="N45" s="61">
        <f t="shared" ca="1" si="19"/>
        <v>0</v>
      </c>
      <c r="O45" s="61">
        <f t="shared" ca="1" si="19"/>
        <v>0</v>
      </c>
      <c r="P45" s="61">
        <f t="shared" ca="1" si="19"/>
        <v>0</v>
      </c>
      <c r="Q45" s="61">
        <f t="shared" ca="1" si="19"/>
        <v>0</v>
      </c>
      <c r="R45" s="61">
        <f t="shared" ca="1" si="19"/>
        <v>0</v>
      </c>
      <c r="S45" s="61">
        <f t="shared" ca="1" si="19"/>
        <v>0</v>
      </c>
      <c r="T45" s="61">
        <f t="shared" ca="1" si="16"/>
        <v>0</v>
      </c>
      <c r="U45" s="61">
        <f t="shared" ca="1" si="16"/>
        <v>0</v>
      </c>
      <c r="V45" s="61">
        <f t="shared" ca="1" si="16"/>
        <v>0</v>
      </c>
      <c r="W45" s="61">
        <f t="shared" ca="1" si="16"/>
        <v>0</v>
      </c>
      <c r="X45" s="61">
        <f t="shared" ca="1" si="16"/>
        <v>0</v>
      </c>
      <c r="Y45" s="61">
        <f t="shared" ca="1" si="16"/>
        <v>0</v>
      </c>
      <c r="Z45" s="61">
        <f t="shared" ca="1" si="16"/>
        <v>0</v>
      </c>
      <c r="AA45" s="61">
        <f t="shared" ca="1" si="16"/>
        <v>0</v>
      </c>
      <c r="AB45" s="61">
        <f t="shared" ca="1" si="16"/>
        <v>0</v>
      </c>
      <c r="AC45" s="61">
        <f t="shared" ca="1" si="16"/>
        <v>0</v>
      </c>
      <c r="AD45" s="61">
        <f t="shared" ca="1" si="16"/>
        <v>0</v>
      </c>
      <c r="AE45" s="61">
        <f t="shared" ca="1" si="16"/>
        <v>0</v>
      </c>
      <c r="AF45" s="61">
        <f t="shared" ca="1" si="16"/>
        <v>0</v>
      </c>
      <c r="AG45" s="61">
        <f t="shared" ca="1" si="16"/>
        <v>0</v>
      </c>
      <c r="AH45" s="61">
        <f t="shared" ca="1" si="16"/>
        <v>0</v>
      </c>
      <c r="AI45" s="61">
        <f t="shared" ca="1" si="16"/>
        <v>0</v>
      </c>
      <c r="AJ45" s="61">
        <f t="shared" ca="1" si="20"/>
        <v>0</v>
      </c>
      <c r="AK45" s="61">
        <f t="shared" ca="1" si="20"/>
        <v>0</v>
      </c>
      <c r="AL45" s="61">
        <f t="shared" ca="1" si="20"/>
        <v>0</v>
      </c>
      <c r="AM45" s="61">
        <f t="shared" ca="1" si="20"/>
        <v>0</v>
      </c>
      <c r="AN45" s="61">
        <f t="shared" ca="1" si="20"/>
        <v>0</v>
      </c>
      <c r="AO45" s="61">
        <f t="shared" ca="1" si="20"/>
        <v>0</v>
      </c>
      <c r="AP45" s="61">
        <f t="shared" ca="1" si="20"/>
        <v>0</v>
      </c>
      <c r="AQ45" s="61">
        <f t="shared" ca="1" si="20"/>
        <v>0</v>
      </c>
      <c r="AR45" s="61">
        <f t="shared" ca="1" si="20"/>
        <v>0</v>
      </c>
      <c r="AS45" s="61">
        <f t="shared" ca="1" si="20"/>
        <v>0</v>
      </c>
      <c r="AT45" s="61">
        <f t="shared" ca="1" si="20"/>
        <v>0</v>
      </c>
      <c r="AU45" s="61">
        <f t="shared" ca="1" si="20"/>
        <v>0</v>
      </c>
      <c r="AV45" s="61">
        <f t="shared" ca="1" si="20"/>
        <v>0</v>
      </c>
      <c r="AW45" s="61">
        <f t="shared" ca="1" si="20"/>
        <v>0</v>
      </c>
      <c r="AX45" s="61">
        <f t="shared" ca="1" si="20"/>
        <v>0</v>
      </c>
      <c r="AY45" s="61">
        <f t="shared" ca="1" si="20"/>
        <v>0</v>
      </c>
      <c r="AZ45" s="61">
        <f t="shared" ca="1" si="21"/>
        <v>0</v>
      </c>
      <c r="BA45" s="61">
        <f t="shared" ca="1" si="21"/>
        <v>0</v>
      </c>
      <c r="BB45" s="61">
        <f t="shared" ca="1" si="21"/>
        <v>0</v>
      </c>
      <c r="BC45" s="61">
        <f t="shared" ca="1" si="21"/>
        <v>0</v>
      </c>
      <c r="BD45" s="61">
        <f t="shared" ca="1" si="21"/>
        <v>0</v>
      </c>
      <c r="BE45" s="61">
        <f t="shared" ca="1" si="21"/>
        <v>0</v>
      </c>
      <c r="BF45" s="61">
        <f t="shared" ca="1" si="21"/>
        <v>0</v>
      </c>
      <c r="BG45" s="61">
        <f t="shared" ca="1" si="21"/>
        <v>0</v>
      </c>
      <c r="BH45" s="61">
        <f t="shared" ca="1" si="21"/>
        <v>0</v>
      </c>
      <c r="BI45" s="61">
        <f t="shared" ca="1" si="21"/>
        <v>0</v>
      </c>
      <c r="BJ45" s="61">
        <f t="shared" ca="1" si="21"/>
        <v>0</v>
      </c>
      <c r="BK45" s="61">
        <f t="shared" ca="1" si="21"/>
        <v>0</v>
      </c>
      <c r="BL45" s="61">
        <f t="shared" ca="1" si="21"/>
        <v>0</v>
      </c>
      <c r="BM45" s="61">
        <f t="shared" ca="1" si="21"/>
        <v>0</v>
      </c>
      <c r="BN45" s="61">
        <f t="shared" ca="1" si="21"/>
        <v>0</v>
      </c>
      <c r="BO45" s="61">
        <f t="shared" ca="1" si="21"/>
        <v>0</v>
      </c>
      <c r="BP45" s="61">
        <f t="shared" ca="1" si="22"/>
        <v>0</v>
      </c>
      <c r="BQ45" s="61">
        <f t="shared" ca="1" si="22"/>
        <v>0</v>
      </c>
      <c r="BR45" s="61">
        <f t="shared" ca="1" si="22"/>
        <v>0</v>
      </c>
      <c r="BS45" s="61">
        <f t="shared" ca="1" si="22"/>
        <v>0</v>
      </c>
      <c r="BT45" s="61">
        <f t="shared" ca="1" si="22"/>
        <v>0</v>
      </c>
      <c r="BU45" s="61">
        <f t="shared" ca="1" si="22"/>
        <v>0</v>
      </c>
      <c r="BV45" s="61">
        <f t="shared" ca="1" si="22"/>
        <v>0</v>
      </c>
      <c r="BW45" s="61">
        <f t="shared" ca="1" si="22"/>
        <v>0</v>
      </c>
      <c r="BX45" s="61">
        <f t="shared" ca="1" si="22"/>
        <v>0</v>
      </c>
      <c r="BY45" s="61">
        <f t="shared" ca="1" si="22"/>
        <v>0</v>
      </c>
      <c r="BZ45" s="61">
        <f t="shared" ca="1" si="22"/>
        <v>0</v>
      </c>
      <c r="CA45" s="61">
        <f t="shared" ca="1" si="22"/>
        <v>0</v>
      </c>
      <c r="CB45" s="61">
        <f t="shared" ca="1" si="22"/>
        <v>0</v>
      </c>
      <c r="CC45" s="61">
        <f t="shared" ca="1" si="22"/>
        <v>0</v>
      </c>
      <c r="CD45" s="61">
        <f t="shared" ca="1" si="22"/>
        <v>0</v>
      </c>
      <c r="CE45" s="61">
        <f t="shared" ca="1" si="22"/>
        <v>0</v>
      </c>
      <c r="CF45" s="61">
        <f t="shared" ca="1" si="23"/>
        <v>0</v>
      </c>
      <c r="CG45" s="61">
        <f t="shared" ca="1" si="23"/>
        <v>0</v>
      </c>
      <c r="CH45" s="61">
        <f t="shared" ca="1" si="23"/>
        <v>0</v>
      </c>
      <c r="CI45" s="61">
        <f t="shared" ca="1" si="23"/>
        <v>0</v>
      </c>
      <c r="CJ45" s="61">
        <f t="shared" ca="1" si="23"/>
        <v>0</v>
      </c>
      <c r="CK45" s="61">
        <f t="shared" ca="1" si="23"/>
        <v>0</v>
      </c>
      <c r="CL45" s="61">
        <f t="shared" ca="1" si="23"/>
        <v>0</v>
      </c>
      <c r="CM45" s="61">
        <f t="shared" ca="1" si="23"/>
        <v>0</v>
      </c>
      <c r="CN45" s="61">
        <f t="shared" ca="1" si="23"/>
        <v>0</v>
      </c>
      <c r="CO45" s="61">
        <f t="shared" ca="1" si="23"/>
        <v>0</v>
      </c>
      <c r="CP45" s="61">
        <f t="shared" ca="1" si="23"/>
        <v>0</v>
      </c>
      <c r="CQ45" s="61">
        <f t="shared" ca="1" si="23"/>
        <v>0</v>
      </c>
      <c r="CR45" s="61">
        <f t="shared" ca="1" si="23"/>
        <v>0</v>
      </c>
      <c r="CS45" s="61">
        <f t="shared" ca="1" si="23"/>
        <v>0</v>
      </c>
      <c r="CT45" s="61">
        <f t="shared" ca="1" si="23"/>
        <v>0</v>
      </c>
      <c r="CU45" s="61">
        <f t="shared" ca="1" si="6"/>
        <v>0</v>
      </c>
    </row>
    <row r="46" spans="1:99" ht="12.75" customHeight="1">
      <c r="A46" s="44" t="s">
        <v>78</v>
      </c>
      <c r="B46" s="59">
        <v>1054</v>
      </c>
      <c r="C46" s="60" t="s">
        <v>373</v>
      </c>
      <c r="D46" s="61">
        <f t="shared" ca="1" si="19"/>
        <v>0</v>
      </c>
      <c r="E46" s="61">
        <f t="shared" ca="1" si="19"/>
        <v>0</v>
      </c>
      <c r="F46" s="61">
        <f t="shared" ca="1" si="19"/>
        <v>0</v>
      </c>
      <c r="G46" s="61">
        <f t="shared" ca="1" si="19"/>
        <v>0</v>
      </c>
      <c r="H46" s="61">
        <f t="shared" ca="1" si="19"/>
        <v>0</v>
      </c>
      <c r="I46" s="61">
        <f t="shared" ca="1" si="19"/>
        <v>0</v>
      </c>
      <c r="J46" s="61">
        <f t="shared" ca="1" si="19"/>
        <v>0</v>
      </c>
      <c r="K46" s="61">
        <f t="shared" ca="1" si="19"/>
        <v>0</v>
      </c>
      <c r="L46" s="61">
        <f t="shared" ca="1" si="19"/>
        <v>0</v>
      </c>
      <c r="M46" s="61">
        <f t="shared" ca="1" si="19"/>
        <v>0</v>
      </c>
      <c r="N46" s="61">
        <f t="shared" ca="1" si="19"/>
        <v>0</v>
      </c>
      <c r="O46" s="61">
        <f t="shared" ca="1" si="19"/>
        <v>0</v>
      </c>
      <c r="P46" s="61">
        <f t="shared" ca="1" si="19"/>
        <v>0</v>
      </c>
      <c r="Q46" s="61">
        <f t="shared" ca="1" si="19"/>
        <v>0</v>
      </c>
      <c r="R46" s="61">
        <f t="shared" ca="1" si="19"/>
        <v>0</v>
      </c>
      <c r="S46" s="61">
        <f t="shared" ca="1" si="19"/>
        <v>0</v>
      </c>
      <c r="T46" s="61">
        <f t="shared" ca="1" si="16"/>
        <v>0</v>
      </c>
      <c r="U46" s="61">
        <f t="shared" ca="1" si="16"/>
        <v>0</v>
      </c>
      <c r="V46" s="61">
        <f t="shared" ca="1" si="16"/>
        <v>0</v>
      </c>
      <c r="W46" s="61">
        <f t="shared" ca="1" si="16"/>
        <v>0</v>
      </c>
      <c r="X46" s="61">
        <f t="shared" ca="1" si="16"/>
        <v>0</v>
      </c>
      <c r="Y46" s="61">
        <f t="shared" ca="1" si="16"/>
        <v>0</v>
      </c>
      <c r="Z46" s="61">
        <f t="shared" ca="1" si="16"/>
        <v>0</v>
      </c>
      <c r="AA46" s="61">
        <f t="shared" ca="1" si="16"/>
        <v>0</v>
      </c>
      <c r="AB46" s="61">
        <f t="shared" ca="1" si="16"/>
        <v>0</v>
      </c>
      <c r="AC46" s="61">
        <f t="shared" ca="1" si="16"/>
        <v>0</v>
      </c>
      <c r="AD46" s="61">
        <f t="shared" ca="1" si="16"/>
        <v>0</v>
      </c>
      <c r="AE46" s="61">
        <f t="shared" ca="1" si="16"/>
        <v>0</v>
      </c>
      <c r="AF46" s="61">
        <f t="shared" ca="1" si="16"/>
        <v>0</v>
      </c>
      <c r="AG46" s="61">
        <f t="shared" ca="1" si="16"/>
        <v>0</v>
      </c>
      <c r="AH46" s="61">
        <f t="shared" ca="1" si="16"/>
        <v>0</v>
      </c>
      <c r="AI46" s="61">
        <f t="shared" ca="1" si="16"/>
        <v>0</v>
      </c>
      <c r="AJ46" s="61">
        <f t="shared" ca="1" si="20"/>
        <v>0</v>
      </c>
      <c r="AK46" s="61">
        <f t="shared" ca="1" si="20"/>
        <v>0</v>
      </c>
      <c r="AL46" s="61">
        <f t="shared" ca="1" si="20"/>
        <v>0</v>
      </c>
      <c r="AM46" s="61">
        <f t="shared" ca="1" si="20"/>
        <v>0</v>
      </c>
      <c r="AN46" s="61">
        <f t="shared" ca="1" si="20"/>
        <v>0</v>
      </c>
      <c r="AO46" s="61">
        <f t="shared" ca="1" si="20"/>
        <v>0</v>
      </c>
      <c r="AP46" s="61">
        <f t="shared" ca="1" si="20"/>
        <v>0</v>
      </c>
      <c r="AQ46" s="61">
        <f t="shared" ca="1" si="20"/>
        <v>0</v>
      </c>
      <c r="AR46" s="61">
        <f t="shared" ca="1" si="20"/>
        <v>0</v>
      </c>
      <c r="AS46" s="61">
        <f t="shared" ca="1" si="20"/>
        <v>0</v>
      </c>
      <c r="AT46" s="61">
        <f t="shared" ca="1" si="20"/>
        <v>0</v>
      </c>
      <c r="AU46" s="61">
        <f t="shared" ca="1" si="20"/>
        <v>0</v>
      </c>
      <c r="AV46" s="61">
        <f t="shared" ca="1" si="20"/>
        <v>0</v>
      </c>
      <c r="AW46" s="61">
        <f t="shared" ca="1" si="20"/>
        <v>0</v>
      </c>
      <c r="AX46" s="61">
        <f t="shared" ca="1" si="20"/>
        <v>0</v>
      </c>
      <c r="AY46" s="61">
        <f t="shared" ca="1" si="20"/>
        <v>0</v>
      </c>
      <c r="AZ46" s="61">
        <f t="shared" ca="1" si="21"/>
        <v>0</v>
      </c>
      <c r="BA46" s="61">
        <f t="shared" ca="1" si="21"/>
        <v>0</v>
      </c>
      <c r="BB46" s="61">
        <f t="shared" ca="1" si="21"/>
        <v>0</v>
      </c>
      <c r="BC46" s="61">
        <f t="shared" ca="1" si="21"/>
        <v>0</v>
      </c>
      <c r="BD46" s="61">
        <f t="shared" ca="1" si="21"/>
        <v>0</v>
      </c>
      <c r="BE46" s="61">
        <f t="shared" ca="1" si="21"/>
        <v>0</v>
      </c>
      <c r="BF46" s="61">
        <f t="shared" ca="1" si="21"/>
        <v>0</v>
      </c>
      <c r="BG46" s="61">
        <f t="shared" ca="1" si="21"/>
        <v>0</v>
      </c>
      <c r="BH46" s="61">
        <f t="shared" ca="1" si="21"/>
        <v>0</v>
      </c>
      <c r="BI46" s="61">
        <f t="shared" ca="1" si="21"/>
        <v>0</v>
      </c>
      <c r="BJ46" s="61">
        <f t="shared" ca="1" si="21"/>
        <v>0</v>
      </c>
      <c r="BK46" s="61">
        <f t="shared" ca="1" si="21"/>
        <v>0</v>
      </c>
      <c r="BL46" s="61">
        <f t="shared" ca="1" si="21"/>
        <v>0</v>
      </c>
      <c r="BM46" s="61">
        <f t="shared" ca="1" si="21"/>
        <v>0</v>
      </c>
      <c r="BN46" s="61">
        <f t="shared" ca="1" si="21"/>
        <v>0</v>
      </c>
      <c r="BO46" s="61">
        <f t="shared" ca="1" si="21"/>
        <v>0</v>
      </c>
      <c r="BP46" s="61">
        <f t="shared" ca="1" si="22"/>
        <v>0</v>
      </c>
      <c r="BQ46" s="61">
        <f t="shared" ca="1" si="22"/>
        <v>0</v>
      </c>
      <c r="BR46" s="61">
        <f t="shared" ca="1" si="22"/>
        <v>0</v>
      </c>
      <c r="BS46" s="61">
        <f t="shared" ca="1" si="22"/>
        <v>0</v>
      </c>
      <c r="BT46" s="61">
        <f t="shared" ca="1" si="22"/>
        <v>0</v>
      </c>
      <c r="BU46" s="61">
        <f t="shared" ca="1" si="22"/>
        <v>0</v>
      </c>
      <c r="BV46" s="61">
        <f t="shared" ca="1" si="22"/>
        <v>0</v>
      </c>
      <c r="BW46" s="61">
        <f t="shared" ca="1" si="22"/>
        <v>0</v>
      </c>
      <c r="BX46" s="61">
        <f t="shared" ca="1" si="22"/>
        <v>0</v>
      </c>
      <c r="BY46" s="61">
        <f t="shared" ca="1" si="22"/>
        <v>0</v>
      </c>
      <c r="BZ46" s="61">
        <f t="shared" ca="1" si="22"/>
        <v>0</v>
      </c>
      <c r="CA46" s="61">
        <f t="shared" ca="1" si="22"/>
        <v>0</v>
      </c>
      <c r="CB46" s="61">
        <f t="shared" ca="1" si="22"/>
        <v>0</v>
      </c>
      <c r="CC46" s="61">
        <f t="shared" ca="1" si="22"/>
        <v>0</v>
      </c>
      <c r="CD46" s="61">
        <f t="shared" ca="1" si="22"/>
        <v>0</v>
      </c>
      <c r="CE46" s="61">
        <f t="shared" ca="1" si="22"/>
        <v>0</v>
      </c>
      <c r="CF46" s="61">
        <f t="shared" ca="1" si="23"/>
        <v>0</v>
      </c>
      <c r="CG46" s="61">
        <f t="shared" ca="1" si="23"/>
        <v>0</v>
      </c>
      <c r="CH46" s="61">
        <f t="shared" ca="1" si="23"/>
        <v>0</v>
      </c>
      <c r="CI46" s="61">
        <f t="shared" ca="1" si="23"/>
        <v>0</v>
      </c>
      <c r="CJ46" s="61">
        <f t="shared" ca="1" si="23"/>
        <v>0</v>
      </c>
      <c r="CK46" s="61">
        <f t="shared" ca="1" si="23"/>
        <v>0</v>
      </c>
      <c r="CL46" s="61">
        <f t="shared" ca="1" si="23"/>
        <v>0</v>
      </c>
      <c r="CM46" s="61">
        <f t="shared" ca="1" si="23"/>
        <v>0</v>
      </c>
      <c r="CN46" s="61">
        <f t="shared" ca="1" si="23"/>
        <v>0</v>
      </c>
      <c r="CO46" s="61">
        <f t="shared" ca="1" si="23"/>
        <v>0</v>
      </c>
      <c r="CP46" s="61">
        <f t="shared" ca="1" si="23"/>
        <v>0</v>
      </c>
      <c r="CQ46" s="61">
        <f t="shared" ca="1" si="23"/>
        <v>0</v>
      </c>
      <c r="CR46" s="61">
        <f t="shared" ca="1" si="23"/>
        <v>0</v>
      </c>
      <c r="CS46" s="61">
        <f t="shared" ca="1" si="23"/>
        <v>0</v>
      </c>
      <c r="CT46" s="61">
        <f t="shared" ca="1" si="23"/>
        <v>0</v>
      </c>
      <c r="CU46" s="61">
        <f t="shared" ca="1" si="6"/>
        <v>0</v>
      </c>
    </row>
    <row r="47" spans="1:99" ht="12.75" customHeight="1">
      <c r="A47" s="44" t="s">
        <v>80</v>
      </c>
      <c r="B47" s="59">
        <v>1055</v>
      </c>
      <c r="C47" s="60" t="s">
        <v>373</v>
      </c>
      <c r="D47" s="61">
        <f t="shared" ca="1" si="19"/>
        <v>0</v>
      </c>
      <c r="E47" s="61">
        <f t="shared" ca="1" si="19"/>
        <v>0</v>
      </c>
      <c r="F47" s="61">
        <f t="shared" ca="1" si="19"/>
        <v>0</v>
      </c>
      <c r="G47" s="61">
        <f t="shared" ca="1" si="19"/>
        <v>0</v>
      </c>
      <c r="H47" s="61">
        <f t="shared" ca="1" si="19"/>
        <v>0</v>
      </c>
      <c r="I47" s="61">
        <f t="shared" ca="1" si="19"/>
        <v>0</v>
      </c>
      <c r="J47" s="61">
        <f t="shared" ca="1" si="19"/>
        <v>0</v>
      </c>
      <c r="K47" s="61">
        <f t="shared" ca="1" si="19"/>
        <v>0</v>
      </c>
      <c r="L47" s="61">
        <f t="shared" ca="1" si="19"/>
        <v>0</v>
      </c>
      <c r="M47" s="61">
        <f t="shared" ca="1" si="19"/>
        <v>0</v>
      </c>
      <c r="N47" s="61">
        <f t="shared" ca="1" si="19"/>
        <v>0</v>
      </c>
      <c r="O47" s="61">
        <f t="shared" ca="1" si="19"/>
        <v>0</v>
      </c>
      <c r="P47" s="61">
        <f t="shared" ca="1" si="19"/>
        <v>0</v>
      </c>
      <c r="Q47" s="61">
        <f t="shared" ca="1" si="19"/>
        <v>0</v>
      </c>
      <c r="R47" s="61">
        <f t="shared" ca="1" si="19"/>
        <v>0</v>
      </c>
      <c r="S47" s="61">
        <f t="shared" ca="1" si="19"/>
        <v>0</v>
      </c>
      <c r="T47" s="61">
        <f t="shared" ca="1" si="16"/>
        <v>0</v>
      </c>
      <c r="U47" s="61">
        <f t="shared" ca="1" si="16"/>
        <v>0</v>
      </c>
      <c r="V47" s="61">
        <f t="shared" ca="1" si="16"/>
        <v>0</v>
      </c>
      <c r="W47" s="61">
        <f t="shared" ca="1" si="16"/>
        <v>0</v>
      </c>
      <c r="X47" s="61">
        <f t="shared" ca="1" si="16"/>
        <v>0</v>
      </c>
      <c r="Y47" s="61">
        <f t="shared" ca="1" si="16"/>
        <v>0</v>
      </c>
      <c r="Z47" s="61">
        <f t="shared" ca="1" si="16"/>
        <v>0</v>
      </c>
      <c r="AA47" s="61">
        <f t="shared" ca="1" si="16"/>
        <v>0</v>
      </c>
      <c r="AB47" s="61">
        <f t="shared" ca="1" si="16"/>
        <v>0</v>
      </c>
      <c r="AC47" s="61">
        <f t="shared" ca="1" si="16"/>
        <v>0</v>
      </c>
      <c r="AD47" s="61">
        <f t="shared" ca="1" si="16"/>
        <v>0</v>
      </c>
      <c r="AE47" s="61">
        <f t="shared" ca="1" si="16"/>
        <v>0</v>
      </c>
      <c r="AF47" s="61">
        <f t="shared" ca="1" si="16"/>
        <v>0</v>
      </c>
      <c r="AG47" s="61">
        <f t="shared" ca="1" si="16"/>
        <v>0</v>
      </c>
      <c r="AH47" s="61">
        <f t="shared" ca="1" si="16"/>
        <v>0</v>
      </c>
      <c r="AI47" s="61">
        <f t="shared" ca="1" si="16"/>
        <v>0</v>
      </c>
      <c r="AJ47" s="61">
        <f t="shared" ca="1" si="20"/>
        <v>0</v>
      </c>
      <c r="AK47" s="61">
        <f t="shared" ca="1" si="20"/>
        <v>0</v>
      </c>
      <c r="AL47" s="61">
        <f t="shared" ca="1" si="20"/>
        <v>0</v>
      </c>
      <c r="AM47" s="61">
        <f t="shared" ca="1" si="20"/>
        <v>0</v>
      </c>
      <c r="AN47" s="61">
        <f t="shared" ca="1" si="20"/>
        <v>0</v>
      </c>
      <c r="AO47" s="61">
        <f t="shared" ca="1" si="20"/>
        <v>0</v>
      </c>
      <c r="AP47" s="61">
        <f t="shared" ca="1" si="20"/>
        <v>0</v>
      </c>
      <c r="AQ47" s="61">
        <f t="shared" ca="1" si="20"/>
        <v>0</v>
      </c>
      <c r="AR47" s="61">
        <f t="shared" ca="1" si="20"/>
        <v>0</v>
      </c>
      <c r="AS47" s="61">
        <f t="shared" ca="1" si="20"/>
        <v>0</v>
      </c>
      <c r="AT47" s="61">
        <f t="shared" ca="1" si="20"/>
        <v>0</v>
      </c>
      <c r="AU47" s="61">
        <f t="shared" ca="1" si="20"/>
        <v>0</v>
      </c>
      <c r="AV47" s="61">
        <f t="shared" ca="1" si="20"/>
        <v>0</v>
      </c>
      <c r="AW47" s="61">
        <f t="shared" ca="1" si="20"/>
        <v>0</v>
      </c>
      <c r="AX47" s="61">
        <f t="shared" ca="1" si="20"/>
        <v>0</v>
      </c>
      <c r="AY47" s="61">
        <f t="shared" ca="1" si="20"/>
        <v>0</v>
      </c>
      <c r="AZ47" s="61">
        <f t="shared" ca="1" si="21"/>
        <v>0</v>
      </c>
      <c r="BA47" s="61">
        <f t="shared" ca="1" si="21"/>
        <v>0</v>
      </c>
      <c r="BB47" s="61">
        <f t="shared" ca="1" si="21"/>
        <v>0</v>
      </c>
      <c r="BC47" s="61">
        <f t="shared" ca="1" si="21"/>
        <v>0</v>
      </c>
      <c r="BD47" s="61">
        <f t="shared" ca="1" si="21"/>
        <v>0</v>
      </c>
      <c r="BE47" s="61">
        <f t="shared" ca="1" si="21"/>
        <v>0</v>
      </c>
      <c r="BF47" s="61">
        <f t="shared" ca="1" si="21"/>
        <v>0</v>
      </c>
      <c r="BG47" s="61">
        <f t="shared" ca="1" si="21"/>
        <v>0</v>
      </c>
      <c r="BH47" s="61">
        <f t="shared" ca="1" si="21"/>
        <v>0</v>
      </c>
      <c r="BI47" s="61">
        <f t="shared" ca="1" si="21"/>
        <v>0</v>
      </c>
      <c r="BJ47" s="61">
        <f t="shared" ca="1" si="21"/>
        <v>0</v>
      </c>
      <c r="BK47" s="61">
        <f t="shared" ca="1" si="21"/>
        <v>0</v>
      </c>
      <c r="BL47" s="61">
        <f t="shared" ca="1" si="21"/>
        <v>0</v>
      </c>
      <c r="BM47" s="61">
        <f t="shared" ca="1" si="21"/>
        <v>0</v>
      </c>
      <c r="BN47" s="61">
        <f t="shared" ca="1" si="21"/>
        <v>0</v>
      </c>
      <c r="BO47" s="61">
        <f t="shared" ca="1" si="21"/>
        <v>0</v>
      </c>
      <c r="BP47" s="61">
        <f t="shared" ca="1" si="22"/>
        <v>0</v>
      </c>
      <c r="BQ47" s="61">
        <f t="shared" ca="1" si="22"/>
        <v>0</v>
      </c>
      <c r="BR47" s="61">
        <f t="shared" ca="1" si="22"/>
        <v>0</v>
      </c>
      <c r="BS47" s="61">
        <f t="shared" ca="1" si="22"/>
        <v>0</v>
      </c>
      <c r="BT47" s="61">
        <f t="shared" ca="1" si="22"/>
        <v>0</v>
      </c>
      <c r="BU47" s="61">
        <f t="shared" ca="1" si="22"/>
        <v>0</v>
      </c>
      <c r="BV47" s="61">
        <f t="shared" ca="1" si="22"/>
        <v>0</v>
      </c>
      <c r="BW47" s="61">
        <f t="shared" ca="1" si="22"/>
        <v>0</v>
      </c>
      <c r="BX47" s="61">
        <f t="shared" ca="1" si="22"/>
        <v>0</v>
      </c>
      <c r="BY47" s="61">
        <f t="shared" ca="1" si="22"/>
        <v>0</v>
      </c>
      <c r="BZ47" s="61">
        <f t="shared" ca="1" si="22"/>
        <v>0</v>
      </c>
      <c r="CA47" s="61">
        <f t="shared" ca="1" si="22"/>
        <v>0</v>
      </c>
      <c r="CB47" s="61">
        <f t="shared" ca="1" si="22"/>
        <v>0</v>
      </c>
      <c r="CC47" s="61">
        <f t="shared" ca="1" si="22"/>
        <v>0</v>
      </c>
      <c r="CD47" s="61">
        <f t="shared" ca="1" si="22"/>
        <v>0</v>
      </c>
      <c r="CE47" s="61">
        <f t="shared" ca="1" si="22"/>
        <v>0</v>
      </c>
      <c r="CF47" s="61">
        <f t="shared" ca="1" si="23"/>
        <v>0</v>
      </c>
      <c r="CG47" s="61">
        <f t="shared" ca="1" si="23"/>
        <v>0</v>
      </c>
      <c r="CH47" s="61">
        <f t="shared" ca="1" si="23"/>
        <v>0</v>
      </c>
      <c r="CI47" s="61">
        <f t="shared" ca="1" si="23"/>
        <v>0</v>
      </c>
      <c r="CJ47" s="61">
        <f t="shared" ca="1" si="23"/>
        <v>0</v>
      </c>
      <c r="CK47" s="61">
        <f t="shared" ca="1" si="23"/>
        <v>0</v>
      </c>
      <c r="CL47" s="61">
        <f t="shared" ca="1" si="23"/>
        <v>0</v>
      </c>
      <c r="CM47" s="61">
        <f t="shared" ca="1" si="23"/>
        <v>0</v>
      </c>
      <c r="CN47" s="61">
        <f t="shared" ca="1" si="23"/>
        <v>0</v>
      </c>
      <c r="CO47" s="61">
        <f t="shared" ca="1" si="23"/>
        <v>0</v>
      </c>
      <c r="CP47" s="61">
        <f t="shared" ca="1" si="23"/>
        <v>0</v>
      </c>
      <c r="CQ47" s="61">
        <f t="shared" ca="1" si="23"/>
        <v>0</v>
      </c>
      <c r="CR47" s="61">
        <f t="shared" ca="1" si="23"/>
        <v>0</v>
      </c>
      <c r="CS47" s="61">
        <f t="shared" ca="1" si="23"/>
        <v>0</v>
      </c>
      <c r="CT47" s="61">
        <f t="shared" ca="1" si="23"/>
        <v>0</v>
      </c>
      <c r="CU47" s="61">
        <f t="shared" ca="1" si="6"/>
        <v>0</v>
      </c>
    </row>
    <row r="48" spans="1:99" ht="12.75" customHeight="1">
      <c r="A48" s="44" t="s">
        <v>82</v>
      </c>
      <c r="B48" s="59">
        <v>1056</v>
      </c>
      <c r="C48" s="60" t="s">
        <v>373</v>
      </c>
      <c r="D48" s="61">
        <f t="shared" ca="1" si="19"/>
        <v>0</v>
      </c>
      <c r="E48" s="61">
        <f t="shared" ca="1" si="19"/>
        <v>0</v>
      </c>
      <c r="F48" s="61">
        <f t="shared" ca="1" si="19"/>
        <v>0</v>
      </c>
      <c r="G48" s="61">
        <f t="shared" ca="1" si="19"/>
        <v>0</v>
      </c>
      <c r="H48" s="61">
        <f t="shared" ca="1" si="19"/>
        <v>0</v>
      </c>
      <c r="I48" s="61">
        <f t="shared" ca="1" si="19"/>
        <v>0</v>
      </c>
      <c r="J48" s="61">
        <f t="shared" ca="1" si="19"/>
        <v>0</v>
      </c>
      <c r="K48" s="61">
        <f t="shared" ca="1" si="19"/>
        <v>0</v>
      </c>
      <c r="L48" s="61">
        <f t="shared" ca="1" si="19"/>
        <v>0</v>
      </c>
      <c r="M48" s="61">
        <f t="shared" ca="1" si="19"/>
        <v>0</v>
      </c>
      <c r="N48" s="61">
        <f t="shared" ca="1" si="19"/>
        <v>0</v>
      </c>
      <c r="O48" s="61">
        <f t="shared" ca="1" si="19"/>
        <v>0</v>
      </c>
      <c r="P48" s="61">
        <f t="shared" ca="1" si="19"/>
        <v>0</v>
      </c>
      <c r="Q48" s="61">
        <f t="shared" ca="1" si="19"/>
        <v>0</v>
      </c>
      <c r="R48" s="61">
        <f t="shared" ca="1" si="19"/>
        <v>0</v>
      </c>
      <c r="S48" s="61">
        <f t="shared" ca="1" si="19"/>
        <v>0</v>
      </c>
      <c r="T48" s="61">
        <f t="shared" ca="1" si="16"/>
        <v>0</v>
      </c>
      <c r="U48" s="61">
        <f t="shared" ca="1" si="16"/>
        <v>0</v>
      </c>
      <c r="V48" s="61">
        <f t="shared" ca="1" si="16"/>
        <v>0</v>
      </c>
      <c r="W48" s="61">
        <f t="shared" ca="1" si="16"/>
        <v>0</v>
      </c>
      <c r="X48" s="61">
        <f t="shared" ca="1" si="16"/>
        <v>0</v>
      </c>
      <c r="Y48" s="61">
        <f t="shared" ca="1" si="16"/>
        <v>0</v>
      </c>
      <c r="Z48" s="61">
        <f t="shared" ca="1" si="16"/>
        <v>0</v>
      </c>
      <c r="AA48" s="61">
        <f t="shared" ca="1" si="16"/>
        <v>0</v>
      </c>
      <c r="AB48" s="61">
        <f t="shared" ca="1" si="16"/>
        <v>0</v>
      </c>
      <c r="AC48" s="61">
        <f t="shared" ca="1" si="16"/>
        <v>0</v>
      </c>
      <c r="AD48" s="61">
        <f t="shared" ca="1" si="16"/>
        <v>0</v>
      </c>
      <c r="AE48" s="61">
        <f t="shared" ca="1" si="16"/>
        <v>0</v>
      </c>
      <c r="AF48" s="61">
        <f t="shared" ca="1" si="16"/>
        <v>0</v>
      </c>
      <c r="AG48" s="61">
        <f t="shared" ca="1" si="16"/>
        <v>0</v>
      </c>
      <c r="AH48" s="61">
        <f t="shared" ca="1" si="16"/>
        <v>0</v>
      </c>
      <c r="AI48" s="61">
        <f t="shared" ca="1" si="16"/>
        <v>0</v>
      </c>
      <c r="AJ48" s="61">
        <f t="shared" ca="1" si="20"/>
        <v>0</v>
      </c>
      <c r="AK48" s="61">
        <f t="shared" ca="1" si="20"/>
        <v>0</v>
      </c>
      <c r="AL48" s="61">
        <f t="shared" ca="1" si="20"/>
        <v>0</v>
      </c>
      <c r="AM48" s="61">
        <f t="shared" ca="1" si="20"/>
        <v>0</v>
      </c>
      <c r="AN48" s="61">
        <f t="shared" ca="1" si="20"/>
        <v>0</v>
      </c>
      <c r="AO48" s="61">
        <f t="shared" ca="1" si="20"/>
        <v>0</v>
      </c>
      <c r="AP48" s="61">
        <f t="shared" ca="1" si="20"/>
        <v>0</v>
      </c>
      <c r="AQ48" s="61">
        <f t="shared" ca="1" si="20"/>
        <v>0</v>
      </c>
      <c r="AR48" s="61">
        <f t="shared" ca="1" si="20"/>
        <v>0</v>
      </c>
      <c r="AS48" s="61">
        <f t="shared" ca="1" si="20"/>
        <v>0</v>
      </c>
      <c r="AT48" s="61">
        <f t="shared" ca="1" si="20"/>
        <v>0</v>
      </c>
      <c r="AU48" s="61">
        <f t="shared" ca="1" si="20"/>
        <v>0</v>
      </c>
      <c r="AV48" s="61">
        <f t="shared" ca="1" si="20"/>
        <v>0</v>
      </c>
      <c r="AW48" s="61">
        <f t="shared" ca="1" si="20"/>
        <v>0</v>
      </c>
      <c r="AX48" s="61">
        <f t="shared" ca="1" si="20"/>
        <v>0</v>
      </c>
      <c r="AY48" s="61">
        <f t="shared" ca="1" si="20"/>
        <v>0</v>
      </c>
      <c r="AZ48" s="61">
        <f t="shared" ca="1" si="21"/>
        <v>0</v>
      </c>
      <c r="BA48" s="61">
        <f t="shared" ca="1" si="21"/>
        <v>0</v>
      </c>
      <c r="BB48" s="61">
        <f t="shared" ca="1" si="21"/>
        <v>0</v>
      </c>
      <c r="BC48" s="61">
        <f t="shared" ca="1" si="21"/>
        <v>0</v>
      </c>
      <c r="BD48" s="61">
        <f t="shared" ca="1" si="21"/>
        <v>0</v>
      </c>
      <c r="BE48" s="61">
        <f t="shared" ca="1" si="21"/>
        <v>0</v>
      </c>
      <c r="BF48" s="61">
        <f t="shared" ca="1" si="21"/>
        <v>0</v>
      </c>
      <c r="BG48" s="61">
        <f t="shared" ca="1" si="21"/>
        <v>0</v>
      </c>
      <c r="BH48" s="61">
        <f t="shared" ca="1" si="21"/>
        <v>0</v>
      </c>
      <c r="BI48" s="61">
        <f t="shared" ca="1" si="21"/>
        <v>0</v>
      </c>
      <c r="BJ48" s="61">
        <f t="shared" ca="1" si="21"/>
        <v>0</v>
      </c>
      <c r="BK48" s="61">
        <f t="shared" ca="1" si="21"/>
        <v>0</v>
      </c>
      <c r="BL48" s="61">
        <f t="shared" ca="1" si="21"/>
        <v>0</v>
      </c>
      <c r="BM48" s="61">
        <f t="shared" ca="1" si="21"/>
        <v>0</v>
      </c>
      <c r="BN48" s="61">
        <f t="shared" ca="1" si="21"/>
        <v>0</v>
      </c>
      <c r="BO48" s="61">
        <f t="shared" ca="1" si="21"/>
        <v>0</v>
      </c>
      <c r="BP48" s="61">
        <f t="shared" ca="1" si="22"/>
        <v>0</v>
      </c>
      <c r="BQ48" s="61">
        <f t="shared" ca="1" si="22"/>
        <v>0</v>
      </c>
      <c r="BR48" s="61">
        <f t="shared" ca="1" si="22"/>
        <v>0</v>
      </c>
      <c r="BS48" s="61">
        <f t="shared" ca="1" si="22"/>
        <v>0</v>
      </c>
      <c r="BT48" s="61">
        <f t="shared" ca="1" si="22"/>
        <v>0</v>
      </c>
      <c r="BU48" s="61">
        <f t="shared" ca="1" si="22"/>
        <v>0</v>
      </c>
      <c r="BV48" s="61">
        <f t="shared" ca="1" si="22"/>
        <v>0</v>
      </c>
      <c r="BW48" s="61">
        <f t="shared" ca="1" si="22"/>
        <v>0</v>
      </c>
      <c r="BX48" s="61">
        <f t="shared" ca="1" si="22"/>
        <v>0</v>
      </c>
      <c r="BY48" s="61">
        <f t="shared" ca="1" si="22"/>
        <v>0</v>
      </c>
      <c r="BZ48" s="61">
        <f t="shared" ca="1" si="22"/>
        <v>0</v>
      </c>
      <c r="CA48" s="61">
        <f t="shared" ca="1" si="22"/>
        <v>0</v>
      </c>
      <c r="CB48" s="61">
        <f t="shared" ca="1" si="22"/>
        <v>0</v>
      </c>
      <c r="CC48" s="61">
        <f t="shared" ca="1" si="22"/>
        <v>0</v>
      </c>
      <c r="CD48" s="61">
        <f t="shared" ca="1" si="22"/>
        <v>0</v>
      </c>
      <c r="CE48" s="61">
        <f t="shared" ca="1" si="22"/>
        <v>0</v>
      </c>
      <c r="CF48" s="61">
        <f t="shared" ca="1" si="23"/>
        <v>0</v>
      </c>
      <c r="CG48" s="61">
        <f t="shared" ca="1" si="23"/>
        <v>0</v>
      </c>
      <c r="CH48" s="61">
        <f t="shared" ca="1" si="23"/>
        <v>0</v>
      </c>
      <c r="CI48" s="61">
        <f t="shared" ca="1" si="23"/>
        <v>0</v>
      </c>
      <c r="CJ48" s="61">
        <f t="shared" ca="1" si="23"/>
        <v>0</v>
      </c>
      <c r="CK48" s="61">
        <f t="shared" ca="1" si="23"/>
        <v>0</v>
      </c>
      <c r="CL48" s="61">
        <f t="shared" ca="1" si="23"/>
        <v>0</v>
      </c>
      <c r="CM48" s="61">
        <f t="shared" ca="1" si="23"/>
        <v>0</v>
      </c>
      <c r="CN48" s="61">
        <f t="shared" ca="1" si="23"/>
        <v>0</v>
      </c>
      <c r="CO48" s="61">
        <f t="shared" ca="1" si="23"/>
        <v>0</v>
      </c>
      <c r="CP48" s="61">
        <f t="shared" ca="1" si="23"/>
        <v>0</v>
      </c>
      <c r="CQ48" s="61">
        <f t="shared" ca="1" si="23"/>
        <v>0</v>
      </c>
      <c r="CR48" s="61">
        <f t="shared" ca="1" si="23"/>
        <v>0</v>
      </c>
      <c r="CS48" s="61">
        <f t="shared" ca="1" si="23"/>
        <v>0</v>
      </c>
      <c r="CT48" s="61">
        <f t="shared" ca="1" si="23"/>
        <v>0</v>
      </c>
      <c r="CU48" s="61">
        <f t="shared" ca="1" si="6"/>
        <v>0</v>
      </c>
    </row>
    <row r="49" spans="1:99" ht="12.75" customHeight="1">
      <c r="A49" s="44" t="s">
        <v>84</v>
      </c>
      <c r="B49" s="59">
        <v>1057</v>
      </c>
      <c r="C49" s="60" t="s">
        <v>373</v>
      </c>
      <c r="D49" s="61">
        <f t="shared" ca="1" si="19"/>
        <v>0</v>
      </c>
      <c r="E49" s="61">
        <f t="shared" ca="1" si="19"/>
        <v>0</v>
      </c>
      <c r="F49" s="61">
        <f t="shared" ca="1" si="19"/>
        <v>0</v>
      </c>
      <c r="G49" s="61">
        <f t="shared" ca="1" si="19"/>
        <v>0</v>
      </c>
      <c r="H49" s="61">
        <f t="shared" ca="1" si="19"/>
        <v>0</v>
      </c>
      <c r="I49" s="61">
        <f t="shared" ca="1" si="19"/>
        <v>0</v>
      </c>
      <c r="J49" s="61">
        <f t="shared" ca="1" si="19"/>
        <v>0</v>
      </c>
      <c r="K49" s="61">
        <f t="shared" ca="1" si="19"/>
        <v>0</v>
      </c>
      <c r="L49" s="61">
        <f t="shared" ca="1" si="19"/>
        <v>0</v>
      </c>
      <c r="M49" s="61">
        <f t="shared" ca="1" si="19"/>
        <v>0</v>
      </c>
      <c r="N49" s="61">
        <f t="shared" ca="1" si="19"/>
        <v>0</v>
      </c>
      <c r="O49" s="61">
        <f t="shared" ca="1" si="19"/>
        <v>0</v>
      </c>
      <c r="P49" s="61">
        <f t="shared" ca="1" si="19"/>
        <v>0</v>
      </c>
      <c r="Q49" s="61">
        <f t="shared" ca="1" si="19"/>
        <v>0</v>
      </c>
      <c r="R49" s="61">
        <f t="shared" ca="1" si="19"/>
        <v>0</v>
      </c>
      <c r="S49" s="61">
        <f t="shared" ca="1" si="19"/>
        <v>0</v>
      </c>
      <c r="T49" s="61">
        <f t="shared" ca="1" si="16"/>
        <v>0</v>
      </c>
      <c r="U49" s="61">
        <f t="shared" ca="1" si="16"/>
        <v>0</v>
      </c>
      <c r="V49" s="61">
        <f t="shared" ca="1" si="16"/>
        <v>0</v>
      </c>
      <c r="W49" s="61">
        <f t="shared" ca="1" si="16"/>
        <v>0</v>
      </c>
      <c r="X49" s="61">
        <f t="shared" ca="1" si="16"/>
        <v>0</v>
      </c>
      <c r="Y49" s="61">
        <f t="shared" ca="1" si="16"/>
        <v>0</v>
      </c>
      <c r="Z49" s="61">
        <f t="shared" ca="1" si="16"/>
        <v>0</v>
      </c>
      <c r="AA49" s="61">
        <f t="shared" ca="1" si="16"/>
        <v>0</v>
      </c>
      <c r="AB49" s="61">
        <f t="shared" ca="1" si="16"/>
        <v>0</v>
      </c>
      <c r="AC49" s="61">
        <f t="shared" ca="1" si="16"/>
        <v>0</v>
      </c>
      <c r="AD49" s="61">
        <f t="shared" ca="1" si="16"/>
        <v>0</v>
      </c>
      <c r="AE49" s="61">
        <f t="shared" ca="1" si="16"/>
        <v>0</v>
      </c>
      <c r="AF49" s="61">
        <f t="shared" ca="1" si="16"/>
        <v>0</v>
      </c>
      <c r="AG49" s="61">
        <f t="shared" ca="1" si="16"/>
        <v>0</v>
      </c>
      <c r="AH49" s="61">
        <f t="shared" ca="1" si="16"/>
        <v>0</v>
      </c>
      <c r="AI49" s="61">
        <f t="shared" ca="1" si="16"/>
        <v>0</v>
      </c>
      <c r="AJ49" s="61">
        <f t="shared" ca="1" si="20"/>
        <v>0</v>
      </c>
      <c r="AK49" s="61">
        <f t="shared" ca="1" si="20"/>
        <v>0</v>
      </c>
      <c r="AL49" s="61">
        <f t="shared" ca="1" si="20"/>
        <v>0</v>
      </c>
      <c r="AM49" s="61">
        <f t="shared" ca="1" si="20"/>
        <v>0</v>
      </c>
      <c r="AN49" s="61">
        <f t="shared" ca="1" si="20"/>
        <v>0</v>
      </c>
      <c r="AO49" s="61">
        <f t="shared" ca="1" si="20"/>
        <v>0</v>
      </c>
      <c r="AP49" s="61">
        <f t="shared" ca="1" si="20"/>
        <v>0</v>
      </c>
      <c r="AQ49" s="61">
        <f t="shared" ca="1" si="20"/>
        <v>0</v>
      </c>
      <c r="AR49" s="61">
        <f t="shared" ca="1" si="20"/>
        <v>0</v>
      </c>
      <c r="AS49" s="61">
        <f t="shared" ca="1" si="20"/>
        <v>0</v>
      </c>
      <c r="AT49" s="61">
        <f t="shared" ca="1" si="20"/>
        <v>0</v>
      </c>
      <c r="AU49" s="61">
        <f t="shared" ca="1" si="20"/>
        <v>0</v>
      </c>
      <c r="AV49" s="61">
        <f t="shared" ca="1" si="20"/>
        <v>0</v>
      </c>
      <c r="AW49" s="61">
        <f t="shared" ca="1" si="20"/>
        <v>0</v>
      </c>
      <c r="AX49" s="61">
        <f t="shared" ca="1" si="20"/>
        <v>0</v>
      </c>
      <c r="AY49" s="61">
        <f t="shared" ca="1" si="20"/>
        <v>0</v>
      </c>
      <c r="AZ49" s="61">
        <f t="shared" ca="1" si="21"/>
        <v>0</v>
      </c>
      <c r="BA49" s="61">
        <f t="shared" ca="1" si="21"/>
        <v>0</v>
      </c>
      <c r="BB49" s="61">
        <f t="shared" ca="1" si="21"/>
        <v>0</v>
      </c>
      <c r="BC49" s="61">
        <f t="shared" ca="1" si="21"/>
        <v>0</v>
      </c>
      <c r="BD49" s="61">
        <f t="shared" ca="1" si="21"/>
        <v>0</v>
      </c>
      <c r="BE49" s="61">
        <f t="shared" ca="1" si="21"/>
        <v>0</v>
      </c>
      <c r="BF49" s="61">
        <f t="shared" ca="1" si="21"/>
        <v>0</v>
      </c>
      <c r="BG49" s="61">
        <f t="shared" ca="1" si="21"/>
        <v>0</v>
      </c>
      <c r="BH49" s="61">
        <f t="shared" ca="1" si="21"/>
        <v>0</v>
      </c>
      <c r="BI49" s="61">
        <f t="shared" ca="1" si="21"/>
        <v>0</v>
      </c>
      <c r="BJ49" s="61">
        <f t="shared" ca="1" si="21"/>
        <v>0</v>
      </c>
      <c r="BK49" s="61">
        <f t="shared" ca="1" si="21"/>
        <v>0</v>
      </c>
      <c r="BL49" s="61">
        <f t="shared" ca="1" si="21"/>
        <v>0</v>
      </c>
      <c r="BM49" s="61">
        <f t="shared" ca="1" si="21"/>
        <v>0</v>
      </c>
      <c r="BN49" s="61">
        <f t="shared" ca="1" si="21"/>
        <v>0</v>
      </c>
      <c r="BO49" s="61">
        <f t="shared" ca="1" si="21"/>
        <v>0</v>
      </c>
      <c r="BP49" s="61">
        <f t="shared" ca="1" si="22"/>
        <v>0</v>
      </c>
      <c r="BQ49" s="61">
        <f t="shared" ca="1" si="22"/>
        <v>0</v>
      </c>
      <c r="BR49" s="61">
        <f t="shared" ca="1" si="22"/>
        <v>0</v>
      </c>
      <c r="BS49" s="61">
        <f t="shared" ca="1" si="22"/>
        <v>0</v>
      </c>
      <c r="BT49" s="61">
        <f t="shared" ca="1" si="22"/>
        <v>0</v>
      </c>
      <c r="BU49" s="61">
        <f t="shared" ca="1" si="22"/>
        <v>0</v>
      </c>
      <c r="BV49" s="61">
        <f t="shared" ca="1" si="22"/>
        <v>0</v>
      </c>
      <c r="BW49" s="61">
        <f t="shared" ca="1" si="22"/>
        <v>0</v>
      </c>
      <c r="BX49" s="61">
        <f t="shared" ca="1" si="22"/>
        <v>0</v>
      </c>
      <c r="BY49" s="61">
        <f t="shared" ca="1" si="22"/>
        <v>0</v>
      </c>
      <c r="BZ49" s="61">
        <f t="shared" ca="1" si="22"/>
        <v>0</v>
      </c>
      <c r="CA49" s="61">
        <f t="shared" ca="1" si="22"/>
        <v>0</v>
      </c>
      <c r="CB49" s="61">
        <f t="shared" ca="1" si="22"/>
        <v>0</v>
      </c>
      <c r="CC49" s="61">
        <f t="shared" ca="1" si="22"/>
        <v>0</v>
      </c>
      <c r="CD49" s="61">
        <f t="shared" ca="1" si="22"/>
        <v>0</v>
      </c>
      <c r="CE49" s="61">
        <f t="shared" ca="1" si="22"/>
        <v>0</v>
      </c>
      <c r="CF49" s="61">
        <f t="shared" ca="1" si="23"/>
        <v>0</v>
      </c>
      <c r="CG49" s="61">
        <f t="shared" ca="1" si="23"/>
        <v>0</v>
      </c>
      <c r="CH49" s="61">
        <f t="shared" ca="1" si="23"/>
        <v>0</v>
      </c>
      <c r="CI49" s="61">
        <f t="shared" ca="1" si="23"/>
        <v>0</v>
      </c>
      <c r="CJ49" s="61">
        <f t="shared" ca="1" si="23"/>
        <v>0</v>
      </c>
      <c r="CK49" s="61">
        <f t="shared" ca="1" si="23"/>
        <v>0</v>
      </c>
      <c r="CL49" s="61">
        <f t="shared" ca="1" si="23"/>
        <v>0</v>
      </c>
      <c r="CM49" s="61">
        <f t="shared" ca="1" si="23"/>
        <v>0</v>
      </c>
      <c r="CN49" s="61">
        <f t="shared" ca="1" si="23"/>
        <v>0</v>
      </c>
      <c r="CO49" s="61">
        <f t="shared" ca="1" si="23"/>
        <v>0</v>
      </c>
      <c r="CP49" s="61">
        <f t="shared" ca="1" si="23"/>
        <v>0</v>
      </c>
      <c r="CQ49" s="61">
        <f t="shared" ca="1" si="23"/>
        <v>0</v>
      </c>
      <c r="CR49" s="61">
        <f t="shared" ca="1" si="23"/>
        <v>0</v>
      </c>
      <c r="CS49" s="61">
        <f t="shared" ca="1" si="23"/>
        <v>0</v>
      </c>
      <c r="CT49" s="61">
        <f t="shared" ca="1" si="23"/>
        <v>0</v>
      </c>
      <c r="CU49" s="61">
        <f t="shared" ca="1" si="6"/>
        <v>0</v>
      </c>
    </row>
    <row r="50" spans="1:99" ht="12.75" customHeight="1">
      <c r="A50" s="44" t="s">
        <v>86</v>
      </c>
      <c r="B50" s="59">
        <v>1058</v>
      </c>
      <c r="C50" s="60" t="s">
        <v>373</v>
      </c>
      <c r="D50" s="61">
        <f t="shared" ca="1" si="19"/>
        <v>0</v>
      </c>
      <c r="E50" s="61">
        <f t="shared" ca="1" si="19"/>
        <v>0</v>
      </c>
      <c r="F50" s="61">
        <f t="shared" ca="1" si="19"/>
        <v>0</v>
      </c>
      <c r="G50" s="61">
        <f t="shared" ca="1" si="19"/>
        <v>0</v>
      </c>
      <c r="H50" s="61">
        <f t="shared" ca="1" si="19"/>
        <v>0</v>
      </c>
      <c r="I50" s="61">
        <f t="shared" ca="1" si="19"/>
        <v>0</v>
      </c>
      <c r="J50" s="61">
        <f t="shared" ca="1" si="19"/>
        <v>0</v>
      </c>
      <c r="K50" s="61">
        <f t="shared" ca="1" si="19"/>
        <v>0</v>
      </c>
      <c r="L50" s="61">
        <f t="shared" ca="1" si="19"/>
        <v>0</v>
      </c>
      <c r="M50" s="61">
        <f t="shared" ca="1" si="19"/>
        <v>0</v>
      </c>
      <c r="N50" s="61">
        <f t="shared" ca="1" si="19"/>
        <v>0</v>
      </c>
      <c r="O50" s="61">
        <f t="shared" ca="1" si="19"/>
        <v>0</v>
      </c>
      <c r="P50" s="61">
        <f t="shared" ca="1" si="19"/>
        <v>0</v>
      </c>
      <c r="Q50" s="61">
        <f t="shared" ca="1" si="19"/>
        <v>0</v>
      </c>
      <c r="R50" s="61">
        <f t="shared" ca="1" si="19"/>
        <v>0</v>
      </c>
      <c r="S50" s="61">
        <f t="shared" ca="1" si="19"/>
        <v>0</v>
      </c>
      <c r="T50" s="61">
        <f t="shared" ca="1" si="16"/>
        <v>0</v>
      </c>
      <c r="U50" s="61">
        <f t="shared" ca="1" si="16"/>
        <v>0</v>
      </c>
      <c r="V50" s="61">
        <f t="shared" ca="1" si="16"/>
        <v>0</v>
      </c>
      <c r="W50" s="61">
        <f t="shared" ca="1" si="16"/>
        <v>0</v>
      </c>
      <c r="X50" s="61">
        <f t="shared" ca="1" si="16"/>
        <v>0</v>
      </c>
      <c r="Y50" s="61">
        <f t="shared" ca="1" si="16"/>
        <v>0</v>
      </c>
      <c r="Z50" s="61">
        <f t="shared" ca="1" si="16"/>
        <v>0</v>
      </c>
      <c r="AA50" s="61">
        <f t="shared" ca="1" si="16"/>
        <v>0</v>
      </c>
      <c r="AB50" s="61">
        <f t="shared" ca="1" si="16"/>
        <v>0</v>
      </c>
      <c r="AC50" s="61">
        <f t="shared" ca="1" si="16"/>
        <v>0</v>
      </c>
      <c r="AD50" s="61">
        <f t="shared" ca="1" si="16"/>
        <v>0</v>
      </c>
      <c r="AE50" s="61">
        <f t="shared" ca="1" si="16"/>
        <v>0</v>
      </c>
      <c r="AF50" s="61">
        <f t="shared" ca="1" si="16"/>
        <v>0</v>
      </c>
      <c r="AG50" s="61">
        <f t="shared" ca="1" si="16"/>
        <v>0</v>
      </c>
      <c r="AH50" s="61">
        <f t="shared" ca="1" si="16"/>
        <v>0</v>
      </c>
      <c r="AI50" s="61">
        <f t="shared" ca="1" si="16"/>
        <v>0</v>
      </c>
      <c r="AJ50" s="61">
        <f t="shared" ca="1" si="20"/>
        <v>0</v>
      </c>
      <c r="AK50" s="61">
        <f t="shared" ca="1" si="20"/>
        <v>0</v>
      </c>
      <c r="AL50" s="61">
        <f t="shared" ca="1" si="20"/>
        <v>0</v>
      </c>
      <c r="AM50" s="61">
        <f t="shared" ca="1" si="20"/>
        <v>0</v>
      </c>
      <c r="AN50" s="61">
        <f t="shared" ca="1" si="20"/>
        <v>0</v>
      </c>
      <c r="AO50" s="61">
        <f t="shared" ca="1" si="20"/>
        <v>0</v>
      </c>
      <c r="AP50" s="61">
        <f t="shared" ca="1" si="20"/>
        <v>0</v>
      </c>
      <c r="AQ50" s="61">
        <f t="shared" ca="1" si="20"/>
        <v>0</v>
      </c>
      <c r="AR50" s="61">
        <f t="shared" ca="1" si="20"/>
        <v>0</v>
      </c>
      <c r="AS50" s="61">
        <f t="shared" ca="1" si="20"/>
        <v>0</v>
      </c>
      <c r="AT50" s="61">
        <f t="shared" ca="1" si="20"/>
        <v>0</v>
      </c>
      <c r="AU50" s="61">
        <f t="shared" ca="1" si="20"/>
        <v>0</v>
      </c>
      <c r="AV50" s="61">
        <f t="shared" ca="1" si="20"/>
        <v>0</v>
      </c>
      <c r="AW50" s="61">
        <f t="shared" ca="1" si="20"/>
        <v>0</v>
      </c>
      <c r="AX50" s="61">
        <f t="shared" ca="1" si="20"/>
        <v>0</v>
      </c>
      <c r="AY50" s="61">
        <f t="shared" ca="1" si="20"/>
        <v>0</v>
      </c>
      <c r="AZ50" s="61">
        <f t="shared" ca="1" si="21"/>
        <v>0</v>
      </c>
      <c r="BA50" s="61">
        <f t="shared" ca="1" si="21"/>
        <v>0</v>
      </c>
      <c r="BB50" s="61">
        <f t="shared" ca="1" si="21"/>
        <v>0</v>
      </c>
      <c r="BC50" s="61">
        <f t="shared" ca="1" si="21"/>
        <v>0</v>
      </c>
      <c r="BD50" s="61">
        <f t="shared" ca="1" si="21"/>
        <v>0</v>
      </c>
      <c r="BE50" s="61">
        <f t="shared" ca="1" si="21"/>
        <v>0</v>
      </c>
      <c r="BF50" s="61">
        <f t="shared" ca="1" si="21"/>
        <v>0</v>
      </c>
      <c r="BG50" s="61">
        <f t="shared" ca="1" si="21"/>
        <v>0</v>
      </c>
      <c r="BH50" s="61">
        <f t="shared" ca="1" si="21"/>
        <v>0</v>
      </c>
      <c r="BI50" s="61">
        <f t="shared" ca="1" si="21"/>
        <v>0</v>
      </c>
      <c r="BJ50" s="61">
        <f t="shared" ca="1" si="21"/>
        <v>0</v>
      </c>
      <c r="BK50" s="61">
        <f t="shared" ca="1" si="21"/>
        <v>0</v>
      </c>
      <c r="BL50" s="61">
        <f t="shared" ca="1" si="21"/>
        <v>0</v>
      </c>
      <c r="BM50" s="61">
        <f t="shared" ca="1" si="21"/>
        <v>0</v>
      </c>
      <c r="BN50" s="61">
        <f t="shared" ca="1" si="21"/>
        <v>0</v>
      </c>
      <c r="BO50" s="61">
        <f t="shared" ca="1" si="21"/>
        <v>0</v>
      </c>
      <c r="BP50" s="61">
        <f t="shared" ca="1" si="22"/>
        <v>0</v>
      </c>
      <c r="BQ50" s="61">
        <f t="shared" ca="1" si="22"/>
        <v>0</v>
      </c>
      <c r="BR50" s="61">
        <f t="shared" ca="1" si="22"/>
        <v>0</v>
      </c>
      <c r="BS50" s="61">
        <f t="shared" ca="1" si="22"/>
        <v>0</v>
      </c>
      <c r="BT50" s="61">
        <f t="shared" ca="1" si="22"/>
        <v>0</v>
      </c>
      <c r="BU50" s="61">
        <f t="shared" ca="1" si="22"/>
        <v>0</v>
      </c>
      <c r="BV50" s="61">
        <f t="shared" ca="1" si="22"/>
        <v>0</v>
      </c>
      <c r="BW50" s="61">
        <f t="shared" ca="1" si="22"/>
        <v>0</v>
      </c>
      <c r="BX50" s="61">
        <f t="shared" ca="1" si="22"/>
        <v>0</v>
      </c>
      <c r="BY50" s="61">
        <f t="shared" ca="1" si="22"/>
        <v>0</v>
      </c>
      <c r="BZ50" s="61">
        <f t="shared" ca="1" si="22"/>
        <v>0</v>
      </c>
      <c r="CA50" s="61">
        <f t="shared" ca="1" si="22"/>
        <v>0</v>
      </c>
      <c r="CB50" s="61">
        <f t="shared" ca="1" si="22"/>
        <v>0</v>
      </c>
      <c r="CC50" s="61">
        <f t="shared" ca="1" si="22"/>
        <v>0</v>
      </c>
      <c r="CD50" s="61">
        <f t="shared" ca="1" si="22"/>
        <v>0</v>
      </c>
      <c r="CE50" s="61">
        <f t="shared" ca="1" si="22"/>
        <v>0</v>
      </c>
      <c r="CF50" s="61">
        <f t="shared" ca="1" si="23"/>
        <v>0</v>
      </c>
      <c r="CG50" s="61">
        <f t="shared" ca="1" si="23"/>
        <v>0</v>
      </c>
      <c r="CH50" s="61">
        <f t="shared" ca="1" si="23"/>
        <v>0</v>
      </c>
      <c r="CI50" s="61">
        <f t="shared" ca="1" si="23"/>
        <v>0</v>
      </c>
      <c r="CJ50" s="61">
        <f t="shared" ca="1" si="23"/>
        <v>0</v>
      </c>
      <c r="CK50" s="61">
        <f t="shared" ca="1" si="23"/>
        <v>0</v>
      </c>
      <c r="CL50" s="61">
        <f t="shared" ca="1" si="23"/>
        <v>0</v>
      </c>
      <c r="CM50" s="61">
        <f t="shared" ca="1" si="23"/>
        <v>0</v>
      </c>
      <c r="CN50" s="61">
        <f t="shared" ca="1" si="23"/>
        <v>0</v>
      </c>
      <c r="CO50" s="61">
        <f t="shared" ca="1" si="23"/>
        <v>0</v>
      </c>
      <c r="CP50" s="61">
        <f t="shared" ca="1" si="23"/>
        <v>0</v>
      </c>
      <c r="CQ50" s="61">
        <f t="shared" ca="1" si="23"/>
        <v>0</v>
      </c>
      <c r="CR50" s="61">
        <f t="shared" ca="1" si="23"/>
        <v>0</v>
      </c>
      <c r="CS50" s="61">
        <f t="shared" ca="1" si="23"/>
        <v>0</v>
      </c>
      <c r="CT50" s="61">
        <f t="shared" ca="1" si="23"/>
        <v>0</v>
      </c>
      <c r="CU50" s="61">
        <f t="shared" ca="1" si="6"/>
        <v>0</v>
      </c>
    </row>
    <row r="51" spans="1:99" ht="12.75" customHeight="1">
      <c r="A51" s="44" t="s">
        <v>88</v>
      </c>
      <c r="B51" s="59">
        <v>1059</v>
      </c>
      <c r="C51" s="60" t="s">
        <v>373</v>
      </c>
      <c r="D51" s="61">
        <f t="shared" ca="1" si="19"/>
        <v>0</v>
      </c>
      <c r="E51" s="61">
        <f t="shared" ca="1" si="19"/>
        <v>0</v>
      </c>
      <c r="F51" s="61">
        <f t="shared" ca="1" si="19"/>
        <v>0</v>
      </c>
      <c r="G51" s="61">
        <f t="shared" ca="1" si="19"/>
        <v>0</v>
      </c>
      <c r="H51" s="61">
        <f t="shared" ca="1" si="19"/>
        <v>0</v>
      </c>
      <c r="I51" s="61">
        <f t="shared" ca="1" si="19"/>
        <v>0</v>
      </c>
      <c r="J51" s="61">
        <f t="shared" ca="1" si="19"/>
        <v>0</v>
      </c>
      <c r="K51" s="61">
        <f t="shared" ca="1" si="19"/>
        <v>0</v>
      </c>
      <c r="L51" s="61">
        <f t="shared" ca="1" si="19"/>
        <v>0</v>
      </c>
      <c r="M51" s="61">
        <f t="shared" ca="1" si="19"/>
        <v>0</v>
      </c>
      <c r="N51" s="61">
        <f t="shared" ca="1" si="19"/>
        <v>0</v>
      </c>
      <c r="O51" s="61">
        <f t="shared" ca="1" si="19"/>
        <v>0</v>
      </c>
      <c r="P51" s="61">
        <f t="shared" ca="1" si="19"/>
        <v>0</v>
      </c>
      <c r="Q51" s="61">
        <f t="shared" ca="1" si="19"/>
        <v>0</v>
      </c>
      <c r="R51" s="61">
        <f t="shared" ca="1" si="19"/>
        <v>0</v>
      </c>
      <c r="S51" s="61">
        <f t="shared" ca="1" si="19"/>
        <v>0</v>
      </c>
      <c r="T51" s="61">
        <f t="shared" ca="1" si="16"/>
        <v>0</v>
      </c>
      <c r="U51" s="61">
        <f t="shared" ca="1" si="16"/>
        <v>0</v>
      </c>
      <c r="V51" s="61">
        <f t="shared" ca="1" si="16"/>
        <v>0</v>
      </c>
      <c r="W51" s="61">
        <f t="shared" ca="1" si="16"/>
        <v>0</v>
      </c>
      <c r="X51" s="61">
        <f t="shared" ca="1" si="16"/>
        <v>0</v>
      </c>
      <c r="Y51" s="61">
        <f t="shared" ca="1" si="16"/>
        <v>0</v>
      </c>
      <c r="Z51" s="61">
        <f t="shared" ca="1" si="16"/>
        <v>0</v>
      </c>
      <c r="AA51" s="61">
        <f t="shared" ca="1" si="16"/>
        <v>0</v>
      </c>
      <c r="AB51" s="61">
        <f t="shared" ca="1" si="16"/>
        <v>0</v>
      </c>
      <c r="AC51" s="61">
        <f t="shared" ca="1" si="16"/>
        <v>0</v>
      </c>
      <c r="AD51" s="61">
        <f t="shared" ca="1" si="16"/>
        <v>0</v>
      </c>
      <c r="AE51" s="61">
        <f t="shared" ca="1" si="16"/>
        <v>0</v>
      </c>
      <c r="AF51" s="61">
        <f t="shared" ca="1" si="16"/>
        <v>0</v>
      </c>
      <c r="AG51" s="61">
        <f t="shared" ca="1" si="16"/>
        <v>0</v>
      </c>
      <c r="AH51" s="61">
        <f t="shared" ca="1" si="16"/>
        <v>0</v>
      </c>
      <c r="AI51" s="61">
        <f t="shared" ca="1" si="16"/>
        <v>0</v>
      </c>
      <c r="AJ51" s="61">
        <f t="shared" ca="1" si="20"/>
        <v>0</v>
      </c>
      <c r="AK51" s="61">
        <f t="shared" ca="1" si="20"/>
        <v>0</v>
      </c>
      <c r="AL51" s="61">
        <f t="shared" ca="1" si="20"/>
        <v>0</v>
      </c>
      <c r="AM51" s="61">
        <f t="shared" ca="1" si="20"/>
        <v>0</v>
      </c>
      <c r="AN51" s="61">
        <f t="shared" ca="1" si="20"/>
        <v>0</v>
      </c>
      <c r="AO51" s="61">
        <f t="shared" ca="1" si="20"/>
        <v>0</v>
      </c>
      <c r="AP51" s="61">
        <f t="shared" ca="1" si="20"/>
        <v>0</v>
      </c>
      <c r="AQ51" s="61">
        <f t="shared" ca="1" si="20"/>
        <v>0</v>
      </c>
      <c r="AR51" s="61">
        <f t="shared" ca="1" si="20"/>
        <v>0</v>
      </c>
      <c r="AS51" s="61">
        <f t="shared" ca="1" si="20"/>
        <v>0</v>
      </c>
      <c r="AT51" s="61">
        <f t="shared" ca="1" si="20"/>
        <v>0</v>
      </c>
      <c r="AU51" s="61">
        <f t="shared" ca="1" si="20"/>
        <v>0</v>
      </c>
      <c r="AV51" s="61">
        <f t="shared" ca="1" si="20"/>
        <v>0</v>
      </c>
      <c r="AW51" s="61">
        <f t="shared" ca="1" si="20"/>
        <v>0</v>
      </c>
      <c r="AX51" s="61">
        <f t="shared" ca="1" si="20"/>
        <v>0</v>
      </c>
      <c r="AY51" s="61">
        <f t="shared" ca="1" si="20"/>
        <v>0</v>
      </c>
      <c r="AZ51" s="61">
        <f t="shared" ca="1" si="21"/>
        <v>0</v>
      </c>
      <c r="BA51" s="61">
        <f t="shared" ca="1" si="21"/>
        <v>0</v>
      </c>
      <c r="BB51" s="61">
        <f t="shared" ca="1" si="21"/>
        <v>0</v>
      </c>
      <c r="BC51" s="61">
        <f t="shared" ca="1" si="21"/>
        <v>0</v>
      </c>
      <c r="BD51" s="61">
        <f t="shared" ca="1" si="21"/>
        <v>0</v>
      </c>
      <c r="BE51" s="61">
        <f t="shared" ca="1" si="21"/>
        <v>0</v>
      </c>
      <c r="BF51" s="61">
        <f t="shared" ca="1" si="21"/>
        <v>0</v>
      </c>
      <c r="BG51" s="61">
        <f t="shared" ca="1" si="21"/>
        <v>0</v>
      </c>
      <c r="BH51" s="61">
        <f t="shared" ca="1" si="21"/>
        <v>0</v>
      </c>
      <c r="BI51" s="61">
        <f t="shared" ca="1" si="21"/>
        <v>0</v>
      </c>
      <c r="BJ51" s="61">
        <f t="shared" ca="1" si="21"/>
        <v>0</v>
      </c>
      <c r="BK51" s="61">
        <f t="shared" ca="1" si="21"/>
        <v>0</v>
      </c>
      <c r="BL51" s="61">
        <f t="shared" ca="1" si="21"/>
        <v>0</v>
      </c>
      <c r="BM51" s="61">
        <f t="shared" ca="1" si="21"/>
        <v>0</v>
      </c>
      <c r="BN51" s="61">
        <f t="shared" ca="1" si="21"/>
        <v>0</v>
      </c>
      <c r="BO51" s="61">
        <f t="shared" ca="1" si="21"/>
        <v>0</v>
      </c>
      <c r="BP51" s="61">
        <f t="shared" ca="1" si="22"/>
        <v>0</v>
      </c>
      <c r="BQ51" s="61">
        <f t="shared" ca="1" si="22"/>
        <v>0</v>
      </c>
      <c r="BR51" s="61">
        <f t="shared" ca="1" si="22"/>
        <v>0</v>
      </c>
      <c r="BS51" s="61">
        <f t="shared" ca="1" si="22"/>
        <v>0</v>
      </c>
      <c r="BT51" s="61">
        <f t="shared" ca="1" si="22"/>
        <v>0</v>
      </c>
      <c r="BU51" s="61">
        <f t="shared" ca="1" si="22"/>
        <v>0</v>
      </c>
      <c r="BV51" s="61">
        <f t="shared" ca="1" si="22"/>
        <v>0</v>
      </c>
      <c r="BW51" s="61">
        <f t="shared" ca="1" si="22"/>
        <v>0</v>
      </c>
      <c r="BX51" s="61">
        <f t="shared" ca="1" si="22"/>
        <v>0</v>
      </c>
      <c r="BY51" s="61">
        <f t="shared" ca="1" si="22"/>
        <v>0</v>
      </c>
      <c r="BZ51" s="61">
        <f t="shared" ca="1" si="22"/>
        <v>0</v>
      </c>
      <c r="CA51" s="61">
        <f t="shared" ca="1" si="22"/>
        <v>0</v>
      </c>
      <c r="CB51" s="61">
        <f t="shared" ca="1" si="22"/>
        <v>0</v>
      </c>
      <c r="CC51" s="61">
        <f t="shared" ca="1" si="22"/>
        <v>0</v>
      </c>
      <c r="CD51" s="61">
        <f t="shared" ca="1" si="22"/>
        <v>0</v>
      </c>
      <c r="CE51" s="61">
        <f t="shared" ca="1" si="22"/>
        <v>0</v>
      </c>
      <c r="CF51" s="61">
        <f t="shared" ca="1" si="23"/>
        <v>0</v>
      </c>
      <c r="CG51" s="61">
        <f t="shared" ca="1" si="23"/>
        <v>0</v>
      </c>
      <c r="CH51" s="61">
        <f t="shared" ca="1" si="23"/>
        <v>0</v>
      </c>
      <c r="CI51" s="61">
        <f t="shared" ca="1" si="23"/>
        <v>0</v>
      </c>
      <c r="CJ51" s="61">
        <f t="shared" ca="1" si="23"/>
        <v>0</v>
      </c>
      <c r="CK51" s="61">
        <f t="shared" ca="1" si="23"/>
        <v>0</v>
      </c>
      <c r="CL51" s="61">
        <f t="shared" ca="1" si="23"/>
        <v>0</v>
      </c>
      <c r="CM51" s="61">
        <f t="shared" ca="1" si="23"/>
        <v>0</v>
      </c>
      <c r="CN51" s="61">
        <f t="shared" ca="1" si="23"/>
        <v>0</v>
      </c>
      <c r="CO51" s="61">
        <f t="shared" ca="1" si="23"/>
        <v>0</v>
      </c>
      <c r="CP51" s="61">
        <f t="shared" ca="1" si="23"/>
        <v>0</v>
      </c>
      <c r="CQ51" s="61">
        <f t="shared" ca="1" si="23"/>
        <v>0</v>
      </c>
      <c r="CR51" s="61">
        <f t="shared" ca="1" si="23"/>
        <v>0</v>
      </c>
      <c r="CS51" s="61">
        <f t="shared" ca="1" si="23"/>
        <v>0</v>
      </c>
      <c r="CT51" s="61">
        <f t="shared" ca="1" si="23"/>
        <v>0</v>
      </c>
      <c r="CU51" s="61">
        <f t="shared" ca="1" si="6"/>
        <v>0</v>
      </c>
    </row>
    <row r="52" spans="1:99" ht="12.75" customHeight="1">
      <c r="A52" s="44" t="s">
        <v>90</v>
      </c>
      <c r="B52" s="59">
        <v>1060</v>
      </c>
      <c r="C52" s="60" t="s">
        <v>373</v>
      </c>
      <c r="D52" s="61">
        <f t="shared" ca="1" si="19"/>
        <v>0</v>
      </c>
      <c r="E52" s="61">
        <f t="shared" ca="1" si="19"/>
        <v>0</v>
      </c>
      <c r="F52" s="61">
        <f t="shared" ca="1" si="19"/>
        <v>0</v>
      </c>
      <c r="G52" s="61">
        <f t="shared" ca="1" si="19"/>
        <v>0</v>
      </c>
      <c r="H52" s="61">
        <f t="shared" ca="1" si="19"/>
        <v>0</v>
      </c>
      <c r="I52" s="61">
        <f t="shared" ca="1" si="19"/>
        <v>0</v>
      </c>
      <c r="J52" s="61">
        <f t="shared" ca="1" si="19"/>
        <v>0</v>
      </c>
      <c r="K52" s="61">
        <f t="shared" ca="1" si="19"/>
        <v>0</v>
      </c>
      <c r="L52" s="61">
        <f t="shared" ca="1" si="19"/>
        <v>0</v>
      </c>
      <c r="M52" s="61">
        <f t="shared" ca="1" si="19"/>
        <v>0</v>
      </c>
      <c r="N52" s="61">
        <f t="shared" ca="1" si="19"/>
        <v>0</v>
      </c>
      <c r="O52" s="61">
        <f t="shared" ca="1" si="19"/>
        <v>0</v>
      </c>
      <c r="P52" s="61">
        <f t="shared" ca="1" si="19"/>
        <v>0</v>
      </c>
      <c r="Q52" s="61">
        <f t="shared" ca="1" si="19"/>
        <v>0</v>
      </c>
      <c r="R52" s="61">
        <f t="shared" ca="1" si="19"/>
        <v>0</v>
      </c>
      <c r="S52" s="61">
        <f t="shared" ca="1" si="19"/>
        <v>0</v>
      </c>
      <c r="T52" s="61">
        <f t="shared" ca="1" si="16"/>
        <v>0</v>
      </c>
      <c r="U52" s="61">
        <f t="shared" ca="1" si="16"/>
        <v>0</v>
      </c>
      <c r="V52" s="61">
        <f t="shared" ca="1" si="16"/>
        <v>0</v>
      </c>
      <c r="W52" s="61">
        <f t="shared" ca="1" si="16"/>
        <v>0</v>
      </c>
      <c r="X52" s="61">
        <f t="shared" ca="1" si="16"/>
        <v>0</v>
      </c>
      <c r="Y52" s="61">
        <f t="shared" ca="1" si="16"/>
        <v>0</v>
      </c>
      <c r="Z52" s="61">
        <f t="shared" ca="1" si="16"/>
        <v>0</v>
      </c>
      <c r="AA52" s="61">
        <f t="shared" ca="1" si="16"/>
        <v>0</v>
      </c>
      <c r="AB52" s="61">
        <f t="shared" ca="1" si="16"/>
        <v>0</v>
      </c>
      <c r="AC52" s="61">
        <f t="shared" ca="1" si="16"/>
        <v>0</v>
      </c>
      <c r="AD52" s="61">
        <f t="shared" ca="1" si="16"/>
        <v>0</v>
      </c>
      <c r="AE52" s="61">
        <f t="shared" ca="1" si="16"/>
        <v>0</v>
      </c>
      <c r="AF52" s="61">
        <f t="shared" ca="1" si="16"/>
        <v>0</v>
      </c>
      <c r="AG52" s="61">
        <f t="shared" ca="1" si="16"/>
        <v>0</v>
      </c>
      <c r="AH52" s="61">
        <f t="shared" ca="1" si="16"/>
        <v>0</v>
      </c>
      <c r="AI52" s="61">
        <f t="shared" ca="1" si="16"/>
        <v>0</v>
      </c>
      <c r="AJ52" s="61">
        <f t="shared" ca="1" si="20"/>
        <v>0</v>
      </c>
      <c r="AK52" s="61">
        <f t="shared" ca="1" si="20"/>
        <v>0</v>
      </c>
      <c r="AL52" s="61">
        <f t="shared" ca="1" si="20"/>
        <v>0</v>
      </c>
      <c r="AM52" s="61">
        <f t="shared" ca="1" si="20"/>
        <v>0</v>
      </c>
      <c r="AN52" s="61">
        <f t="shared" ca="1" si="20"/>
        <v>0</v>
      </c>
      <c r="AO52" s="61">
        <f t="shared" ca="1" si="20"/>
        <v>0</v>
      </c>
      <c r="AP52" s="61">
        <f t="shared" ca="1" si="20"/>
        <v>0</v>
      </c>
      <c r="AQ52" s="61">
        <f t="shared" ca="1" si="20"/>
        <v>0</v>
      </c>
      <c r="AR52" s="61">
        <f t="shared" ca="1" si="20"/>
        <v>0</v>
      </c>
      <c r="AS52" s="61">
        <f t="shared" ca="1" si="20"/>
        <v>0</v>
      </c>
      <c r="AT52" s="61">
        <f t="shared" ca="1" si="20"/>
        <v>0</v>
      </c>
      <c r="AU52" s="61">
        <f t="shared" ca="1" si="20"/>
        <v>0</v>
      </c>
      <c r="AV52" s="61">
        <f t="shared" ca="1" si="20"/>
        <v>0</v>
      </c>
      <c r="AW52" s="61">
        <f t="shared" ca="1" si="20"/>
        <v>0</v>
      </c>
      <c r="AX52" s="61">
        <f t="shared" ca="1" si="20"/>
        <v>0</v>
      </c>
      <c r="AY52" s="61">
        <f t="shared" ca="1" si="20"/>
        <v>0</v>
      </c>
      <c r="AZ52" s="61">
        <f t="shared" ca="1" si="21"/>
        <v>0</v>
      </c>
      <c r="BA52" s="61">
        <f t="shared" ca="1" si="21"/>
        <v>0</v>
      </c>
      <c r="BB52" s="61">
        <f t="shared" ca="1" si="21"/>
        <v>0</v>
      </c>
      <c r="BC52" s="61">
        <f t="shared" ca="1" si="21"/>
        <v>0</v>
      </c>
      <c r="BD52" s="61">
        <f t="shared" ca="1" si="21"/>
        <v>0</v>
      </c>
      <c r="BE52" s="61">
        <f t="shared" ca="1" si="21"/>
        <v>0</v>
      </c>
      <c r="BF52" s="61">
        <f t="shared" ca="1" si="21"/>
        <v>0</v>
      </c>
      <c r="BG52" s="61">
        <f t="shared" ca="1" si="21"/>
        <v>0</v>
      </c>
      <c r="BH52" s="61">
        <f t="shared" ca="1" si="21"/>
        <v>0</v>
      </c>
      <c r="BI52" s="61">
        <f t="shared" ca="1" si="21"/>
        <v>0</v>
      </c>
      <c r="BJ52" s="61">
        <f t="shared" ca="1" si="21"/>
        <v>0</v>
      </c>
      <c r="BK52" s="61">
        <f t="shared" ca="1" si="21"/>
        <v>0</v>
      </c>
      <c r="BL52" s="61">
        <f t="shared" ca="1" si="21"/>
        <v>0</v>
      </c>
      <c r="BM52" s="61">
        <f t="shared" ca="1" si="21"/>
        <v>0</v>
      </c>
      <c r="BN52" s="61">
        <f t="shared" ca="1" si="21"/>
        <v>0</v>
      </c>
      <c r="BO52" s="61">
        <f t="shared" ca="1" si="21"/>
        <v>0</v>
      </c>
      <c r="BP52" s="61">
        <f t="shared" ca="1" si="22"/>
        <v>0</v>
      </c>
      <c r="BQ52" s="61">
        <f t="shared" ca="1" si="22"/>
        <v>0</v>
      </c>
      <c r="BR52" s="61">
        <f t="shared" ca="1" si="22"/>
        <v>0</v>
      </c>
      <c r="BS52" s="61">
        <f t="shared" ca="1" si="22"/>
        <v>0</v>
      </c>
      <c r="BT52" s="61">
        <f t="shared" ca="1" si="22"/>
        <v>0</v>
      </c>
      <c r="BU52" s="61">
        <f t="shared" ca="1" si="22"/>
        <v>0</v>
      </c>
      <c r="BV52" s="61">
        <f t="shared" ca="1" si="22"/>
        <v>0</v>
      </c>
      <c r="BW52" s="61">
        <f t="shared" ca="1" si="22"/>
        <v>0</v>
      </c>
      <c r="BX52" s="61">
        <f t="shared" ca="1" si="22"/>
        <v>0</v>
      </c>
      <c r="BY52" s="61">
        <f t="shared" ca="1" si="22"/>
        <v>0</v>
      </c>
      <c r="BZ52" s="61">
        <f t="shared" ca="1" si="22"/>
        <v>0</v>
      </c>
      <c r="CA52" s="61">
        <f t="shared" ca="1" si="22"/>
        <v>0</v>
      </c>
      <c r="CB52" s="61">
        <f t="shared" ca="1" si="22"/>
        <v>0</v>
      </c>
      <c r="CC52" s="61">
        <f t="shared" ca="1" si="22"/>
        <v>0</v>
      </c>
      <c r="CD52" s="61">
        <f t="shared" ca="1" si="22"/>
        <v>0</v>
      </c>
      <c r="CE52" s="61">
        <f t="shared" ca="1" si="22"/>
        <v>0</v>
      </c>
      <c r="CF52" s="61">
        <f t="shared" ca="1" si="23"/>
        <v>0</v>
      </c>
      <c r="CG52" s="61">
        <f t="shared" ca="1" si="23"/>
        <v>0</v>
      </c>
      <c r="CH52" s="61">
        <f t="shared" ca="1" si="23"/>
        <v>0</v>
      </c>
      <c r="CI52" s="61">
        <f t="shared" ca="1" si="23"/>
        <v>0</v>
      </c>
      <c r="CJ52" s="61">
        <f t="shared" ca="1" si="23"/>
        <v>0</v>
      </c>
      <c r="CK52" s="61">
        <f t="shared" ca="1" si="23"/>
        <v>0</v>
      </c>
      <c r="CL52" s="61">
        <f t="shared" ca="1" si="23"/>
        <v>0</v>
      </c>
      <c r="CM52" s="61">
        <f t="shared" ca="1" si="23"/>
        <v>0</v>
      </c>
      <c r="CN52" s="61">
        <f t="shared" ca="1" si="23"/>
        <v>0</v>
      </c>
      <c r="CO52" s="61">
        <f t="shared" ca="1" si="23"/>
        <v>0</v>
      </c>
      <c r="CP52" s="61">
        <f t="shared" ca="1" si="23"/>
        <v>0</v>
      </c>
      <c r="CQ52" s="61">
        <f t="shared" ca="1" si="23"/>
        <v>0</v>
      </c>
      <c r="CR52" s="61">
        <f t="shared" ca="1" si="23"/>
        <v>0</v>
      </c>
      <c r="CS52" s="61">
        <f t="shared" ca="1" si="23"/>
        <v>0</v>
      </c>
      <c r="CT52" s="61">
        <f t="shared" ca="1" si="23"/>
        <v>0</v>
      </c>
      <c r="CU52" s="61">
        <f t="shared" ca="1" si="6"/>
        <v>0</v>
      </c>
    </row>
    <row r="53" spans="1:99" ht="12.75" customHeight="1">
      <c r="A53" s="44" t="s">
        <v>92</v>
      </c>
      <c r="B53" s="59">
        <v>1061</v>
      </c>
      <c r="C53" s="60" t="s">
        <v>373</v>
      </c>
      <c r="D53" s="61">
        <f t="shared" ca="1" si="19"/>
        <v>0</v>
      </c>
      <c r="E53" s="61">
        <f t="shared" ca="1" si="19"/>
        <v>0</v>
      </c>
      <c r="F53" s="61">
        <f t="shared" ca="1" si="19"/>
        <v>0</v>
      </c>
      <c r="G53" s="61">
        <f t="shared" ca="1" si="19"/>
        <v>0</v>
      </c>
      <c r="H53" s="61">
        <f t="shared" ca="1" si="19"/>
        <v>0</v>
      </c>
      <c r="I53" s="61">
        <f t="shared" ca="1" si="19"/>
        <v>0</v>
      </c>
      <c r="J53" s="61">
        <f t="shared" ca="1" si="19"/>
        <v>0</v>
      </c>
      <c r="K53" s="61">
        <f t="shared" ca="1" si="19"/>
        <v>0</v>
      </c>
      <c r="L53" s="61">
        <f t="shared" ca="1" si="19"/>
        <v>0</v>
      </c>
      <c r="M53" s="61">
        <f t="shared" ca="1" si="19"/>
        <v>0</v>
      </c>
      <c r="N53" s="61">
        <f t="shared" ca="1" si="19"/>
        <v>0</v>
      </c>
      <c r="O53" s="61">
        <f t="shared" ca="1" si="19"/>
        <v>0</v>
      </c>
      <c r="P53" s="61">
        <f t="shared" ca="1" si="19"/>
        <v>0</v>
      </c>
      <c r="Q53" s="61">
        <f t="shared" ca="1" si="19"/>
        <v>0</v>
      </c>
      <c r="R53" s="61">
        <f t="shared" ca="1" si="19"/>
        <v>0</v>
      </c>
      <c r="S53" s="61">
        <f t="shared" ca="1" si="19"/>
        <v>0</v>
      </c>
      <c r="T53" s="61">
        <f t="shared" ca="1" si="16"/>
        <v>0</v>
      </c>
      <c r="U53" s="61">
        <f t="shared" ca="1" si="16"/>
        <v>0</v>
      </c>
      <c r="V53" s="61">
        <f t="shared" ca="1" si="16"/>
        <v>0</v>
      </c>
      <c r="W53" s="61">
        <f t="shared" ca="1" si="16"/>
        <v>0</v>
      </c>
      <c r="X53" s="61">
        <f t="shared" ca="1" si="16"/>
        <v>0</v>
      </c>
      <c r="Y53" s="61">
        <f t="shared" ca="1" si="16"/>
        <v>0</v>
      </c>
      <c r="Z53" s="61">
        <f t="shared" ca="1" si="16"/>
        <v>0</v>
      </c>
      <c r="AA53" s="61">
        <f t="shared" ca="1" si="16"/>
        <v>0</v>
      </c>
      <c r="AB53" s="61">
        <f t="shared" ca="1" si="16"/>
        <v>0</v>
      </c>
      <c r="AC53" s="61">
        <f t="shared" ca="1" si="16"/>
        <v>0</v>
      </c>
      <c r="AD53" s="61">
        <f t="shared" ca="1" si="16"/>
        <v>0</v>
      </c>
      <c r="AE53" s="61">
        <f t="shared" ca="1" si="16"/>
        <v>0</v>
      </c>
      <c r="AF53" s="61">
        <f t="shared" ca="1" si="16"/>
        <v>0</v>
      </c>
      <c r="AG53" s="61">
        <f t="shared" ca="1" si="16"/>
        <v>0</v>
      </c>
      <c r="AH53" s="61">
        <f t="shared" ca="1" si="16"/>
        <v>0</v>
      </c>
      <c r="AI53" s="61">
        <f t="shared" ca="1" si="16"/>
        <v>0</v>
      </c>
      <c r="AJ53" s="61">
        <f t="shared" ca="1" si="20"/>
        <v>0</v>
      </c>
      <c r="AK53" s="61">
        <f t="shared" ca="1" si="20"/>
        <v>0</v>
      </c>
      <c r="AL53" s="61">
        <f t="shared" ca="1" si="20"/>
        <v>0</v>
      </c>
      <c r="AM53" s="61">
        <f t="shared" ca="1" si="20"/>
        <v>0</v>
      </c>
      <c r="AN53" s="61">
        <f t="shared" ca="1" si="20"/>
        <v>0</v>
      </c>
      <c r="AO53" s="61">
        <f t="shared" ca="1" si="20"/>
        <v>0</v>
      </c>
      <c r="AP53" s="61">
        <f t="shared" ca="1" si="20"/>
        <v>0</v>
      </c>
      <c r="AQ53" s="61">
        <f t="shared" ca="1" si="20"/>
        <v>0</v>
      </c>
      <c r="AR53" s="61">
        <f t="shared" ca="1" si="20"/>
        <v>0</v>
      </c>
      <c r="AS53" s="61">
        <f t="shared" ca="1" si="20"/>
        <v>0</v>
      </c>
      <c r="AT53" s="61">
        <f t="shared" ca="1" si="20"/>
        <v>0</v>
      </c>
      <c r="AU53" s="61">
        <f t="shared" ca="1" si="20"/>
        <v>0</v>
      </c>
      <c r="AV53" s="61">
        <f t="shared" ca="1" si="20"/>
        <v>0</v>
      </c>
      <c r="AW53" s="61">
        <f t="shared" ca="1" si="20"/>
        <v>0</v>
      </c>
      <c r="AX53" s="61">
        <f t="shared" ca="1" si="20"/>
        <v>0</v>
      </c>
      <c r="AY53" s="61">
        <f t="shared" ca="1" si="20"/>
        <v>0</v>
      </c>
      <c r="AZ53" s="61">
        <f t="shared" ca="1" si="21"/>
        <v>0</v>
      </c>
      <c r="BA53" s="61">
        <f t="shared" ca="1" si="21"/>
        <v>0</v>
      </c>
      <c r="BB53" s="61">
        <f t="shared" ca="1" si="21"/>
        <v>0</v>
      </c>
      <c r="BC53" s="61">
        <f t="shared" ca="1" si="21"/>
        <v>0</v>
      </c>
      <c r="BD53" s="61">
        <f t="shared" ca="1" si="21"/>
        <v>0</v>
      </c>
      <c r="BE53" s="61">
        <f t="shared" ca="1" si="21"/>
        <v>0</v>
      </c>
      <c r="BF53" s="61">
        <f t="shared" ca="1" si="21"/>
        <v>0</v>
      </c>
      <c r="BG53" s="61">
        <f t="shared" ca="1" si="21"/>
        <v>0</v>
      </c>
      <c r="BH53" s="61">
        <f t="shared" ca="1" si="21"/>
        <v>0</v>
      </c>
      <c r="BI53" s="61">
        <f t="shared" ca="1" si="21"/>
        <v>0</v>
      </c>
      <c r="BJ53" s="61">
        <f t="shared" ca="1" si="21"/>
        <v>0</v>
      </c>
      <c r="BK53" s="61">
        <f t="shared" ca="1" si="21"/>
        <v>0</v>
      </c>
      <c r="BL53" s="61">
        <f t="shared" ca="1" si="21"/>
        <v>0</v>
      </c>
      <c r="BM53" s="61">
        <f t="shared" ca="1" si="21"/>
        <v>0</v>
      </c>
      <c r="BN53" s="61">
        <f t="shared" ca="1" si="21"/>
        <v>0</v>
      </c>
      <c r="BO53" s="61">
        <f t="shared" ca="1" si="21"/>
        <v>0</v>
      </c>
      <c r="BP53" s="61">
        <f t="shared" ca="1" si="22"/>
        <v>0</v>
      </c>
      <c r="BQ53" s="61">
        <f t="shared" ca="1" si="22"/>
        <v>0</v>
      </c>
      <c r="BR53" s="61">
        <f t="shared" ca="1" si="22"/>
        <v>0</v>
      </c>
      <c r="BS53" s="61">
        <f t="shared" ca="1" si="22"/>
        <v>0</v>
      </c>
      <c r="BT53" s="61">
        <f t="shared" ca="1" si="22"/>
        <v>0</v>
      </c>
      <c r="BU53" s="61">
        <f t="shared" ca="1" si="22"/>
        <v>0</v>
      </c>
      <c r="BV53" s="61">
        <f t="shared" ca="1" si="22"/>
        <v>0</v>
      </c>
      <c r="BW53" s="61">
        <f t="shared" ca="1" si="22"/>
        <v>0</v>
      </c>
      <c r="BX53" s="61">
        <f t="shared" ca="1" si="22"/>
        <v>0</v>
      </c>
      <c r="BY53" s="61">
        <f t="shared" ca="1" si="22"/>
        <v>0</v>
      </c>
      <c r="BZ53" s="61">
        <f t="shared" ca="1" si="22"/>
        <v>0</v>
      </c>
      <c r="CA53" s="61">
        <f t="shared" ca="1" si="22"/>
        <v>0</v>
      </c>
      <c r="CB53" s="61">
        <f t="shared" ca="1" si="22"/>
        <v>0</v>
      </c>
      <c r="CC53" s="61">
        <f t="shared" ca="1" si="22"/>
        <v>0</v>
      </c>
      <c r="CD53" s="61">
        <f t="shared" ca="1" si="22"/>
        <v>0</v>
      </c>
      <c r="CE53" s="61">
        <f t="shared" ca="1" si="22"/>
        <v>0</v>
      </c>
      <c r="CF53" s="61">
        <f t="shared" ca="1" si="23"/>
        <v>0</v>
      </c>
      <c r="CG53" s="61">
        <f t="shared" ca="1" si="23"/>
        <v>0</v>
      </c>
      <c r="CH53" s="61">
        <f t="shared" ca="1" si="23"/>
        <v>0</v>
      </c>
      <c r="CI53" s="61">
        <f t="shared" ca="1" si="23"/>
        <v>0</v>
      </c>
      <c r="CJ53" s="61">
        <f t="shared" ca="1" si="23"/>
        <v>0</v>
      </c>
      <c r="CK53" s="61">
        <f t="shared" ca="1" si="23"/>
        <v>0</v>
      </c>
      <c r="CL53" s="61">
        <f t="shared" ca="1" si="23"/>
        <v>0</v>
      </c>
      <c r="CM53" s="61">
        <f t="shared" ca="1" si="23"/>
        <v>0</v>
      </c>
      <c r="CN53" s="61">
        <f t="shared" ca="1" si="23"/>
        <v>0</v>
      </c>
      <c r="CO53" s="61">
        <f t="shared" ca="1" si="23"/>
        <v>0</v>
      </c>
      <c r="CP53" s="61">
        <f t="shared" ca="1" si="23"/>
        <v>0</v>
      </c>
      <c r="CQ53" s="61">
        <f t="shared" ca="1" si="23"/>
        <v>0</v>
      </c>
      <c r="CR53" s="61">
        <f t="shared" ca="1" si="23"/>
        <v>0</v>
      </c>
      <c r="CS53" s="61">
        <f t="shared" ca="1" si="23"/>
        <v>0</v>
      </c>
      <c r="CT53" s="61">
        <f t="shared" ca="1" si="23"/>
        <v>0</v>
      </c>
      <c r="CU53" s="61">
        <f t="shared" ca="1" si="6"/>
        <v>0</v>
      </c>
    </row>
    <row r="54" spans="1:99" ht="12.75" customHeight="1">
      <c r="A54" s="44" t="s">
        <v>94</v>
      </c>
      <c r="B54" s="59">
        <v>2001</v>
      </c>
      <c r="C54" s="60" t="s">
        <v>373</v>
      </c>
      <c r="D54" s="61">
        <f t="shared" ca="1" si="19"/>
        <v>0</v>
      </c>
      <c r="E54" s="61">
        <f t="shared" ca="1" si="19"/>
        <v>0</v>
      </c>
      <c r="F54" s="61">
        <f t="shared" ca="1" si="19"/>
        <v>0</v>
      </c>
      <c r="G54" s="61">
        <f t="shared" ca="1" si="19"/>
        <v>0</v>
      </c>
      <c r="H54" s="61">
        <f t="shared" ca="1" si="19"/>
        <v>0</v>
      </c>
      <c r="I54" s="61">
        <f t="shared" ca="1" si="19"/>
        <v>0</v>
      </c>
      <c r="J54" s="61">
        <f t="shared" ca="1" si="19"/>
        <v>0</v>
      </c>
      <c r="K54" s="61">
        <f t="shared" ca="1" si="19"/>
        <v>0</v>
      </c>
      <c r="L54" s="61">
        <f t="shared" ca="1" si="19"/>
        <v>0</v>
      </c>
      <c r="M54" s="61">
        <f t="shared" ca="1" si="19"/>
        <v>0</v>
      </c>
      <c r="N54" s="61">
        <f t="shared" ca="1" si="19"/>
        <v>0</v>
      </c>
      <c r="O54" s="61">
        <f t="shared" ca="1" si="19"/>
        <v>0</v>
      </c>
      <c r="P54" s="61">
        <f t="shared" ca="1" si="19"/>
        <v>0</v>
      </c>
      <c r="Q54" s="61">
        <f t="shared" ca="1" si="19"/>
        <v>0</v>
      </c>
      <c r="R54" s="61">
        <f t="shared" ca="1" si="19"/>
        <v>0</v>
      </c>
      <c r="S54" s="61">
        <f t="shared" ref="S54:AH69" ca="1" si="24">INDIRECT("'"&amp;VLOOKUP($A$2,$GC$1:$GD$19,2,0)&amp;"'!"&amp;ADDRESS(IFERROR(MATCH($B54,INDIRECT("'"&amp;VLOOKUP($A$2,$GC$1:$GD$19,2,0)&amp;"'!B:B"),0),MATCH($A$82,INDIRECT("'"&amp;VLOOKUP($A$2,$GC$1:$GD$19,2,0)&amp;"'!A:A"),0)),MATCH(S$5,INDIRECT("'"&amp;VLOOKUP($A$2,$GC$1:$GD$19,2,0)&amp;"'!5:5"),0)))</f>
        <v>0</v>
      </c>
      <c r="T54" s="61">
        <f t="shared" ca="1" si="24"/>
        <v>0</v>
      </c>
      <c r="U54" s="61">
        <f t="shared" ca="1" si="24"/>
        <v>0</v>
      </c>
      <c r="V54" s="61">
        <f t="shared" ca="1" si="24"/>
        <v>0</v>
      </c>
      <c r="W54" s="61">
        <f t="shared" ca="1" si="24"/>
        <v>0</v>
      </c>
      <c r="X54" s="61">
        <f t="shared" ca="1" si="24"/>
        <v>0</v>
      </c>
      <c r="Y54" s="61">
        <f t="shared" ca="1" si="24"/>
        <v>0</v>
      </c>
      <c r="Z54" s="61">
        <f t="shared" ca="1" si="24"/>
        <v>0</v>
      </c>
      <c r="AA54" s="61">
        <f t="shared" ca="1" si="24"/>
        <v>0</v>
      </c>
      <c r="AB54" s="61">
        <f t="shared" ca="1" si="24"/>
        <v>0</v>
      </c>
      <c r="AC54" s="61">
        <f t="shared" ca="1" si="24"/>
        <v>0</v>
      </c>
      <c r="AD54" s="61">
        <f t="shared" ca="1" si="24"/>
        <v>0</v>
      </c>
      <c r="AE54" s="61">
        <f t="shared" ca="1" si="24"/>
        <v>0</v>
      </c>
      <c r="AF54" s="61">
        <f t="shared" ca="1" si="24"/>
        <v>0</v>
      </c>
      <c r="AG54" s="61">
        <f t="shared" ca="1" si="24"/>
        <v>0</v>
      </c>
      <c r="AH54" s="61">
        <f t="shared" ca="1" si="24"/>
        <v>0</v>
      </c>
      <c r="AI54" s="61">
        <f t="shared" ref="AH54:AW69" ca="1" si="25">INDIRECT("'"&amp;VLOOKUP($A$2,$GC$1:$GD$19,2,0)&amp;"'!"&amp;ADDRESS(IFERROR(MATCH($B54,INDIRECT("'"&amp;VLOOKUP($A$2,$GC$1:$GD$19,2,0)&amp;"'!B:B"),0),MATCH($A$82,INDIRECT("'"&amp;VLOOKUP($A$2,$GC$1:$GD$19,2,0)&amp;"'!A:A"),0)),MATCH(AI$5,INDIRECT("'"&amp;VLOOKUP($A$2,$GC$1:$GD$19,2,0)&amp;"'!5:5"),0)))</f>
        <v>0</v>
      </c>
      <c r="AJ54" s="61">
        <f t="shared" ca="1" si="25"/>
        <v>0</v>
      </c>
      <c r="AK54" s="61">
        <f t="shared" ca="1" si="25"/>
        <v>0</v>
      </c>
      <c r="AL54" s="61">
        <f t="shared" ca="1" si="25"/>
        <v>0</v>
      </c>
      <c r="AM54" s="61">
        <f t="shared" ca="1" si="25"/>
        <v>0</v>
      </c>
      <c r="AN54" s="61">
        <f t="shared" ca="1" si="25"/>
        <v>0</v>
      </c>
      <c r="AO54" s="61">
        <f t="shared" ca="1" si="25"/>
        <v>0</v>
      </c>
      <c r="AP54" s="61">
        <f t="shared" ca="1" si="25"/>
        <v>0</v>
      </c>
      <c r="AQ54" s="61">
        <f t="shared" ca="1" si="25"/>
        <v>0</v>
      </c>
      <c r="AR54" s="61">
        <f t="shared" ca="1" si="20"/>
        <v>0</v>
      </c>
      <c r="AS54" s="61">
        <f t="shared" ca="1" si="20"/>
        <v>0</v>
      </c>
      <c r="AT54" s="61">
        <f t="shared" ca="1" si="20"/>
        <v>-485401.19000000006</v>
      </c>
      <c r="AU54" s="61">
        <f t="shared" ca="1" si="20"/>
        <v>-485401.19000000006</v>
      </c>
      <c r="AV54" s="61">
        <f t="shared" ca="1" si="20"/>
        <v>0</v>
      </c>
      <c r="AW54" s="61">
        <f t="shared" ca="1" si="20"/>
        <v>0</v>
      </c>
      <c r="AX54" s="61">
        <f t="shared" ca="1" si="20"/>
        <v>0</v>
      </c>
      <c r="AY54" s="61">
        <f t="shared" ca="1" si="20"/>
        <v>485401.19</v>
      </c>
      <c r="AZ54" s="61">
        <f t="shared" ca="1" si="21"/>
        <v>0</v>
      </c>
      <c r="BA54" s="61">
        <f t="shared" ca="1" si="21"/>
        <v>0</v>
      </c>
      <c r="BB54" s="61">
        <f t="shared" ca="1" si="21"/>
        <v>0</v>
      </c>
      <c r="BC54" s="61">
        <f t="shared" ca="1" si="21"/>
        <v>0</v>
      </c>
      <c r="BD54" s="61">
        <f t="shared" ca="1" si="21"/>
        <v>0</v>
      </c>
      <c r="BE54" s="61">
        <f t="shared" ca="1" si="21"/>
        <v>0</v>
      </c>
      <c r="BF54" s="61">
        <f t="shared" ca="1" si="21"/>
        <v>0</v>
      </c>
      <c r="BG54" s="61">
        <f t="shared" ca="1" si="21"/>
        <v>0</v>
      </c>
      <c r="BH54" s="61">
        <f t="shared" ca="1" si="21"/>
        <v>0</v>
      </c>
      <c r="BI54" s="61">
        <f t="shared" ca="1" si="21"/>
        <v>0</v>
      </c>
      <c r="BJ54" s="61">
        <f t="shared" ca="1" si="21"/>
        <v>0</v>
      </c>
      <c r="BK54" s="61">
        <f t="shared" ca="1" si="21"/>
        <v>0</v>
      </c>
      <c r="BL54" s="61">
        <f t="shared" ca="1" si="21"/>
        <v>0</v>
      </c>
      <c r="BM54" s="61">
        <f t="shared" ca="1" si="21"/>
        <v>0</v>
      </c>
      <c r="BN54" s="61">
        <f t="shared" ca="1" si="21"/>
        <v>0</v>
      </c>
      <c r="BO54" s="61">
        <f t="shared" ref="BL54:CA69" ca="1" si="26">INDIRECT("'"&amp;VLOOKUP($A$2,$GC$1:$GD$19,2,0)&amp;"'!"&amp;ADDRESS(IFERROR(MATCH($B54,INDIRECT("'"&amp;VLOOKUP($A$2,$GC$1:$GD$19,2,0)&amp;"'!B:B"),0),MATCH($A$82,INDIRECT("'"&amp;VLOOKUP($A$2,$GC$1:$GD$19,2,0)&amp;"'!A:A"),0)),MATCH(BO$5,INDIRECT("'"&amp;VLOOKUP($A$2,$GC$1:$GD$19,2,0)&amp;"'!5:5"),0)))</f>
        <v>0</v>
      </c>
      <c r="BP54" s="61">
        <f t="shared" ca="1" si="26"/>
        <v>0</v>
      </c>
      <c r="BQ54" s="61">
        <f t="shared" ca="1" si="26"/>
        <v>0</v>
      </c>
      <c r="BR54" s="61">
        <f t="shared" ca="1" si="26"/>
        <v>0</v>
      </c>
      <c r="BS54" s="61">
        <f t="shared" ca="1" si="26"/>
        <v>0</v>
      </c>
      <c r="BT54" s="61">
        <f t="shared" ca="1" si="26"/>
        <v>0</v>
      </c>
      <c r="BU54" s="61">
        <f t="shared" ca="1" si="26"/>
        <v>0</v>
      </c>
      <c r="BV54" s="61">
        <f t="shared" ca="1" si="22"/>
        <v>0</v>
      </c>
      <c r="BW54" s="61">
        <f t="shared" ca="1" si="22"/>
        <v>0</v>
      </c>
      <c r="BX54" s="61">
        <f t="shared" ca="1" si="22"/>
        <v>0</v>
      </c>
      <c r="BY54" s="61">
        <f t="shared" ca="1" si="22"/>
        <v>0</v>
      </c>
      <c r="BZ54" s="61">
        <f t="shared" ca="1" si="22"/>
        <v>0</v>
      </c>
      <c r="CA54" s="61">
        <f t="shared" ca="1" si="22"/>
        <v>0</v>
      </c>
      <c r="CB54" s="61">
        <f t="shared" ca="1" si="22"/>
        <v>0</v>
      </c>
      <c r="CC54" s="61">
        <f t="shared" ca="1" si="22"/>
        <v>0</v>
      </c>
      <c r="CD54" s="61">
        <f t="shared" ca="1" si="22"/>
        <v>0</v>
      </c>
      <c r="CE54" s="61">
        <f t="shared" ca="1" si="22"/>
        <v>0</v>
      </c>
      <c r="CF54" s="61">
        <f t="shared" ca="1" si="23"/>
        <v>0</v>
      </c>
      <c r="CG54" s="61">
        <f t="shared" ca="1" si="23"/>
        <v>0</v>
      </c>
      <c r="CH54" s="61">
        <f t="shared" ca="1" si="23"/>
        <v>0</v>
      </c>
      <c r="CI54" s="61">
        <f t="shared" ca="1" si="23"/>
        <v>0</v>
      </c>
      <c r="CJ54" s="61">
        <f t="shared" ca="1" si="23"/>
        <v>0</v>
      </c>
      <c r="CK54" s="61">
        <f t="shared" ca="1" si="23"/>
        <v>0</v>
      </c>
      <c r="CL54" s="61">
        <f t="shared" ca="1" si="23"/>
        <v>0</v>
      </c>
      <c r="CM54" s="61">
        <f t="shared" ca="1" si="23"/>
        <v>0</v>
      </c>
      <c r="CN54" s="61">
        <f t="shared" ca="1" si="23"/>
        <v>0</v>
      </c>
      <c r="CO54" s="61">
        <f t="shared" ca="1" si="23"/>
        <v>0</v>
      </c>
      <c r="CP54" s="61">
        <f t="shared" ca="1" si="23"/>
        <v>0</v>
      </c>
      <c r="CQ54" s="61">
        <f t="shared" ca="1" si="23"/>
        <v>0</v>
      </c>
      <c r="CR54" s="61">
        <f t="shared" ca="1" si="23"/>
        <v>0</v>
      </c>
      <c r="CS54" s="61">
        <f t="shared" ca="1" si="23"/>
        <v>0</v>
      </c>
      <c r="CT54" s="61">
        <f t="shared" ca="1" si="23"/>
        <v>0</v>
      </c>
      <c r="CU54" s="61">
        <f t="shared" ca="1" si="6"/>
        <v>0</v>
      </c>
    </row>
    <row r="55" spans="1:99" ht="12.75" customHeight="1">
      <c r="A55" s="44" t="s">
        <v>96</v>
      </c>
      <c r="B55" s="59">
        <v>2002</v>
      </c>
      <c r="C55" s="60" t="s">
        <v>374</v>
      </c>
      <c r="D55" s="61">
        <f t="shared" ref="D55:S70" ca="1" si="27">INDIRECT("'"&amp;VLOOKUP($A$2,$GC$1:$GD$19,2,0)&amp;"'!"&amp;ADDRESS(IFERROR(MATCH($B55,INDIRECT("'"&amp;VLOOKUP($A$2,$GC$1:$GD$19,2,0)&amp;"'!B:B"),0),MATCH($A$82,INDIRECT("'"&amp;VLOOKUP($A$2,$GC$1:$GD$19,2,0)&amp;"'!A:A"),0)),MATCH(D$5,INDIRECT("'"&amp;VLOOKUP($A$2,$GC$1:$GD$19,2,0)&amp;"'!5:5"),0)))</f>
        <v>917196355.98000014</v>
      </c>
      <c r="E55" s="61">
        <f t="shared" ca="1" si="27"/>
        <v>946925088.26000011</v>
      </c>
      <c r="F55" s="61">
        <f t="shared" ca="1" si="27"/>
        <v>950598197.38000011</v>
      </c>
      <c r="G55" s="61">
        <f t="shared" ca="1" si="27"/>
        <v>-3673109.12</v>
      </c>
      <c r="H55" s="61">
        <f t="shared" ca="1" si="27"/>
        <v>-29961401.069999933</v>
      </c>
      <c r="I55" s="61">
        <f t="shared" ca="1" si="27"/>
        <v>-29961401.069999933</v>
      </c>
      <c r="J55" s="61">
        <f t="shared" ca="1" si="27"/>
        <v>-1207186578.04</v>
      </c>
      <c r="K55" s="61">
        <f t="shared" ca="1" si="27"/>
        <v>1177225176.97</v>
      </c>
      <c r="L55" s="61">
        <f t="shared" ca="1" si="27"/>
        <v>0</v>
      </c>
      <c r="M55" s="61">
        <f t="shared" ca="1" si="27"/>
        <v>0</v>
      </c>
      <c r="N55" s="61">
        <f t="shared" ca="1" si="27"/>
        <v>0</v>
      </c>
      <c r="O55" s="61">
        <f t="shared" ca="1" si="27"/>
        <v>0</v>
      </c>
      <c r="P55" s="61">
        <f t="shared" ca="1" si="27"/>
        <v>0</v>
      </c>
      <c r="Q55" s="61">
        <f t="shared" ca="1" si="27"/>
        <v>0</v>
      </c>
      <c r="R55" s="61">
        <f t="shared" ca="1" si="27"/>
        <v>0</v>
      </c>
      <c r="S55" s="61">
        <f t="shared" ca="1" si="27"/>
        <v>0</v>
      </c>
      <c r="T55" s="61">
        <f t="shared" ca="1" si="24"/>
        <v>0</v>
      </c>
      <c r="U55" s="61">
        <f t="shared" ca="1" si="24"/>
        <v>0</v>
      </c>
      <c r="V55" s="61">
        <f t="shared" ca="1" si="24"/>
        <v>232668.78999999998</v>
      </c>
      <c r="W55" s="61">
        <f t="shared" ca="1" si="24"/>
        <v>168240.43</v>
      </c>
      <c r="X55" s="61">
        <f t="shared" ca="1" si="24"/>
        <v>0</v>
      </c>
      <c r="Y55" s="61">
        <f t="shared" ca="1" si="24"/>
        <v>64857.25</v>
      </c>
      <c r="Z55" s="61">
        <f t="shared" ca="1" si="24"/>
        <v>-428.89000000000004</v>
      </c>
      <c r="AA55" s="61">
        <f t="shared" ca="1" si="24"/>
        <v>0</v>
      </c>
      <c r="AB55" s="61">
        <f t="shared" ca="1" si="24"/>
        <v>0</v>
      </c>
      <c r="AC55" s="61">
        <f t="shared" ca="1" si="24"/>
        <v>0</v>
      </c>
      <c r="AD55" s="61">
        <f t="shared" ca="1" si="24"/>
        <v>0</v>
      </c>
      <c r="AE55" s="61">
        <f t="shared" ca="1" si="24"/>
        <v>0</v>
      </c>
      <c r="AF55" s="61">
        <f t="shared" ca="1" si="24"/>
        <v>0</v>
      </c>
      <c r="AG55" s="61">
        <f t="shared" ca="1" si="24"/>
        <v>0</v>
      </c>
      <c r="AH55" s="61">
        <f t="shared" ca="1" si="25"/>
        <v>0</v>
      </c>
      <c r="AI55" s="61">
        <f t="shared" ca="1" si="25"/>
        <v>0</v>
      </c>
      <c r="AJ55" s="61">
        <f t="shared" ca="1" si="25"/>
        <v>0</v>
      </c>
      <c r="AK55" s="61">
        <f t="shared" ca="1" si="25"/>
        <v>0</v>
      </c>
      <c r="AL55" s="61">
        <f t="shared" ca="1" si="25"/>
        <v>0</v>
      </c>
      <c r="AM55" s="61">
        <f t="shared" ca="1" si="25"/>
        <v>0</v>
      </c>
      <c r="AN55" s="61">
        <f t="shared" ca="1" si="25"/>
        <v>-943162812.14999986</v>
      </c>
      <c r="AO55" s="61">
        <f t="shared" ca="1" si="25"/>
        <v>-207235803.72999999</v>
      </c>
      <c r="AP55" s="61">
        <f t="shared" ca="1" si="25"/>
        <v>-207235803.72999999</v>
      </c>
      <c r="AQ55" s="61">
        <f t="shared" ca="1" si="25"/>
        <v>0</v>
      </c>
      <c r="AR55" s="61">
        <f t="shared" ca="1" si="25"/>
        <v>-27511791.539999962</v>
      </c>
      <c r="AS55" s="61">
        <f t="shared" ca="1" si="25"/>
        <v>-27511791.539999962</v>
      </c>
      <c r="AT55" s="61">
        <f t="shared" ca="1" si="25"/>
        <v>-611206154.49000001</v>
      </c>
      <c r="AU55" s="61">
        <f t="shared" ca="1" si="25"/>
        <v>-489850366.93000007</v>
      </c>
      <c r="AV55" s="61">
        <f t="shared" ca="1" si="25"/>
        <v>-121355787.56</v>
      </c>
      <c r="AW55" s="61">
        <f t="shared" ca="1" si="25"/>
        <v>0</v>
      </c>
      <c r="AX55" s="61">
        <f t="shared" ref="AX55:BM70" ca="1" si="28">INDIRECT("'"&amp;VLOOKUP($A$2,$GC$1:$GD$19,2,0)&amp;"'!"&amp;ADDRESS(IFERROR(MATCH($B55,INDIRECT("'"&amp;VLOOKUP($A$2,$GC$1:$GD$19,2,0)&amp;"'!B:B"),0),MATCH($A$82,INDIRECT("'"&amp;VLOOKUP($A$2,$GC$1:$GD$19,2,0)&amp;"'!A:A"),0)),MATCH(AX$5,INDIRECT("'"&amp;VLOOKUP($A$2,$GC$1:$GD$19,2,0)&amp;"'!5:5"),0)))</f>
        <v>0</v>
      </c>
      <c r="AY55" s="61">
        <f t="shared" ca="1" si="28"/>
        <v>583694362.95000005</v>
      </c>
      <c r="AZ55" s="61">
        <f t="shared" ca="1" si="28"/>
        <v>0</v>
      </c>
      <c r="BA55" s="61">
        <f t="shared" ca="1" si="28"/>
        <v>0</v>
      </c>
      <c r="BB55" s="61">
        <f t="shared" ca="1" si="28"/>
        <v>0</v>
      </c>
      <c r="BC55" s="61">
        <f t="shared" ca="1" si="28"/>
        <v>0</v>
      </c>
      <c r="BD55" s="61">
        <f t="shared" ca="1" si="28"/>
        <v>0</v>
      </c>
      <c r="BE55" s="61">
        <f t="shared" ca="1" si="28"/>
        <v>0</v>
      </c>
      <c r="BF55" s="61">
        <f t="shared" ca="1" si="28"/>
        <v>0</v>
      </c>
      <c r="BG55" s="61">
        <f t="shared" ca="1" si="28"/>
        <v>0</v>
      </c>
      <c r="BH55" s="61">
        <f t="shared" ca="1" si="28"/>
        <v>0</v>
      </c>
      <c r="BI55" s="61">
        <f t="shared" ca="1" si="28"/>
        <v>0</v>
      </c>
      <c r="BJ55" s="61">
        <f t="shared" ca="1" si="28"/>
        <v>-6576437.9199999571</v>
      </c>
      <c r="BK55" s="61">
        <f t="shared" ca="1" si="28"/>
        <v>-6576437.9199999571</v>
      </c>
      <c r="BL55" s="61">
        <f t="shared" ca="1" si="26"/>
        <v>-176885362.98999995</v>
      </c>
      <c r="BM55" s="61">
        <f t="shared" ca="1" si="26"/>
        <v>170308925.06999999</v>
      </c>
      <c r="BN55" s="61">
        <f t="shared" ca="1" si="26"/>
        <v>0</v>
      </c>
      <c r="BO55" s="61">
        <f t="shared" ca="1" si="26"/>
        <v>0</v>
      </c>
      <c r="BP55" s="61">
        <f t="shared" ca="1" si="26"/>
        <v>0</v>
      </c>
      <c r="BQ55" s="61">
        <f t="shared" ca="1" si="26"/>
        <v>-35550.830000001006</v>
      </c>
      <c r="BR55" s="61">
        <f t="shared" ca="1" si="26"/>
        <v>-35550.830000001006</v>
      </c>
      <c r="BS55" s="61">
        <f t="shared" ca="1" si="26"/>
        <v>0</v>
      </c>
      <c r="BT55" s="61">
        <f t="shared" ca="1" si="26"/>
        <v>0</v>
      </c>
      <c r="BU55" s="61">
        <f t="shared" ca="1" si="26"/>
        <v>-701803228.13</v>
      </c>
      <c r="BV55" s="61">
        <f t="shared" ca="1" si="26"/>
        <v>-581829401.65999997</v>
      </c>
      <c r="BW55" s="61">
        <f t="shared" ca="1" si="26"/>
        <v>-82487299.500000015</v>
      </c>
      <c r="BX55" s="61">
        <f t="shared" ca="1" si="26"/>
        <v>-14291515.180000002</v>
      </c>
      <c r="BY55" s="61">
        <f t="shared" ca="1" si="26"/>
        <v>0</v>
      </c>
      <c r="BZ55" s="61">
        <f t="shared" ca="1" si="26"/>
        <v>-990996.6</v>
      </c>
      <c r="CA55" s="61">
        <f t="shared" ca="1" si="26"/>
        <v>-22204015.190000001</v>
      </c>
      <c r="CB55" s="61">
        <f t="shared" ref="CB55:CQ70" ca="1" si="29">INDIRECT("'"&amp;VLOOKUP($A$2,$GC$1:$GD$19,2,0)&amp;"'!"&amp;ADDRESS(IFERROR(MATCH($B55,INDIRECT("'"&amp;VLOOKUP($A$2,$GC$1:$GD$19,2,0)&amp;"'!B:B"),0),MATCH($A$82,INDIRECT("'"&amp;VLOOKUP($A$2,$GC$1:$GD$19,2,0)&amp;"'!A:A"),0)),MATCH(CB$5,INDIRECT("'"&amp;VLOOKUP($A$2,$GC$1:$GD$19,2,0)&amp;"'!5:5"),0)))</f>
        <v>0</v>
      </c>
      <c r="CC55" s="61">
        <f t="shared" ca="1" si="29"/>
        <v>0</v>
      </c>
      <c r="CD55" s="61">
        <f t="shared" ca="1" si="29"/>
        <v>0</v>
      </c>
      <c r="CE55" s="61">
        <f t="shared" ca="1" si="29"/>
        <v>0</v>
      </c>
      <c r="CF55" s="61">
        <f t="shared" ca="1" si="29"/>
        <v>0</v>
      </c>
      <c r="CG55" s="61">
        <f t="shared" ca="1" si="29"/>
        <v>0</v>
      </c>
      <c r="CH55" s="61">
        <f t="shared" ca="1" si="29"/>
        <v>0</v>
      </c>
      <c r="CI55" s="61">
        <f t="shared" ca="1" si="29"/>
        <v>0</v>
      </c>
      <c r="CJ55" s="61">
        <f t="shared" ca="1" si="29"/>
        <v>0</v>
      </c>
      <c r="CK55" s="61">
        <f t="shared" ca="1" si="29"/>
        <v>0</v>
      </c>
      <c r="CL55" s="61">
        <f t="shared" ca="1" si="29"/>
        <v>0</v>
      </c>
      <c r="CM55" s="61">
        <f t="shared" ca="1" si="29"/>
        <v>0</v>
      </c>
      <c r="CN55" s="61">
        <f t="shared" ca="1" si="29"/>
        <v>0</v>
      </c>
      <c r="CO55" s="61">
        <f t="shared" ca="1" si="29"/>
        <v>0</v>
      </c>
      <c r="CP55" s="61">
        <f t="shared" ca="1" si="29"/>
        <v>0</v>
      </c>
      <c r="CQ55" s="61">
        <f t="shared" ca="1" si="29"/>
        <v>0</v>
      </c>
      <c r="CR55" s="61">
        <f t="shared" ref="CR55:CT70" ca="1" si="30">INDIRECT("'"&amp;VLOOKUP($A$2,$GC$1:$GD$19,2,0)&amp;"'!"&amp;ADDRESS(IFERROR(MATCH($B55,INDIRECT("'"&amp;VLOOKUP($A$2,$GC$1:$GD$19,2,0)&amp;"'!B:B"),0),MATCH($A$82,INDIRECT("'"&amp;VLOOKUP($A$2,$GC$1:$GD$19,2,0)&amp;"'!A:A"),0)),MATCH(CR$5,INDIRECT("'"&amp;VLOOKUP($A$2,$GC$1:$GD$19,2,0)&amp;"'!5:5"),0)))</f>
        <v>0</v>
      </c>
      <c r="CS55" s="61">
        <f t="shared" ca="1" si="30"/>
        <v>0</v>
      </c>
      <c r="CT55" s="61">
        <f t="shared" ca="1" si="30"/>
        <v>0</v>
      </c>
      <c r="CU55" s="61">
        <f t="shared" ca="1" si="6"/>
        <v>-25966456.169999719</v>
      </c>
    </row>
    <row r="56" spans="1:99" ht="12.75" customHeight="1">
      <c r="A56" s="44" t="s">
        <v>98</v>
      </c>
      <c r="B56" s="59">
        <v>2005</v>
      </c>
      <c r="C56" s="60" t="s">
        <v>374</v>
      </c>
      <c r="D56" s="61">
        <f t="shared" ca="1" si="27"/>
        <v>7432635.2200000007</v>
      </c>
      <c r="E56" s="61">
        <f t="shared" ca="1" si="27"/>
        <v>60877.58</v>
      </c>
      <c r="F56" s="61">
        <f t="shared" ca="1" si="27"/>
        <v>70524.94</v>
      </c>
      <c r="G56" s="61">
        <f t="shared" ca="1" si="27"/>
        <v>-9647.36</v>
      </c>
      <c r="H56" s="61">
        <f t="shared" ca="1" si="27"/>
        <v>22739.089999999989</v>
      </c>
      <c r="I56" s="61">
        <f t="shared" ca="1" si="27"/>
        <v>19026.909999999989</v>
      </c>
      <c r="J56" s="61">
        <f t="shared" ca="1" si="27"/>
        <v>-123427.49</v>
      </c>
      <c r="K56" s="61">
        <f t="shared" ca="1" si="27"/>
        <v>142454.39999999999</v>
      </c>
      <c r="L56" s="61">
        <f t="shared" ca="1" si="27"/>
        <v>3712.1799999999994</v>
      </c>
      <c r="M56" s="61">
        <f t="shared" ca="1" si="27"/>
        <v>10189.379999999999</v>
      </c>
      <c r="N56" s="61">
        <f t="shared" ca="1" si="27"/>
        <v>-6477.2</v>
      </c>
      <c r="O56" s="61">
        <f t="shared" ca="1" si="27"/>
        <v>0</v>
      </c>
      <c r="P56" s="61">
        <f t="shared" ca="1" si="27"/>
        <v>0</v>
      </c>
      <c r="Q56" s="61">
        <f t="shared" ca="1" si="27"/>
        <v>0</v>
      </c>
      <c r="R56" s="61">
        <f t="shared" ca="1" si="27"/>
        <v>0</v>
      </c>
      <c r="S56" s="61">
        <f t="shared" ca="1" si="27"/>
        <v>0</v>
      </c>
      <c r="T56" s="61">
        <f t="shared" ca="1" si="24"/>
        <v>0</v>
      </c>
      <c r="U56" s="61">
        <f t="shared" ca="1" si="24"/>
        <v>0</v>
      </c>
      <c r="V56" s="61">
        <f t="shared" ca="1" si="24"/>
        <v>7349018.5500000007</v>
      </c>
      <c r="W56" s="61">
        <f t="shared" ca="1" si="24"/>
        <v>5883725.2300000004</v>
      </c>
      <c r="X56" s="61">
        <f t="shared" ca="1" si="24"/>
        <v>0</v>
      </c>
      <c r="Y56" s="61">
        <f t="shared" ca="1" si="24"/>
        <v>0</v>
      </c>
      <c r="Z56" s="61">
        <f t="shared" ca="1" si="24"/>
        <v>1465293.32</v>
      </c>
      <c r="AA56" s="61">
        <f t="shared" ca="1" si="24"/>
        <v>0</v>
      </c>
      <c r="AB56" s="61">
        <f t="shared" ca="1" si="24"/>
        <v>0</v>
      </c>
      <c r="AC56" s="61">
        <f t="shared" ca="1" si="24"/>
        <v>0</v>
      </c>
      <c r="AD56" s="61">
        <f t="shared" ca="1" si="24"/>
        <v>0</v>
      </c>
      <c r="AE56" s="61">
        <f t="shared" ca="1" si="24"/>
        <v>0</v>
      </c>
      <c r="AF56" s="61">
        <f t="shared" ca="1" si="24"/>
        <v>0</v>
      </c>
      <c r="AG56" s="61">
        <f t="shared" ca="1" si="24"/>
        <v>0</v>
      </c>
      <c r="AH56" s="61">
        <f t="shared" ca="1" si="25"/>
        <v>0</v>
      </c>
      <c r="AI56" s="61">
        <f t="shared" ca="1" si="25"/>
        <v>0</v>
      </c>
      <c r="AJ56" s="61">
        <f t="shared" ca="1" si="25"/>
        <v>0</v>
      </c>
      <c r="AK56" s="61">
        <f t="shared" ca="1" si="25"/>
        <v>0</v>
      </c>
      <c r="AL56" s="61">
        <f t="shared" ca="1" si="25"/>
        <v>0</v>
      </c>
      <c r="AM56" s="61">
        <f t="shared" ca="1" si="25"/>
        <v>0</v>
      </c>
      <c r="AN56" s="61">
        <f t="shared" ca="1" si="25"/>
        <v>-720512.15000000061</v>
      </c>
      <c r="AO56" s="61">
        <f t="shared" ca="1" si="25"/>
        <v>-917318.37</v>
      </c>
      <c r="AP56" s="61">
        <f t="shared" ca="1" si="25"/>
        <v>-917318.37</v>
      </c>
      <c r="AQ56" s="61">
        <f t="shared" ca="1" si="25"/>
        <v>0</v>
      </c>
      <c r="AR56" s="61">
        <f t="shared" ca="1" si="25"/>
        <v>363585.16999999993</v>
      </c>
      <c r="AS56" s="61">
        <f t="shared" ca="1" si="25"/>
        <v>363585.16999999993</v>
      </c>
      <c r="AT56" s="61">
        <f t="shared" ca="1" si="25"/>
        <v>-3375177.44</v>
      </c>
      <c r="AU56" s="61">
        <f t="shared" ca="1" si="25"/>
        <v>-3375177.44</v>
      </c>
      <c r="AV56" s="61">
        <f t="shared" ca="1" si="25"/>
        <v>0</v>
      </c>
      <c r="AW56" s="61">
        <f t="shared" ca="1" si="25"/>
        <v>0</v>
      </c>
      <c r="AX56" s="61">
        <f t="shared" ca="1" si="28"/>
        <v>0</v>
      </c>
      <c r="AY56" s="61">
        <f t="shared" ca="1" si="28"/>
        <v>3738762.61</v>
      </c>
      <c r="AZ56" s="61">
        <f t="shared" ca="1" si="28"/>
        <v>0</v>
      </c>
      <c r="BA56" s="61">
        <f t="shared" ca="1" si="28"/>
        <v>0</v>
      </c>
      <c r="BB56" s="61">
        <f t="shared" ca="1" si="28"/>
        <v>0</v>
      </c>
      <c r="BC56" s="61">
        <f t="shared" ca="1" si="28"/>
        <v>0</v>
      </c>
      <c r="BD56" s="61">
        <f t="shared" ca="1" si="28"/>
        <v>0</v>
      </c>
      <c r="BE56" s="61">
        <f t="shared" ca="1" si="28"/>
        <v>0</v>
      </c>
      <c r="BF56" s="61">
        <f t="shared" ca="1" si="28"/>
        <v>0</v>
      </c>
      <c r="BG56" s="61">
        <f t="shared" ca="1" si="28"/>
        <v>0</v>
      </c>
      <c r="BH56" s="61">
        <f t="shared" ca="1" si="28"/>
        <v>0</v>
      </c>
      <c r="BI56" s="61">
        <f t="shared" ca="1" si="28"/>
        <v>0</v>
      </c>
      <c r="BJ56" s="61">
        <f t="shared" ca="1" si="28"/>
        <v>38730.689999999478</v>
      </c>
      <c r="BK56" s="61">
        <f t="shared" ca="1" si="28"/>
        <v>38730.689999999478</v>
      </c>
      <c r="BL56" s="61">
        <f t="shared" ca="1" si="26"/>
        <v>-6213532.3499999996</v>
      </c>
      <c r="BM56" s="61">
        <f t="shared" ca="1" si="26"/>
        <v>6252263.0399999991</v>
      </c>
      <c r="BN56" s="61">
        <f t="shared" ca="1" si="26"/>
        <v>0</v>
      </c>
      <c r="BO56" s="61">
        <f t="shared" ca="1" si="26"/>
        <v>0</v>
      </c>
      <c r="BP56" s="61">
        <f t="shared" ca="1" si="26"/>
        <v>0</v>
      </c>
      <c r="BQ56" s="61">
        <f t="shared" ca="1" si="26"/>
        <v>-245.4</v>
      </c>
      <c r="BR56" s="61">
        <f t="shared" ca="1" si="26"/>
        <v>-245.4</v>
      </c>
      <c r="BS56" s="61">
        <f t="shared" ca="1" si="26"/>
        <v>0</v>
      </c>
      <c r="BT56" s="61">
        <f t="shared" ca="1" si="26"/>
        <v>0</v>
      </c>
      <c r="BU56" s="61">
        <f t="shared" ca="1" si="26"/>
        <v>-55230.52</v>
      </c>
      <c r="BV56" s="61">
        <f t="shared" ca="1" si="26"/>
        <v>-6231.45</v>
      </c>
      <c r="BW56" s="61">
        <f t="shared" ca="1" si="26"/>
        <v>-37204.129999999997</v>
      </c>
      <c r="BX56" s="61">
        <f t="shared" ca="1" si="26"/>
        <v>-4507.26</v>
      </c>
      <c r="BY56" s="61">
        <f t="shared" ca="1" si="26"/>
        <v>0</v>
      </c>
      <c r="BZ56" s="61">
        <f t="shared" ca="1" si="26"/>
        <v>-2909.11</v>
      </c>
      <c r="CA56" s="61">
        <f t="shared" ca="1" si="26"/>
        <v>-3939.23</v>
      </c>
      <c r="CB56" s="61">
        <f t="shared" ca="1" si="29"/>
        <v>0</v>
      </c>
      <c r="CC56" s="61">
        <f t="shared" ca="1" si="29"/>
        <v>-439.34</v>
      </c>
      <c r="CD56" s="61">
        <f t="shared" ca="1" si="29"/>
        <v>-150033.72</v>
      </c>
      <c r="CE56" s="61">
        <f t="shared" ca="1" si="29"/>
        <v>0</v>
      </c>
      <c r="CF56" s="61">
        <f t="shared" ca="1" si="29"/>
        <v>0</v>
      </c>
      <c r="CG56" s="61">
        <f t="shared" ca="1" si="29"/>
        <v>0</v>
      </c>
      <c r="CH56" s="61">
        <f t="shared" ca="1" si="29"/>
        <v>0</v>
      </c>
      <c r="CI56" s="61">
        <f t="shared" ca="1" si="29"/>
        <v>-150033.72</v>
      </c>
      <c r="CJ56" s="61">
        <f t="shared" ca="1" si="29"/>
        <v>0</v>
      </c>
      <c r="CK56" s="61">
        <f t="shared" ca="1" si="29"/>
        <v>0</v>
      </c>
      <c r="CL56" s="61">
        <f t="shared" ca="1" si="29"/>
        <v>0</v>
      </c>
      <c r="CM56" s="61">
        <f t="shared" ca="1" si="29"/>
        <v>0</v>
      </c>
      <c r="CN56" s="61">
        <f t="shared" ca="1" si="29"/>
        <v>0</v>
      </c>
      <c r="CO56" s="61">
        <f t="shared" ca="1" si="29"/>
        <v>0</v>
      </c>
      <c r="CP56" s="61">
        <f t="shared" ca="1" si="29"/>
        <v>0</v>
      </c>
      <c r="CQ56" s="61">
        <f t="shared" ca="1" si="29"/>
        <v>0</v>
      </c>
      <c r="CR56" s="61">
        <f t="shared" ca="1" si="30"/>
        <v>0</v>
      </c>
      <c r="CS56" s="61">
        <f t="shared" ca="1" si="30"/>
        <v>0</v>
      </c>
      <c r="CT56" s="61">
        <f t="shared" ca="1" si="30"/>
        <v>0</v>
      </c>
      <c r="CU56" s="61">
        <f t="shared" ca="1" si="6"/>
        <v>6712123.0700000003</v>
      </c>
    </row>
    <row r="57" spans="1:99" ht="12.75" customHeight="1">
      <c r="A57" s="44" t="s">
        <v>100</v>
      </c>
      <c r="B57" s="59">
        <v>2006</v>
      </c>
      <c r="C57" s="60" t="s">
        <v>375</v>
      </c>
      <c r="D57" s="61">
        <f t="shared" ca="1" si="27"/>
        <v>83197779.24000001</v>
      </c>
      <c r="E57" s="61">
        <f t="shared" ca="1" si="27"/>
        <v>157899381.64000002</v>
      </c>
      <c r="F57" s="61">
        <f t="shared" ca="1" si="27"/>
        <v>170150411.30000001</v>
      </c>
      <c r="G57" s="61">
        <f t="shared" ca="1" si="27"/>
        <v>-12251029.66</v>
      </c>
      <c r="H57" s="61">
        <f t="shared" ca="1" si="27"/>
        <v>-25862042.749999993</v>
      </c>
      <c r="I57" s="61">
        <f t="shared" ca="1" si="27"/>
        <v>-21145588.039999992</v>
      </c>
      <c r="J57" s="61">
        <f t="shared" ca="1" si="27"/>
        <v>-188791659.84</v>
      </c>
      <c r="K57" s="61">
        <f t="shared" ca="1" si="27"/>
        <v>167646071.80000001</v>
      </c>
      <c r="L57" s="61">
        <f t="shared" ca="1" si="27"/>
        <v>-4716454.71</v>
      </c>
      <c r="M57" s="61">
        <f t="shared" ca="1" si="27"/>
        <v>4377278.8</v>
      </c>
      <c r="N57" s="61">
        <f t="shared" ca="1" si="27"/>
        <v>-9093733.5099999998</v>
      </c>
      <c r="O57" s="61">
        <f t="shared" ca="1" si="27"/>
        <v>0</v>
      </c>
      <c r="P57" s="61">
        <f t="shared" ca="1" si="27"/>
        <v>0</v>
      </c>
      <c r="Q57" s="61">
        <f t="shared" ca="1" si="27"/>
        <v>0</v>
      </c>
      <c r="R57" s="61">
        <f t="shared" ca="1" si="27"/>
        <v>0</v>
      </c>
      <c r="S57" s="61">
        <f t="shared" ca="1" si="27"/>
        <v>0</v>
      </c>
      <c r="T57" s="61">
        <f t="shared" ca="1" si="24"/>
        <v>0</v>
      </c>
      <c r="U57" s="61">
        <f t="shared" ca="1" si="24"/>
        <v>0</v>
      </c>
      <c r="V57" s="61">
        <f t="shared" ca="1" si="24"/>
        <v>-51280201.079999998</v>
      </c>
      <c r="W57" s="61">
        <f t="shared" ca="1" si="24"/>
        <v>115.9</v>
      </c>
      <c r="X57" s="61">
        <f t="shared" ca="1" si="24"/>
        <v>0</v>
      </c>
      <c r="Y57" s="61">
        <f t="shared" ca="1" si="24"/>
        <v>-576268.32999999996</v>
      </c>
      <c r="Z57" s="61">
        <f t="shared" ca="1" si="24"/>
        <v>-50704048.649999999</v>
      </c>
      <c r="AA57" s="61">
        <f t="shared" ca="1" si="24"/>
        <v>0</v>
      </c>
      <c r="AB57" s="61">
        <f t="shared" ca="1" si="24"/>
        <v>0</v>
      </c>
      <c r="AC57" s="61">
        <f t="shared" ca="1" si="24"/>
        <v>0</v>
      </c>
      <c r="AD57" s="61">
        <f t="shared" ca="1" si="24"/>
        <v>0</v>
      </c>
      <c r="AE57" s="61">
        <f t="shared" ca="1" si="24"/>
        <v>0</v>
      </c>
      <c r="AF57" s="61">
        <f t="shared" ca="1" si="24"/>
        <v>-4.9000000000000004</v>
      </c>
      <c r="AG57" s="61">
        <f t="shared" ca="1" si="24"/>
        <v>2440646.33</v>
      </c>
      <c r="AH57" s="61">
        <f t="shared" ca="1" si="25"/>
        <v>2440646.33</v>
      </c>
      <c r="AI57" s="61">
        <f t="shared" ca="1" si="25"/>
        <v>0</v>
      </c>
      <c r="AJ57" s="61">
        <f t="shared" ca="1" si="25"/>
        <v>0</v>
      </c>
      <c r="AK57" s="61">
        <f t="shared" ca="1" si="25"/>
        <v>0</v>
      </c>
      <c r="AL57" s="61">
        <f t="shared" ca="1" si="25"/>
        <v>0</v>
      </c>
      <c r="AM57" s="61">
        <f t="shared" ca="1" si="25"/>
        <v>0</v>
      </c>
      <c r="AN57" s="61">
        <f t="shared" ca="1" si="25"/>
        <v>-213361126.27999988</v>
      </c>
      <c r="AO57" s="61">
        <f t="shared" ca="1" si="25"/>
        <v>-21375460.439999998</v>
      </c>
      <c r="AP57" s="61">
        <f t="shared" ca="1" si="25"/>
        <v>-30997036.199999999</v>
      </c>
      <c r="AQ57" s="61">
        <f t="shared" ca="1" si="25"/>
        <v>9621575.7599999998</v>
      </c>
      <c r="AR57" s="61">
        <f t="shared" ca="1" si="25"/>
        <v>4264446.7800000012</v>
      </c>
      <c r="AS57" s="61">
        <f t="shared" ca="1" si="25"/>
        <v>-3977072.8299999982</v>
      </c>
      <c r="AT57" s="61">
        <f t="shared" ca="1" si="25"/>
        <v>-119529437.22</v>
      </c>
      <c r="AU57" s="61">
        <f t="shared" ca="1" si="25"/>
        <v>-92384005.859999999</v>
      </c>
      <c r="AV57" s="61">
        <f t="shared" ca="1" si="25"/>
        <v>-27145431.359999999</v>
      </c>
      <c r="AW57" s="61">
        <f t="shared" ca="1" si="25"/>
        <v>0</v>
      </c>
      <c r="AX57" s="61">
        <f t="shared" ca="1" si="28"/>
        <v>0</v>
      </c>
      <c r="AY57" s="61">
        <f t="shared" ca="1" si="28"/>
        <v>115552364.39</v>
      </c>
      <c r="AZ57" s="61">
        <f t="shared" ca="1" si="28"/>
        <v>8241519.6099999994</v>
      </c>
      <c r="BA57" s="61">
        <f t="shared" ca="1" si="28"/>
        <v>27758954.920000002</v>
      </c>
      <c r="BB57" s="61">
        <f t="shared" ca="1" si="28"/>
        <v>18288895.530000001</v>
      </c>
      <c r="BC57" s="61">
        <f t="shared" ca="1" si="28"/>
        <v>9470059.3900000006</v>
      </c>
      <c r="BD57" s="61">
        <f t="shared" ca="1" si="28"/>
        <v>0</v>
      </c>
      <c r="BE57" s="61">
        <f t="shared" ca="1" si="28"/>
        <v>0</v>
      </c>
      <c r="BF57" s="61">
        <f t="shared" ca="1" si="28"/>
        <v>-19517435.310000002</v>
      </c>
      <c r="BG57" s="61">
        <f t="shared" ca="1" si="28"/>
        <v>0</v>
      </c>
      <c r="BH57" s="61">
        <f t="shared" ca="1" si="28"/>
        <v>0</v>
      </c>
      <c r="BI57" s="61">
        <f t="shared" ca="1" si="28"/>
        <v>0</v>
      </c>
      <c r="BJ57" s="61">
        <f t="shared" ca="1" si="28"/>
        <v>-48739896.889999874</v>
      </c>
      <c r="BK57" s="61">
        <f t="shared" ca="1" si="28"/>
        <v>-48582752.129999876</v>
      </c>
      <c r="BL57" s="61">
        <f t="shared" ca="1" si="26"/>
        <v>-898308117.30999994</v>
      </c>
      <c r="BM57" s="61">
        <f t="shared" ca="1" si="26"/>
        <v>849725365.18000007</v>
      </c>
      <c r="BN57" s="61">
        <f t="shared" ca="1" si="26"/>
        <v>-157144.76</v>
      </c>
      <c r="BO57" s="61">
        <f t="shared" ca="1" si="26"/>
        <v>708497.88</v>
      </c>
      <c r="BP57" s="61">
        <f t="shared" ca="1" si="26"/>
        <v>-865642.64</v>
      </c>
      <c r="BQ57" s="61">
        <f t="shared" ca="1" si="26"/>
        <v>-355450.27000000328</v>
      </c>
      <c r="BR57" s="61">
        <f t="shared" ca="1" si="26"/>
        <v>-355450.27000000328</v>
      </c>
      <c r="BS57" s="61">
        <f t="shared" ca="1" si="26"/>
        <v>0</v>
      </c>
      <c r="BT57" s="61">
        <f t="shared" ca="1" si="26"/>
        <v>0</v>
      </c>
      <c r="BU57" s="61">
        <f t="shared" ca="1" si="26"/>
        <v>-147154765.46000001</v>
      </c>
      <c r="BV57" s="61">
        <f t="shared" ca="1" si="26"/>
        <v>-55834677.230000004</v>
      </c>
      <c r="BW57" s="61">
        <f t="shared" ca="1" si="26"/>
        <v>-56549413.07</v>
      </c>
      <c r="BX57" s="61">
        <f t="shared" ca="1" si="26"/>
        <v>-33207539.100000001</v>
      </c>
      <c r="BY57" s="61">
        <f t="shared" ca="1" si="26"/>
        <v>0</v>
      </c>
      <c r="BZ57" s="61">
        <f t="shared" ca="1" si="26"/>
        <v>-955993.36</v>
      </c>
      <c r="CA57" s="61">
        <f t="shared" ca="1" si="26"/>
        <v>0</v>
      </c>
      <c r="CB57" s="61">
        <f t="shared" ca="1" si="29"/>
        <v>337239.74000000005</v>
      </c>
      <c r="CC57" s="61">
        <f t="shared" ca="1" si="29"/>
        <v>-944382.44000000006</v>
      </c>
      <c r="CD57" s="61">
        <f t="shared" ca="1" si="29"/>
        <v>0</v>
      </c>
      <c r="CE57" s="61">
        <f t="shared" ca="1" si="29"/>
        <v>0</v>
      </c>
      <c r="CF57" s="61">
        <f t="shared" ca="1" si="29"/>
        <v>0</v>
      </c>
      <c r="CG57" s="61">
        <f t="shared" ca="1" si="29"/>
        <v>0</v>
      </c>
      <c r="CH57" s="61">
        <f t="shared" ca="1" si="29"/>
        <v>0</v>
      </c>
      <c r="CI57" s="61">
        <f t="shared" ca="1" si="29"/>
        <v>0</v>
      </c>
      <c r="CJ57" s="61">
        <f t="shared" ca="1" si="29"/>
        <v>0</v>
      </c>
      <c r="CK57" s="61">
        <f t="shared" ca="1" si="29"/>
        <v>0</v>
      </c>
      <c r="CL57" s="61">
        <f t="shared" ca="1" si="29"/>
        <v>0</v>
      </c>
      <c r="CM57" s="61">
        <f t="shared" ca="1" si="29"/>
        <v>0</v>
      </c>
      <c r="CN57" s="61">
        <f t="shared" ca="1" si="29"/>
        <v>0</v>
      </c>
      <c r="CO57" s="61">
        <f t="shared" ca="1" si="29"/>
        <v>0</v>
      </c>
      <c r="CP57" s="61">
        <f t="shared" ca="1" si="29"/>
        <v>0</v>
      </c>
      <c r="CQ57" s="61">
        <f t="shared" ca="1" si="29"/>
        <v>0</v>
      </c>
      <c r="CR57" s="61">
        <f t="shared" ca="1" si="30"/>
        <v>0</v>
      </c>
      <c r="CS57" s="61">
        <f t="shared" ca="1" si="30"/>
        <v>0</v>
      </c>
      <c r="CT57" s="61">
        <f t="shared" ca="1" si="30"/>
        <v>0</v>
      </c>
      <c r="CU57" s="61">
        <f t="shared" ca="1" si="6"/>
        <v>-130163347.03999987</v>
      </c>
    </row>
    <row r="58" spans="1:99" ht="12.75" customHeight="1">
      <c r="A58" s="44" t="s">
        <v>102</v>
      </c>
      <c r="B58" s="59">
        <v>2007</v>
      </c>
      <c r="C58" s="60" t="s">
        <v>374</v>
      </c>
      <c r="D58" s="61">
        <f t="shared" ca="1" si="27"/>
        <v>97829889.080000013</v>
      </c>
      <c r="E58" s="61">
        <f t="shared" ca="1" si="27"/>
        <v>76680398.070000008</v>
      </c>
      <c r="F58" s="61">
        <f t="shared" ca="1" si="27"/>
        <v>81245293.920000002</v>
      </c>
      <c r="G58" s="61">
        <f t="shared" ca="1" si="27"/>
        <v>-4564895.8499999996</v>
      </c>
      <c r="H58" s="61">
        <f t="shared" ca="1" si="27"/>
        <v>-3377315.4299999997</v>
      </c>
      <c r="I58" s="61">
        <f t="shared" ca="1" si="27"/>
        <v>-3377315.4299999997</v>
      </c>
      <c r="J58" s="61">
        <f t="shared" ca="1" si="27"/>
        <v>-40774179.210000001</v>
      </c>
      <c r="K58" s="61">
        <f t="shared" ca="1" si="27"/>
        <v>37396863.780000001</v>
      </c>
      <c r="L58" s="61">
        <f t="shared" ca="1" si="27"/>
        <v>0</v>
      </c>
      <c r="M58" s="61">
        <f t="shared" ca="1" si="27"/>
        <v>0</v>
      </c>
      <c r="N58" s="61">
        <f t="shared" ca="1" si="27"/>
        <v>0</v>
      </c>
      <c r="O58" s="61">
        <f t="shared" ca="1" si="27"/>
        <v>0</v>
      </c>
      <c r="P58" s="61">
        <f t="shared" ca="1" si="27"/>
        <v>0</v>
      </c>
      <c r="Q58" s="61">
        <f t="shared" ca="1" si="27"/>
        <v>0</v>
      </c>
      <c r="R58" s="61">
        <f t="shared" ca="1" si="27"/>
        <v>0</v>
      </c>
      <c r="S58" s="61">
        <f t="shared" ca="1" si="27"/>
        <v>0</v>
      </c>
      <c r="T58" s="61">
        <f t="shared" ca="1" si="24"/>
        <v>0</v>
      </c>
      <c r="U58" s="61">
        <f t="shared" ca="1" si="24"/>
        <v>0</v>
      </c>
      <c r="V58" s="61">
        <f t="shared" ca="1" si="24"/>
        <v>24252856.379999999</v>
      </c>
      <c r="W58" s="61">
        <f t="shared" ca="1" si="24"/>
        <v>0</v>
      </c>
      <c r="X58" s="61">
        <f t="shared" ca="1" si="24"/>
        <v>0</v>
      </c>
      <c r="Y58" s="61">
        <f t="shared" ca="1" si="24"/>
        <v>0</v>
      </c>
      <c r="Z58" s="61">
        <f t="shared" ca="1" si="24"/>
        <v>0</v>
      </c>
      <c r="AA58" s="61">
        <f t="shared" ca="1" si="24"/>
        <v>0</v>
      </c>
      <c r="AB58" s="61">
        <f t="shared" ca="1" si="24"/>
        <v>0</v>
      </c>
      <c r="AC58" s="61">
        <f t="shared" ca="1" si="24"/>
        <v>0</v>
      </c>
      <c r="AD58" s="61">
        <f t="shared" ca="1" si="24"/>
        <v>0</v>
      </c>
      <c r="AE58" s="61">
        <f t="shared" ca="1" si="24"/>
        <v>24252856.379999999</v>
      </c>
      <c r="AF58" s="61">
        <f t="shared" ca="1" si="24"/>
        <v>0</v>
      </c>
      <c r="AG58" s="61">
        <f t="shared" ca="1" si="24"/>
        <v>273950.06</v>
      </c>
      <c r="AH58" s="61">
        <f t="shared" ca="1" si="25"/>
        <v>273950.06</v>
      </c>
      <c r="AI58" s="61">
        <f t="shared" ca="1" si="25"/>
        <v>0</v>
      </c>
      <c r="AJ58" s="61">
        <f t="shared" ca="1" si="25"/>
        <v>0</v>
      </c>
      <c r="AK58" s="61">
        <f t="shared" ca="1" si="25"/>
        <v>0</v>
      </c>
      <c r="AL58" s="61">
        <f t="shared" ca="1" si="25"/>
        <v>0</v>
      </c>
      <c r="AM58" s="61">
        <f t="shared" ca="1" si="25"/>
        <v>0</v>
      </c>
      <c r="AN58" s="61">
        <f t="shared" ca="1" si="25"/>
        <v>-73444811.140000001</v>
      </c>
      <c r="AO58" s="61">
        <f t="shared" ca="1" si="25"/>
        <v>-4322997.22</v>
      </c>
      <c r="AP58" s="61">
        <f t="shared" ca="1" si="25"/>
        <v>-4322997.22</v>
      </c>
      <c r="AQ58" s="61">
        <f t="shared" ca="1" si="25"/>
        <v>0</v>
      </c>
      <c r="AR58" s="61">
        <f t="shared" ca="1" si="25"/>
        <v>-25824.750000000371</v>
      </c>
      <c r="AS58" s="61">
        <f t="shared" ca="1" si="25"/>
        <v>-16220.400000000373</v>
      </c>
      <c r="AT58" s="61">
        <f t="shared" ca="1" si="25"/>
        <v>-6481893.9700000007</v>
      </c>
      <c r="AU58" s="61">
        <f t="shared" ca="1" si="25"/>
        <v>-3778599.58</v>
      </c>
      <c r="AV58" s="61">
        <f t="shared" ca="1" si="25"/>
        <v>-2703294.39</v>
      </c>
      <c r="AW58" s="61">
        <f t="shared" ca="1" si="25"/>
        <v>0</v>
      </c>
      <c r="AX58" s="61">
        <f t="shared" ca="1" si="28"/>
        <v>0</v>
      </c>
      <c r="AY58" s="61">
        <f t="shared" ca="1" si="28"/>
        <v>6465673.5700000003</v>
      </c>
      <c r="AZ58" s="61">
        <f t="shared" ca="1" si="28"/>
        <v>-9604.35</v>
      </c>
      <c r="BA58" s="61">
        <f t="shared" ca="1" si="28"/>
        <v>0</v>
      </c>
      <c r="BB58" s="61">
        <f t="shared" ca="1" si="28"/>
        <v>0</v>
      </c>
      <c r="BC58" s="61">
        <f t="shared" ca="1" si="28"/>
        <v>0</v>
      </c>
      <c r="BD58" s="61">
        <f t="shared" ca="1" si="28"/>
        <v>0</v>
      </c>
      <c r="BE58" s="61">
        <f t="shared" ca="1" si="28"/>
        <v>0</v>
      </c>
      <c r="BF58" s="61">
        <f t="shared" ca="1" si="28"/>
        <v>-9604.35</v>
      </c>
      <c r="BG58" s="61">
        <f t="shared" ca="1" si="28"/>
        <v>0</v>
      </c>
      <c r="BH58" s="61">
        <f t="shared" ca="1" si="28"/>
        <v>0</v>
      </c>
      <c r="BI58" s="61">
        <f t="shared" ca="1" si="28"/>
        <v>0</v>
      </c>
      <c r="BJ58" s="61">
        <f t="shared" ca="1" si="28"/>
        <v>-8337569.2399999946</v>
      </c>
      <c r="BK58" s="61">
        <f t="shared" ca="1" si="28"/>
        <v>-8337569.2399999946</v>
      </c>
      <c r="BL58" s="61">
        <f t="shared" ca="1" si="26"/>
        <v>-128845423.20999999</v>
      </c>
      <c r="BM58" s="61">
        <f t="shared" ca="1" si="26"/>
        <v>120507853.97</v>
      </c>
      <c r="BN58" s="61">
        <f t="shared" ca="1" si="26"/>
        <v>0</v>
      </c>
      <c r="BO58" s="61">
        <f t="shared" ca="1" si="26"/>
        <v>0</v>
      </c>
      <c r="BP58" s="61">
        <f t="shared" ca="1" si="26"/>
        <v>0</v>
      </c>
      <c r="BQ58" s="61">
        <f t="shared" ca="1" si="26"/>
        <v>-1022439.3800000008</v>
      </c>
      <c r="BR58" s="61">
        <f t="shared" ca="1" si="26"/>
        <v>-1022439.3800000008</v>
      </c>
      <c r="BS58" s="61">
        <f t="shared" ca="1" si="26"/>
        <v>0</v>
      </c>
      <c r="BT58" s="61">
        <f t="shared" ca="1" si="26"/>
        <v>0</v>
      </c>
      <c r="BU58" s="61">
        <f t="shared" ca="1" si="26"/>
        <v>-59735980.550000012</v>
      </c>
      <c r="BV58" s="61">
        <f t="shared" ca="1" si="26"/>
        <v>-28325799.950000007</v>
      </c>
      <c r="BW58" s="61">
        <f t="shared" ca="1" si="26"/>
        <v>-17376988.140000001</v>
      </c>
      <c r="BX58" s="61">
        <f t="shared" ca="1" si="26"/>
        <v>-10364131.870000003</v>
      </c>
      <c r="BY58" s="61">
        <f t="shared" ca="1" si="26"/>
        <v>0</v>
      </c>
      <c r="BZ58" s="61">
        <f t="shared" ca="1" si="26"/>
        <v>-1245848.92</v>
      </c>
      <c r="CA58" s="61">
        <f t="shared" ca="1" si="26"/>
        <v>-11554820.490000002</v>
      </c>
      <c r="CB58" s="61">
        <f t="shared" ca="1" si="29"/>
        <v>0</v>
      </c>
      <c r="CC58" s="61">
        <f t="shared" ca="1" si="29"/>
        <v>9131608.8199999966</v>
      </c>
      <c r="CD58" s="61">
        <f t="shared" ca="1" si="29"/>
        <v>0</v>
      </c>
      <c r="CE58" s="61">
        <f t="shared" ca="1" si="29"/>
        <v>0</v>
      </c>
      <c r="CF58" s="61">
        <f t="shared" ca="1" si="29"/>
        <v>0</v>
      </c>
      <c r="CG58" s="61">
        <f t="shared" ca="1" si="29"/>
        <v>0</v>
      </c>
      <c r="CH58" s="61">
        <f t="shared" ca="1" si="29"/>
        <v>0</v>
      </c>
      <c r="CI58" s="61">
        <f t="shared" ca="1" si="29"/>
        <v>0</v>
      </c>
      <c r="CJ58" s="61">
        <f t="shared" ca="1" si="29"/>
        <v>0</v>
      </c>
      <c r="CK58" s="61">
        <f t="shared" ca="1" si="29"/>
        <v>0</v>
      </c>
      <c r="CL58" s="61">
        <f t="shared" ca="1" si="29"/>
        <v>0</v>
      </c>
      <c r="CM58" s="61">
        <f t="shared" ca="1" si="29"/>
        <v>0</v>
      </c>
      <c r="CN58" s="61">
        <f t="shared" ca="1" si="29"/>
        <v>0</v>
      </c>
      <c r="CO58" s="61">
        <f t="shared" ca="1" si="29"/>
        <v>0</v>
      </c>
      <c r="CP58" s="61">
        <f t="shared" ca="1" si="29"/>
        <v>0</v>
      </c>
      <c r="CQ58" s="61">
        <f t="shared" ca="1" si="29"/>
        <v>0</v>
      </c>
      <c r="CR58" s="61">
        <f t="shared" ca="1" si="30"/>
        <v>0</v>
      </c>
      <c r="CS58" s="61">
        <f t="shared" ca="1" si="30"/>
        <v>0</v>
      </c>
      <c r="CT58" s="61">
        <f t="shared" ca="1" si="30"/>
        <v>0</v>
      </c>
      <c r="CU58" s="61">
        <f t="shared" ca="1" si="6"/>
        <v>24385077.940000013</v>
      </c>
    </row>
    <row r="59" spans="1:99" ht="12.75" customHeight="1">
      <c r="A59" s="44" t="s">
        <v>104</v>
      </c>
      <c r="B59" s="59">
        <v>2008</v>
      </c>
      <c r="C59" s="60" t="s">
        <v>374</v>
      </c>
      <c r="D59" s="61">
        <f t="shared" ca="1" si="27"/>
        <v>121930916.5</v>
      </c>
      <c r="E59" s="61">
        <f t="shared" ca="1" si="27"/>
        <v>127850457.5</v>
      </c>
      <c r="F59" s="61">
        <f t="shared" ca="1" si="27"/>
        <v>127850457.5</v>
      </c>
      <c r="G59" s="61">
        <f t="shared" ca="1" si="27"/>
        <v>0</v>
      </c>
      <c r="H59" s="61">
        <f t="shared" ca="1" si="27"/>
        <v>-51478657.680000007</v>
      </c>
      <c r="I59" s="61">
        <f t="shared" ca="1" si="27"/>
        <v>-51478657.680000007</v>
      </c>
      <c r="J59" s="61">
        <f t="shared" ca="1" si="27"/>
        <v>-227368728.81</v>
      </c>
      <c r="K59" s="61">
        <f t="shared" ca="1" si="27"/>
        <v>175890071.13</v>
      </c>
      <c r="L59" s="61">
        <f t="shared" ca="1" si="27"/>
        <v>0</v>
      </c>
      <c r="M59" s="61">
        <f t="shared" ca="1" si="27"/>
        <v>0</v>
      </c>
      <c r="N59" s="61">
        <f t="shared" ca="1" si="27"/>
        <v>0</v>
      </c>
      <c r="O59" s="61">
        <f t="shared" ca="1" si="27"/>
        <v>0</v>
      </c>
      <c r="P59" s="61">
        <f t="shared" ca="1" si="27"/>
        <v>0</v>
      </c>
      <c r="Q59" s="61">
        <f t="shared" ca="1" si="27"/>
        <v>0</v>
      </c>
      <c r="R59" s="61">
        <f t="shared" ca="1" si="27"/>
        <v>0</v>
      </c>
      <c r="S59" s="61">
        <f t="shared" ca="1" si="27"/>
        <v>0</v>
      </c>
      <c r="T59" s="61">
        <f t="shared" ca="1" si="24"/>
        <v>0</v>
      </c>
      <c r="U59" s="61">
        <f t="shared" ca="1" si="24"/>
        <v>0</v>
      </c>
      <c r="V59" s="61">
        <f t="shared" ca="1" si="24"/>
        <v>45559116.68</v>
      </c>
      <c r="W59" s="61">
        <f t="shared" ca="1" si="24"/>
        <v>33067023.77</v>
      </c>
      <c r="X59" s="61">
        <f t="shared" ca="1" si="24"/>
        <v>0</v>
      </c>
      <c r="Y59" s="61">
        <f t="shared" ca="1" si="24"/>
        <v>12492092.91</v>
      </c>
      <c r="Z59" s="61">
        <f t="shared" ca="1" si="24"/>
        <v>0</v>
      </c>
      <c r="AA59" s="61">
        <f t="shared" ca="1" si="24"/>
        <v>0</v>
      </c>
      <c r="AB59" s="61">
        <f t="shared" ca="1" si="24"/>
        <v>0</v>
      </c>
      <c r="AC59" s="61">
        <f t="shared" ca="1" si="24"/>
        <v>0</v>
      </c>
      <c r="AD59" s="61">
        <f t="shared" ca="1" si="24"/>
        <v>0</v>
      </c>
      <c r="AE59" s="61">
        <f t="shared" ca="1" si="24"/>
        <v>0</v>
      </c>
      <c r="AF59" s="61">
        <f t="shared" ca="1" si="24"/>
        <v>0</v>
      </c>
      <c r="AG59" s="61">
        <f t="shared" ca="1" si="24"/>
        <v>0</v>
      </c>
      <c r="AH59" s="61">
        <f t="shared" ca="1" si="25"/>
        <v>0</v>
      </c>
      <c r="AI59" s="61">
        <f t="shared" ca="1" si="25"/>
        <v>0</v>
      </c>
      <c r="AJ59" s="61">
        <f t="shared" ca="1" si="25"/>
        <v>0</v>
      </c>
      <c r="AK59" s="61">
        <f t="shared" ca="1" si="25"/>
        <v>0</v>
      </c>
      <c r="AL59" s="61">
        <f t="shared" ca="1" si="25"/>
        <v>0</v>
      </c>
      <c r="AM59" s="61">
        <f t="shared" ca="1" si="25"/>
        <v>0</v>
      </c>
      <c r="AN59" s="61">
        <f t="shared" ca="1" si="25"/>
        <v>-128775996.54648998</v>
      </c>
      <c r="AO59" s="61">
        <f t="shared" ca="1" si="25"/>
        <v>-13829375</v>
      </c>
      <c r="AP59" s="61">
        <f t="shared" ca="1" si="25"/>
        <v>-13829375</v>
      </c>
      <c r="AQ59" s="61">
        <f t="shared" ca="1" si="25"/>
        <v>0</v>
      </c>
      <c r="AR59" s="61">
        <f t="shared" ca="1" si="25"/>
        <v>-21486510.729999997</v>
      </c>
      <c r="AS59" s="61">
        <f t="shared" ca="1" si="25"/>
        <v>-21486510.729999997</v>
      </c>
      <c r="AT59" s="61">
        <f t="shared" ca="1" si="25"/>
        <v>-72108757</v>
      </c>
      <c r="AU59" s="61">
        <f t="shared" ca="1" si="25"/>
        <v>-7120625</v>
      </c>
      <c r="AV59" s="61">
        <f t="shared" ca="1" si="25"/>
        <v>-64988132</v>
      </c>
      <c r="AW59" s="61">
        <f t="shared" ca="1" si="25"/>
        <v>0</v>
      </c>
      <c r="AX59" s="61">
        <f t="shared" ca="1" si="28"/>
        <v>0</v>
      </c>
      <c r="AY59" s="61">
        <f t="shared" ca="1" si="28"/>
        <v>50622246.270000003</v>
      </c>
      <c r="AZ59" s="61">
        <f t="shared" ca="1" si="28"/>
        <v>0</v>
      </c>
      <c r="BA59" s="61">
        <f t="shared" ca="1" si="28"/>
        <v>0</v>
      </c>
      <c r="BB59" s="61">
        <f t="shared" ca="1" si="28"/>
        <v>0</v>
      </c>
      <c r="BC59" s="61">
        <f t="shared" ca="1" si="28"/>
        <v>0</v>
      </c>
      <c r="BD59" s="61">
        <f t="shared" ca="1" si="28"/>
        <v>0</v>
      </c>
      <c r="BE59" s="61">
        <f t="shared" ca="1" si="28"/>
        <v>0</v>
      </c>
      <c r="BF59" s="61">
        <f t="shared" ca="1" si="28"/>
        <v>0</v>
      </c>
      <c r="BG59" s="61">
        <f t="shared" ca="1" si="28"/>
        <v>0</v>
      </c>
      <c r="BH59" s="61">
        <f t="shared" ca="1" si="28"/>
        <v>0</v>
      </c>
      <c r="BI59" s="61">
        <f t="shared" ca="1" si="28"/>
        <v>0</v>
      </c>
      <c r="BJ59" s="61">
        <f t="shared" ca="1" si="28"/>
        <v>-641790.30000000016</v>
      </c>
      <c r="BK59" s="61">
        <f t="shared" ca="1" si="28"/>
        <v>-641790.30000000016</v>
      </c>
      <c r="BL59" s="61">
        <f t="shared" ca="1" si="26"/>
        <v>-1269222.1200000001</v>
      </c>
      <c r="BM59" s="61">
        <f t="shared" ca="1" si="26"/>
        <v>627431.81999999995</v>
      </c>
      <c r="BN59" s="61">
        <f t="shared" ca="1" si="26"/>
        <v>0</v>
      </c>
      <c r="BO59" s="61">
        <f t="shared" ca="1" si="26"/>
        <v>0</v>
      </c>
      <c r="BP59" s="61">
        <f t="shared" ca="1" si="26"/>
        <v>0</v>
      </c>
      <c r="BQ59" s="61">
        <f t="shared" ca="1" si="26"/>
        <v>-1078758.23</v>
      </c>
      <c r="BR59" s="61">
        <f t="shared" ca="1" si="26"/>
        <v>-1078758.23</v>
      </c>
      <c r="BS59" s="61">
        <f t="shared" ca="1" si="26"/>
        <v>0</v>
      </c>
      <c r="BT59" s="61">
        <f t="shared" ca="1" si="26"/>
        <v>0</v>
      </c>
      <c r="BU59" s="61">
        <f t="shared" ca="1" si="26"/>
        <v>-46180445.606490001</v>
      </c>
      <c r="BV59" s="61">
        <f t="shared" ca="1" si="26"/>
        <v>-3043800.94</v>
      </c>
      <c r="BW59" s="61">
        <f t="shared" ca="1" si="26"/>
        <v>-17585149.356582001</v>
      </c>
      <c r="BX59" s="61">
        <f t="shared" ca="1" si="26"/>
        <v>-4028018.4051660001</v>
      </c>
      <c r="BY59" s="61">
        <f t="shared" ca="1" si="26"/>
        <v>0</v>
      </c>
      <c r="BZ59" s="61">
        <f t="shared" ca="1" si="26"/>
        <v>0</v>
      </c>
      <c r="CA59" s="61">
        <f t="shared" ca="1" si="26"/>
        <v>-21349755.484742001</v>
      </c>
      <c r="CB59" s="61">
        <f t="shared" ca="1" si="29"/>
        <v>0</v>
      </c>
      <c r="CC59" s="61">
        <f t="shared" ca="1" si="29"/>
        <v>-173721.42</v>
      </c>
      <c r="CD59" s="61">
        <f t="shared" ca="1" si="29"/>
        <v>0</v>
      </c>
      <c r="CE59" s="61">
        <f t="shared" ca="1" si="29"/>
        <v>0</v>
      </c>
      <c r="CF59" s="61">
        <f t="shared" ca="1" si="29"/>
        <v>0</v>
      </c>
      <c r="CG59" s="61">
        <f t="shared" ca="1" si="29"/>
        <v>0</v>
      </c>
      <c r="CH59" s="61">
        <f t="shared" ca="1" si="29"/>
        <v>0</v>
      </c>
      <c r="CI59" s="61">
        <f t="shared" ca="1" si="29"/>
        <v>0</v>
      </c>
      <c r="CJ59" s="61">
        <f t="shared" ca="1" si="29"/>
        <v>0</v>
      </c>
      <c r="CK59" s="61">
        <f t="shared" ca="1" si="29"/>
        <v>-45559116.68</v>
      </c>
      <c r="CL59" s="61">
        <f t="shared" ca="1" si="29"/>
        <v>-33067023.77</v>
      </c>
      <c r="CM59" s="61">
        <f t="shared" ca="1" si="29"/>
        <v>0</v>
      </c>
      <c r="CN59" s="61">
        <f t="shared" ca="1" si="29"/>
        <v>-12492092.91</v>
      </c>
      <c r="CO59" s="61">
        <f t="shared" ca="1" si="29"/>
        <v>0</v>
      </c>
      <c r="CP59" s="61">
        <f t="shared" ca="1" si="29"/>
        <v>0</v>
      </c>
      <c r="CQ59" s="61">
        <f t="shared" ca="1" si="29"/>
        <v>0</v>
      </c>
      <c r="CR59" s="61">
        <f t="shared" ca="1" si="30"/>
        <v>0</v>
      </c>
      <c r="CS59" s="61">
        <f t="shared" ca="1" si="30"/>
        <v>0</v>
      </c>
      <c r="CT59" s="61">
        <f t="shared" ca="1" si="30"/>
        <v>0</v>
      </c>
      <c r="CU59" s="61">
        <f t="shared" ca="1" si="6"/>
        <v>-6845080.0464899838</v>
      </c>
    </row>
    <row r="60" spans="1:99" ht="12.75" customHeight="1">
      <c r="A60" s="44" t="s">
        <v>106</v>
      </c>
      <c r="B60" s="59">
        <v>3001</v>
      </c>
      <c r="C60" s="60" t="s">
        <v>375</v>
      </c>
      <c r="D60" s="61">
        <f t="shared" ca="1" si="27"/>
        <v>8221996719.3699999</v>
      </c>
      <c r="E60" s="61">
        <f t="shared" ca="1" si="27"/>
        <v>6007042676.9700003</v>
      </c>
      <c r="F60" s="61">
        <f t="shared" ca="1" si="27"/>
        <v>6393509333.4400005</v>
      </c>
      <c r="G60" s="61">
        <f t="shared" ca="1" si="27"/>
        <v>-386466656.47000003</v>
      </c>
      <c r="H60" s="61">
        <f t="shared" ca="1" si="27"/>
        <v>0</v>
      </c>
      <c r="I60" s="61">
        <f t="shared" ca="1" si="27"/>
        <v>0</v>
      </c>
      <c r="J60" s="61">
        <f t="shared" ca="1" si="27"/>
        <v>0</v>
      </c>
      <c r="K60" s="61">
        <f t="shared" ca="1" si="27"/>
        <v>0</v>
      </c>
      <c r="L60" s="61">
        <f t="shared" ca="1" si="27"/>
        <v>0</v>
      </c>
      <c r="M60" s="61">
        <f t="shared" ca="1" si="27"/>
        <v>0</v>
      </c>
      <c r="N60" s="61">
        <f t="shared" ca="1" si="27"/>
        <v>0</v>
      </c>
      <c r="O60" s="61">
        <f t="shared" ca="1" si="27"/>
        <v>0</v>
      </c>
      <c r="P60" s="61">
        <f t="shared" ca="1" si="27"/>
        <v>0</v>
      </c>
      <c r="Q60" s="61">
        <f t="shared" ca="1" si="27"/>
        <v>0</v>
      </c>
      <c r="R60" s="61">
        <f t="shared" ca="1" si="27"/>
        <v>0</v>
      </c>
      <c r="S60" s="61">
        <f t="shared" ca="1" si="27"/>
        <v>0</v>
      </c>
      <c r="T60" s="61">
        <f t="shared" ca="1" si="24"/>
        <v>0</v>
      </c>
      <c r="U60" s="61">
        <f t="shared" ca="1" si="24"/>
        <v>0</v>
      </c>
      <c r="V60" s="61">
        <f t="shared" ca="1" si="24"/>
        <v>2197479405.75</v>
      </c>
      <c r="W60" s="61">
        <f t="shared" ca="1" si="24"/>
        <v>337555582.84999996</v>
      </c>
      <c r="X60" s="61">
        <f t="shared" ca="1" si="24"/>
        <v>0</v>
      </c>
      <c r="Y60" s="61">
        <f t="shared" ca="1" si="24"/>
        <v>453977777.66000009</v>
      </c>
      <c r="Z60" s="61">
        <f t="shared" ca="1" si="24"/>
        <v>1405946045.24</v>
      </c>
      <c r="AA60" s="61">
        <f t="shared" ca="1" si="24"/>
        <v>0</v>
      </c>
      <c r="AB60" s="61">
        <f t="shared" ca="1" si="24"/>
        <v>0</v>
      </c>
      <c r="AC60" s="61">
        <f t="shared" ca="1" si="24"/>
        <v>0</v>
      </c>
      <c r="AD60" s="61">
        <f t="shared" ca="1" si="24"/>
        <v>0</v>
      </c>
      <c r="AE60" s="61">
        <f t="shared" ca="1" si="24"/>
        <v>0</v>
      </c>
      <c r="AF60" s="61">
        <f t="shared" ca="1" si="24"/>
        <v>0</v>
      </c>
      <c r="AG60" s="61">
        <f t="shared" ca="1" si="24"/>
        <v>17474636.649999999</v>
      </c>
      <c r="AH60" s="61">
        <f t="shared" ca="1" si="25"/>
        <v>17474636.649999999</v>
      </c>
      <c r="AI60" s="61">
        <f t="shared" ca="1" si="25"/>
        <v>0</v>
      </c>
      <c r="AJ60" s="61">
        <f t="shared" ca="1" si="25"/>
        <v>0</v>
      </c>
      <c r="AK60" s="61">
        <f t="shared" ca="1" si="25"/>
        <v>0</v>
      </c>
      <c r="AL60" s="61">
        <f t="shared" ca="1" si="25"/>
        <v>0</v>
      </c>
      <c r="AM60" s="61">
        <f t="shared" ca="1" si="25"/>
        <v>0</v>
      </c>
      <c r="AN60" s="61">
        <f t="shared" ca="1" si="25"/>
        <v>-6232610372.4200001</v>
      </c>
      <c r="AO60" s="61">
        <f t="shared" ca="1" si="25"/>
        <v>-1409998520.8899999</v>
      </c>
      <c r="AP60" s="61">
        <f t="shared" ca="1" si="25"/>
        <v>-1484169859.3</v>
      </c>
      <c r="AQ60" s="61">
        <f t="shared" ca="1" si="25"/>
        <v>74171338.409999996</v>
      </c>
      <c r="AR60" s="61">
        <f t="shared" ca="1" si="25"/>
        <v>-291619917</v>
      </c>
      <c r="AS60" s="61">
        <f t="shared" ca="1" si="25"/>
        <v>-531667228</v>
      </c>
      <c r="AT60" s="61">
        <f t="shared" ca="1" si="25"/>
        <v>-531667228</v>
      </c>
      <c r="AU60" s="61">
        <f t="shared" ca="1" si="25"/>
        <v>-442247752.25999999</v>
      </c>
      <c r="AV60" s="61">
        <f t="shared" ca="1" si="25"/>
        <v>-89419475.739999995</v>
      </c>
      <c r="AW60" s="61">
        <f t="shared" ca="1" si="25"/>
        <v>0</v>
      </c>
      <c r="AX60" s="61">
        <f t="shared" ca="1" si="28"/>
        <v>0</v>
      </c>
      <c r="AY60" s="61">
        <f t="shared" ca="1" si="28"/>
        <v>0</v>
      </c>
      <c r="AZ60" s="61">
        <f t="shared" ca="1" si="28"/>
        <v>240047311</v>
      </c>
      <c r="BA60" s="61">
        <f t="shared" ca="1" si="28"/>
        <v>240047311</v>
      </c>
      <c r="BB60" s="61">
        <f t="shared" ca="1" si="28"/>
        <v>193440193.38</v>
      </c>
      <c r="BC60" s="61">
        <f t="shared" ca="1" si="28"/>
        <v>46607117.619999997</v>
      </c>
      <c r="BD60" s="61">
        <f t="shared" ca="1" si="28"/>
        <v>0</v>
      </c>
      <c r="BE60" s="61">
        <f t="shared" ca="1" si="28"/>
        <v>0</v>
      </c>
      <c r="BF60" s="61">
        <f t="shared" ca="1" si="28"/>
        <v>0</v>
      </c>
      <c r="BG60" s="61">
        <f t="shared" ca="1" si="28"/>
        <v>0</v>
      </c>
      <c r="BH60" s="61">
        <f t="shared" ca="1" si="28"/>
        <v>0</v>
      </c>
      <c r="BI60" s="61">
        <f t="shared" ca="1" si="28"/>
        <v>0</v>
      </c>
      <c r="BJ60" s="61">
        <f t="shared" ca="1" si="28"/>
        <v>-1660690974</v>
      </c>
      <c r="BK60" s="61">
        <f t="shared" ca="1" si="28"/>
        <v>-1660690974</v>
      </c>
      <c r="BL60" s="61">
        <f t="shared" ca="1" si="26"/>
        <v>-46250866854</v>
      </c>
      <c r="BM60" s="61">
        <f t="shared" ca="1" si="26"/>
        <v>44590175880</v>
      </c>
      <c r="BN60" s="61">
        <f t="shared" ca="1" si="26"/>
        <v>0</v>
      </c>
      <c r="BO60" s="61">
        <f t="shared" ca="1" si="26"/>
        <v>0</v>
      </c>
      <c r="BP60" s="61">
        <f t="shared" ca="1" si="26"/>
        <v>0</v>
      </c>
      <c r="BQ60" s="61">
        <f t="shared" ca="1" si="26"/>
        <v>0</v>
      </c>
      <c r="BR60" s="61">
        <f t="shared" ca="1" si="26"/>
        <v>0</v>
      </c>
      <c r="BS60" s="61">
        <f t="shared" ca="1" si="26"/>
        <v>0</v>
      </c>
      <c r="BT60" s="61">
        <f t="shared" ca="1" si="26"/>
        <v>0</v>
      </c>
      <c r="BU60" s="61">
        <f t="shared" ca="1" si="26"/>
        <v>-2821543415.8600001</v>
      </c>
      <c r="BV60" s="61">
        <f t="shared" ca="1" si="26"/>
        <v>-1357151747.5900002</v>
      </c>
      <c r="BW60" s="61">
        <f t="shared" ca="1" si="26"/>
        <v>-1017186331.3100001</v>
      </c>
      <c r="BX60" s="61">
        <f t="shared" ca="1" si="26"/>
        <v>-297426824.32999992</v>
      </c>
      <c r="BY60" s="61">
        <f t="shared" ca="1" si="26"/>
        <v>0</v>
      </c>
      <c r="BZ60" s="61">
        <f t="shared" ca="1" si="26"/>
        <v>0</v>
      </c>
      <c r="CA60" s="61">
        <f t="shared" ca="1" si="26"/>
        <v>-20311041.960000001</v>
      </c>
      <c r="CB60" s="61">
        <f t="shared" ca="1" si="29"/>
        <v>759.85</v>
      </c>
      <c r="CC60" s="61">
        <f t="shared" ca="1" si="29"/>
        <v>-129468230.52000001</v>
      </c>
      <c r="CD60" s="61">
        <f t="shared" ca="1" si="29"/>
        <v>-48757544.670000002</v>
      </c>
      <c r="CE60" s="61">
        <f t="shared" ca="1" si="29"/>
        <v>-1446982.09</v>
      </c>
      <c r="CF60" s="61">
        <f t="shared" ca="1" si="29"/>
        <v>-131109.26</v>
      </c>
      <c r="CG60" s="61">
        <f t="shared" ca="1" si="29"/>
        <v>0</v>
      </c>
      <c r="CH60" s="61">
        <f t="shared" ca="1" si="29"/>
        <v>-47008223.32</v>
      </c>
      <c r="CI60" s="61">
        <f t="shared" ca="1" si="29"/>
        <v>-171230</v>
      </c>
      <c r="CJ60" s="61">
        <f t="shared" ca="1" si="29"/>
        <v>0</v>
      </c>
      <c r="CK60" s="61">
        <f t="shared" ca="1" si="29"/>
        <v>0</v>
      </c>
      <c r="CL60" s="61">
        <f t="shared" ca="1" si="29"/>
        <v>0</v>
      </c>
      <c r="CM60" s="61">
        <f t="shared" ca="1" si="29"/>
        <v>0</v>
      </c>
      <c r="CN60" s="61">
        <f t="shared" ca="1" si="29"/>
        <v>0</v>
      </c>
      <c r="CO60" s="61">
        <f t="shared" ca="1" si="29"/>
        <v>0</v>
      </c>
      <c r="CP60" s="61">
        <f t="shared" ca="1" si="29"/>
        <v>0</v>
      </c>
      <c r="CQ60" s="61">
        <f t="shared" ca="1" si="29"/>
        <v>0</v>
      </c>
      <c r="CR60" s="61">
        <f t="shared" ca="1" si="30"/>
        <v>0</v>
      </c>
      <c r="CS60" s="61">
        <f t="shared" ca="1" si="30"/>
        <v>0</v>
      </c>
      <c r="CT60" s="61">
        <f t="shared" ca="1" si="30"/>
        <v>0</v>
      </c>
      <c r="CU60" s="61">
        <f t="shared" ca="1" si="6"/>
        <v>1989386346.9499998</v>
      </c>
    </row>
    <row r="61" spans="1:99" ht="12.75" customHeight="1">
      <c r="A61" s="44" t="s">
        <v>108</v>
      </c>
      <c r="B61" s="59">
        <v>3002</v>
      </c>
      <c r="C61" s="60" t="s">
        <v>375</v>
      </c>
      <c r="D61" s="61">
        <f t="shared" ca="1" si="27"/>
        <v>893151316.70000005</v>
      </c>
      <c r="E61" s="61">
        <f t="shared" ca="1" si="27"/>
        <v>817819256.16999996</v>
      </c>
      <c r="F61" s="61">
        <f t="shared" ca="1" si="27"/>
        <v>851598958.89999998</v>
      </c>
      <c r="G61" s="61">
        <f t="shared" ca="1" si="27"/>
        <v>-33779702.729999997</v>
      </c>
      <c r="H61" s="61">
        <f t="shared" ca="1" si="27"/>
        <v>-72332304.650000021</v>
      </c>
      <c r="I61" s="61">
        <f t="shared" ca="1" si="27"/>
        <v>-66762762.570000023</v>
      </c>
      <c r="J61" s="61">
        <f t="shared" ca="1" si="27"/>
        <v>-295547572.97000003</v>
      </c>
      <c r="K61" s="61">
        <f t="shared" ca="1" si="27"/>
        <v>228784810.40000001</v>
      </c>
      <c r="L61" s="61">
        <f t="shared" ca="1" si="27"/>
        <v>-5569542.0800000001</v>
      </c>
      <c r="M61" s="61">
        <f t="shared" ca="1" si="27"/>
        <v>2503172.38</v>
      </c>
      <c r="N61" s="61">
        <f t="shared" ca="1" si="27"/>
        <v>-8072714.46</v>
      </c>
      <c r="O61" s="61">
        <f t="shared" ca="1" si="27"/>
        <v>0</v>
      </c>
      <c r="P61" s="61">
        <f t="shared" ca="1" si="27"/>
        <v>0</v>
      </c>
      <c r="Q61" s="61">
        <f t="shared" ca="1" si="27"/>
        <v>0</v>
      </c>
      <c r="R61" s="61">
        <f t="shared" ca="1" si="27"/>
        <v>0</v>
      </c>
      <c r="S61" s="61">
        <f t="shared" ca="1" si="27"/>
        <v>0</v>
      </c>
      <c r="T61" s="61">
        <f t="shared" ca="1" si="24"/>
        <v>0</v>
      </c>
      <c r="U61" s="61">
        <f t="shared" ca="1" si="24"/>
        <v>0</v>
      </c>
      <c r="V61" s="61">
        <f t="shared" ca="1" si="24"/>
        <v>146738309.46000001</v>
      </c>
      <c r="W61" s="61">
        <f t="shared" ca="1" si="24"/>
        <v>32942346.43</v>
      </c>
      <c r="X61" s="61">
        <f t="shared" ca="1" si="24"/>
        <v>1107915.77</v>
      </c>
      <c r="Y61" s="61">
        <f t="shared" ca="1" si="24"/>
        <v>3797376.84</v>
      </c>
      <c r="Z61" s="61">
        <f t="shared" ca="1" si="24"/>
        <v>108890670.42</v>
      </c>
      <c r="AA61" s="61">
        <f t="shared" ca="1" si="24"/>
        <v>0</v>
      </c>
      <c r="AB61" s="61">
        <f t="shared" ca="1" si="24"/>
        <v>0</v>
      </c>
      <c r="AC61" s="61">
        <f t="shared" ca="1" si="24"/>
        <v>0</v>
      </c>
      <c r="AD61" s="61">
        <f t="shared" ca="1" si="24"/>
        <v>0</v>
      </c>
      <c r="AE61" s="61">
        <f t="shared" ca="1" si="24"/>
        <v>0</v>
      </c>
      <c r="AF61" s="61">
        <f t="shared" ca="1" si="24"/>
        <v>0</v>
      </c>
      <c r="AG61" s="61">
        <f t="shared" ca="1" si="24"/>
        <v>926055.72</v>
      </c>
      <c r="AH61" s="61">
        <f t="shared" ca="1" si="25"/>
        <v>926055.72</v>
      </c>
      <c r="AI61" s="61">
        <f t="shared" ca="1" si="25"/>
        <v>0</v>
      </c>
      <c r="AJ61" s="61">
        <f t="shared" ca="1" si="25"/>
        <v>0</v>
      </c>
      <c r="AK61" s="61">
        <f t="shared" ca="1" si="25"/>
        <v>0</v>
      </c>
      <c r="AL61" s="61">
        <f t="shared" ca="1" si="25"/>
        <v>0</v>
      </c>
      <c r="AM61" s="61">
        <f t="shared" ca="1" si="25"/>
        <v>0</v>
      </c>
      <c r="AN61" s="61">
        <f t="shared" ca="1" si="25"/>
        <v>-855592797.31946886</v>
      </c>
      <c r="AO61" s="61">
        <f t="shared" ca="1" si="25"/>
        <v>-157855014.63999999</v>
      </c>
      <c r="AP61" s="61">
        <f t="shared" ca="1" si="25"/>
        <v>-168616026.19</v>
      </c>
      <c r="AQ61" s="61">
        <f t="shared" ca="1" si="25"/>
        <v>10761011.550000001</v>
      </c>
      <c r="AR61" s="61">
        <f t="shared" ca="1" si="25"/>
        <v>14227701.570000038</v>
      </c>
      <c r="AS61" s="61">
        <f t="shared" ca="1" si="25"/>
        <v>23319419.530000031</v>
      </c>
      <c r="AT61" s="61">
        <f t="shared" ca="1" si="25"/>
        <v>-133306898.13999999</v>
      </c>
      <c r="AU61" s="61">
        <f t="shared" ca="1" si="25"/>
        <v>-111801268.56999999</v>
      </c>
      <c r="AV61" s="61">
        <f t="shared" ca="1" si="25"/>
        <v>-21505629.57</v>
      </c>
      <c r="AW61" s="61">
        <f t="shared" ca="1" si="25"/>
        <v>0</v>
      </c>
      <c r="AX61" s="61">
        <f t="shared" ca="1" si="28"/>
        <v>0</v>
      </c>
      <c r="AY61" s="61">
        <f t="shared" ca="1" si="28"/>
        <v>156626317.67000002</v>
      </c>
      <c r="AZ61" s="61">
        <f t="shared" ca="1" si="28"/>
        <v>-9091717.9599999934</v>
      </c>
      <c r="BA61" s="61">
        <f t="shared" ca="1" si="28"/>
        <v>38957478.020000003</v>
      </c>
      <c r="BB61" s="61">
        <f t="shared" ca="1" si="28"/>
        <v>32466100.810000002</v>
      </c>
      <c r="BC61" s="61">
        <f t="shared" ca="1" si="28"/>
        <v>6491377.21</v>
      </c>
      <c r="BD61" s="61">
        <f t="shared" ca="1" si="28"/>
        <v>0</v>
      </c>
      <c r="BE61" s="61">
        <f t="shared" ca="1" si="28"/>
        <v>0</v>
      </c>
      <c r="BF61" s="61">
        <f t="shared" ca="1" si="28"/>
        <v>-48049195.979999997</v>
      </c>
      <c r="BG61" s="61">
        <f t="shared" ca="1" si="28"/>
        <v>-20241669.049999997</v>
      </c>
      <c r="BH61" s="61">
        <f t="shared" ca="1" si="28"/>
        <v>-20241669.049999997</v>
      </c>
      <c r="BI61" s="61">
        <f t="shared" ca="1" si="28"/>
        <v>0</v>
      </c>
      <c r="BJ61" s="61">
        <f t="shared" ca="1" si="28"/>
        <v>-369636125.5999999</v>
      </c>
      <c r="BK61" s="61">
        <f t="shared" ca="1" si="28"/>
        <v>-369636125.5999999</v>
      </c>
      <c r="BL61" s="61">
        <f t="shared" ca="1" si="26"/>
        <v>-4501939752.6199999</v>
      </c>
      <c r="BM61" s="61">
        <f t="shared" ca="1" si="26"/>
        <v>4132303627.02</v>
      </c>
      <c r="BN61" s="61">
        <f t="shared" ca="1" si="26"/>
        <v>0</v>
      </c>
      <c r="BO61" s="61">
        <f t="shared" ca="1" si="26"/>
        <v>0</v>
      </c>
      <c r="BP61" s="61">
        <f t="shared" ca="1" si="26"/>
        <v>0</v>
      </c>
      <c r="BQ61" s="61">
        <f t="shared" ca="1" si="26"/>
        <v>-5318806.4600000009</v>
      </c>
      <c r="BR61" s="61">
        <f t="shared" ca="1" si="26"/>
        <v>-5318806.4600000009</v>
      </c>
      <c r="BS61" s="61">
        <f t="shared" ca="1" si="26"/>
        <v>0</v>
      </c>
      <c r="BT61" s="61">
        <f t="shared" ca="1" si="26"/>
        <v>0</v>
      </c>
      <c r="BU61" s="61">
        <f t="shared" ca="1" si="26"/>
        <v>-315598820.29946905</v>
      </c>
      <c r="BV61" s="61">
        <f t="shared" ca="1" si="26"/>
        <v>-254746626.12946901</v>
      </c>
      <c r="BW61" s="61">
        <f t="shared" ca="1" si="26"/>
        <v>-55838702.020000003</v>
      </c>
      <c r="BX61" s="61">
        <f t="shared" ca="1" si="26"/>
        <v>-16139209.26</v>
      </c>
      <c r="BY61" s="61">
        <f t="shared" ca="1" si="26"/>
        <v>0</v>
      </c>
      <c r="BZ61" s="61">
        <f t="shared" ca="1" si="26"/>
        <v>-22742341.57</v>
      </c>
      <c r="CA61" s="61">
        <f t="shared" ca="1" si="26"/>
        <v>-1557733.04</v>
      </c>
      <c r="CB61" s="61">
        <f t="shared" ca="1" si="29"/>
        <v>35480105.409999996</v>
      </c>
      <c r="CC61" s="61">
        <f t="shared" ca="1" si="29"/>
        <v>-54313.69</v>
      </c>
      <c r="CD61" s="61">
        <f t="shared" ca="1" si="29"/>
        <v>-1170062.8399999999</v>
      </c>
      <c r="CE61" s="61">
        <f t="shared" ca="1" si="29"/>
        <v>-411170.48</v>
      </c>
      <c r="CF61" s="61">
        <f t="shared" ca="1" si="29"/>
        <v>0</v>
      </c>
      <c r="CG61" s="61">
        <f t="shared" ca="1" si="29"/>
        <v>0</v>
      </c>
      <c r="CH61" s="61">
        <f t="shared" ca="1" si="29"/>
        <v>-61290.850000000006</v>
      </c>
      <c r="CI61" s="61">
        <f t="shared" ca="1" si="29"/>
        <v>-697601.51</v>
      </c>
      <c r="CJ61" s="61">
        <f t="shared" ca="1" si="29"/>
        <v>0</v>
      </c>
      <c r="CK61" s="61">
        <f t="shared" ca="1" si="29"/>
        <v>0</v>
      </c>
      <c r="CL61" s="61">
        <f t="shared" ca="1" si="29"/>
        <v>0</v>
      </c>
      <c r="CM61" s="61">
        <f t="shared" ca="1" si="29"/>
        <v>0</v>
      </c>
      <c r="CN61" s="61">
        <f t="shared" ca="1" si="29"/>
        <v>0</v>
      </c>
      <c r="CO61" s="61">
        <f t="shared" ca="1" si="29"/>
        <v>0</v>
      </c>
      <c r="CP61" s="61">
        <f t="shared" ca="1" si="29"/>
        <v>0</v>
      </c>
      <c r="CQ61" s="61">
        <f t="shared" ca="1" si="29"/>
        <v>0</v>
      </c>
      <c r="CR61" s="61">
        <f t="shared" ca="1" si="30"/>
        <v>0</v>
      </c>
      <c r="CS61" s="61">
        <f t="shared" ca="1" si="30"/>
        <v>0</v>
      </c>
      <c r="CT61" s="61">
        <f t="shared" ca="1" si="30"/>
        <v>0</v>
      </c>
      <c r="CU61" s="61">
        <f t="shared" ca="1" si="6"/>
        <v>37558519.380531192</v>
      </c>
    </row>
    <row r="62" spans="1:99" ht="12.75" customHeight="1">
      <c r="A62" s="44" t="s">
        <v>110</v>
      </c>
      <c r="B62" s="59">
        <v>3003</v>
      </c>
      <c r="C62" s="60" t="s">
        <v>375</v>
      </c>
      <c r="D62" s="61">
        <f t="shared" ca="1" si="27"/>
        <v>5934071788.3400002</v>
      </c>
      <c r="E62" s="61">
        <f t="shared" ca="1" si="27"/>
        <v>5763498408.8800001</v>
      </c>
      <c r="F62" s="61">
        <f t="shared" ca="1" si="27"/>
        <v>5986194965.0799999</v>
      </c>
      <c r="G62" s="61">
        <f t="shared" ca="1" si="27"/>
        <v>-222696556.20000002</v>
      </c>
      <c r="H62" s="61">
        <f t="shared" ca="1" si="27"/>
        <v>-428567326.31000024</v>
      </c>
      <c r="I62" s="61">
        <f t="shared" ca="1" si="27"/>
        <v>-424826965.00000024</v>
      </c>
      <c r="J62" s="61">
        <f t="shared" ca="1" si="27"/>
        <v>-2415337854.8000002</v>
      </c>
      <c r="K62" s="61">
        <f t="shared" ca="1" si="27"/>
        <v>1990510889.8</v>
      </c>
      <c r="L62" s="61">
        <f t="shared" ca="1" si="27"/>
        <v>-3740361.3100000005</v>
      </c>
      <c r="M62" s="61">
        <f t="shared" ca="1" si="27"/>
        <v>10381894.25</v>
      </c>
      <c r="N62" s="61">
        <f t="shared" ca="1" si="27"/>
        <v>-14122255.560000001</v>
      </c>
      <c r="O62" s="61">
        <f t="shared" ca="1" si="27"/>
        <v>0</v>
      </c>
      <c r="P62" s="61">
        <f t="shared" ca="1" si="27"/>
        <v>0</v>
      </c>
      <c r="Q62" s="61">
        <f t="shared" ca="1" si="27"/>
        <v>0</v>
      </c>
      <c r="R62" s="61">
        <f t="shared" ca="1" si="27"/>
        <v>0</v>
      </c>
      <c r="S62" s="61">
        <f t="shared" ca="1" si="27"/>
        <v>0</v>
      </c>
      <c r="T62" s="61">
        <f t="shared" ca="1" si="24"/>
        <v>0</v>
      </c>
      <c r="U62" s="61">
        <f t="shared" ca="1" si="24"/>
        <v>0</v>
      </c>
      <c r="V62" s="61">
        <f t="shared" ca="1" si="24"/>
        <v>597171507.41999996</v>
      </c>
      <c r="W62" s="61">
        <f t="shared" ca="1" si="24"/>
        <v>31177051.170000002</v>
      </c>
      <c r="X62" s="61">
        <f t="shared" ca="1" si="24"/>
        <v>63636.52</v>
      </c>
      <c r="Y62" s="61">
        <f t="shared" ca="1" si="24"/>
        <v>216822898.17999998</v>
      </c>
      <c r="Z62" s="61">
        <f t="shared" ca="1" si="24"/>
        <v>349107921.55000001</v>
      </c>
      <c r="AA62" s="61">
        <f t="shared" ca="1" si="24"/>
        <v>0</v>
      </c>
      <c r="AB62" s="61">
        <f t="shared" ca="1" si="24"/>
        <v>0</v>
      </c>
      <c r="AC62" s="61">
        <f t="shared" ca="1" si="24"/>
        <v>0</v>
      </c>
      <c r="AD62" s="61">
        <f t="shared" ca="1" si="24"/>
        <v>0</v>
      </c>
      <c r="AE62" s="61">
        <f t="shared" ca="1" si="24"/>
        <v>0</v>
      </c>
      <c r="AF62" s="61">
        <f t="shared" ca="1" si="24"/>
        <v>0</v>
      </c>
      <c r="AG62" s="61">
        <f t="shared" ca="1" si="24"/>
        <v>1969198.35</v>
      </c>
      <c r="AH62" s="61">
        <f t="shared" ca="1" si="25"/>
        <v>1969198.35</v>
      </c>
      <c r="AI62" s="61">
        <f t="shared" ca="1" si="25"/>
        <v>0</v>
      </c>
      <c r="AJ62" s="61">
        <f t="shared" ca="1" si="25"/>
        <v>0</v>
      </c>
      <c r="AK62" s="61">
        <f t="shared" ca="1" si="25"/>
        <v>0</v>
      </c>
      <c r="AL62" s="61">
        <f t="shared" ca="1" si="25"/>
        <v>0</v>
      </c>
      <c r="AM62" s="61">
        <f t="shared" ca="1" si="25"/>
        <v>0</v>
      </c>
      <c r="AN62" s="61">
        <f t="shared" ca="1" si="25"/>
        <v>-5357941853.2099972</v>
      </c>
      <c r="AO62" s="61">
        <f t="shared" ca="1" si="25"/>
        <v>-1033380905.6999999</v>
      </c>
      <c r="AP62" s="61">
        <f t="shared" ca="1" si="25"/>
        <v>-1103501101.54</v>
      </c>
      <c r="AQ62" s="61">
        <f t="shared" ca="1" si="25"/>
        <v>70120195.840000004</v>
      </c>
      <c r="AR62" s="61">
        <f t="shared" ca="1" si="25"/>
        <v>81983493.660000026</v>
      </c>
      <c r="AS62" s="61">
        <f t="shared" ca="1" si="25"/>
        <v>75054396.019999981</v>
      </c>
      <c r="AT62" s="61">
        <f t="shared" ca="1" si="25"/>
        <v>-1112407348.52</v>
      </c>
      <c r="AU62" s="61">
        <f t="shared" ca="1" si="25"/>
        <v>-888824162.72000003</v>
      </c>
      <c r="AV62" s="61">
        <f t="shared" ca="1" si="25"/>
        <v>-223583185.80000001</v>
      </c>
      <c r="AW62" s="61">
        <f t="shared" ca="1" si="25"/>
        <v>0</v>
      </c>
      <c r="AX62" s="61">
        <f t="shared" ca="1" si="28"/>
        <v>0</v>
      </c>
      <c r="AY62" s="61">
        <f t="shared" ca="1" si="28"/>
        <v>1187461744.54</v>
      </c>
      <c r="AZ62" s="61">
        <f t="shared" ca="1" si="28"/>
        <v>6929097.6400000453</v>
      </c>
      <c r="BA62" s="61">
        <f t="shared" ca="1" si="28"/>
        <v>282054085.24000001</v>
      </c>
      <c r="BB62" s="61">
        <f t="shared" ca="1" si="28"/>
        <v>241129054.52000001</v>
      </c>
      <c r="BC62" s="61">
        <f t="shared" ca="1" si="28"/>
        <v>40925030.719999999</v>
      </c>
      <c r="BD62" s="61">
        <f t="shared" ca="1" si="28"/>
        <v>0</v>
      </c>
      <c r="BE62" s="61">
        <f t="shared" ca="1" si="28"/>
        <v>0</v>
      </c>
      <c r="BF62" s="61">
        <f t="shared" ca="1" si="28"/>
        <v>-275124987.59999996</v>
      </c>
      <c r="BG62" s="61">
        <f t="shared" ca="1" si="28"/>
        <v>-125049431.15000001</v>
      </c>
      <c r="BH62" s="61">
        <f t="shared" ca="1" si="28"/>
        <v>-125049431.15000001</v>
      </c>
      <c r="BI62" s="61">
        <f t="shared" ca="1" si="28"/>
        <v>0</v>
      </c>
      <c r="BJ62" s="61">
        <f t="shared" ca="1" si="28"/>
        <v>-2538998932.4699974</v>
      </c>
      <c r="BK62" s="61">
        <f t="shared" ca="1" si="28"/>
        <v>-2538998932.4699974</v>
      </c>
      <c r="BL62" s="61">
        <f t="shared" ca="1" si="26"/>
        <v>-21111491250.439999</v>
      </c>
      <c r="BM62" s="61">
        <f t="shared" ca="1" si="26"/>
        <v>18572492317.970001</v>
      </c>
      <c r="BN62" s="61">
        <f t="shared" ca="1" si="26"/>
        <v>0</v>
      </c>
      <c r="BO62" s="61">
        <f t="shared" ca="1" si="26"/>
        <v>0</v>
      </c>
      <c r="BP62" s="61">
        <f t="shared" ca="1" si="26"/>
        <v>0</v>
      </c>
      <c r="BQ62" s="61">
        <f t="shared" ca="1" si="26"/>
        <v>-23400845.429999977</v>
      </c>
      <c r="BR62" s="61">
        <f t="shared" ca="1" si="26"/>
        <v>-23400845.429999977</v>
      </c>
      <c r="BS62" s="61">
        <f t="shared" ca="1" si="26"/>
        <v>0</v>
      </c>
      <c r="BT62" s="61">
        <f t="shared" ca="1" si="26"/>
        <v>0</v>
      </c>
      <c r="BU62" s="61">
        <f t="shared" ca="1" si="26"/>
        <v>-1717863749.1299996</v>
      </c>
      <c r="BV62" s="61">
        <f t="shared" ca="1" si="26"/>
        <v>-1417515921.1999998</v>
      </c>
      <c r="BW62" s="61">
        <f t="shared" ca="1" si="26"/>
        <v>-320515925.47000003</v>
      </c>
      <c r="BX62" s="61">
        <f t="shared" ca="1" si="26"/>
        <v>-71130300.180000007</v>
      </c>
      <c r="BY62" s="61">
        <f t="shared" ca="1" si="26"/>
        <v>0</v>
      </c>
      <c r="BZ62" s="61">
        <f t="shared" ca="1" si="26"/>
        <v>-23006543.309999999</v>
      </c>
      <c r="CA62" s="61">
        <f t="shared" ca="1" si="26"/>
        <v>-10166675.02</v>
      </c>
      <c r="CB62" s="61">
        <f t="shared" ca="1" si="29"/>
        <v>128142822.36000001</v>
      </c>
      <c r="CC62" s="61">
        <f t="shared" ca="1" si="29"/>
        <v>-3671206.31</v>
      </c>
      <c r="CD62" s="61">
        <f t="shared" ca="1" si="29"/>
        <v>-1231482.99</v>
      </c>
      <c r="CE62" s="61">
        <f t="shared" ca="1" si="29"/>
        <v>-354324.85</v>
      </c>
      <c r="CF62" s="61">
        <f t="shared" ca="1" si="29"/>
        <v>0</v>
      </c>
      <c r="CG62" s="61">
        <f t="shared" ca="1" si="29"/>
        <v>-43958.45</v>
      </c>
      <c r="CH62" s="61">
        <f t="shared" ca="1" si="29"/>
        <v>-470391.38</v>
      </c>
      <c r="CI62" s="61">
        <f t="shared" ca="1" si="29"/>
        <v>-362808.31</v>
      </c>
      <c r="CJ62" s="61">
        <f t="shared" ca="1" si="29"/>
        <v>0</v>
      </c>
      <c r="CK62" s="61">
        <f t="shared" ca="1" si="29"/>
        <v>0</v>
      </c>
      <c r="CL62" s="61">
        <f t="shared" ca="1" si="29"/>
        <v>0</v>
      </c>
      <c r="CM62" s="61">
        <f t="shared" ca="1" si="29"/>
        <v>0</v>
      </c>
      <c r="CN62" s="61">
        <f t="shared" ca="1" si="29"/>
        <v>0</v>
      </c>
      <c r="CO62" s="61">
        <f t="shared" ca="1" si="29"/>
        <v>0</v>
      </c>
      <c r="CP62" s="61">
        <f t="shared" ca="1" si="29"/>
        <v>0</v>
      </c>
      <c r="CQ62" s="61">
        <f t="shared" ca="1" si="29"/>
        <v>0</v>
      </c>
      <c r="CR62" s="61">
        <f t="shared" ca="1" si="30"/>
        <v>0</v>
      </c>
      <c r="CS62" s="61">
        <f t="shared" ca="1" si="30"/>
        <v>0</v>
      </c>
      <c r="CT62" s="61">
        <f t="shared" ca="1" si="30"/>
        <v>0</v>
      </c>
      <c r="CU62" s="61">
        <f t="shared" ca="1" si="6"/>
        <v>576129935.13000298</v>
      </c>
    </row>
    <row r="63" spans="1:99" ht="12.75" customHeight="1">
      <c r="A63" s="44" t="s">
        <v>112</v>
      </c>
      <c r="B63" s="59">
        <v>3004</v>
      </c>
      <c r="C63" s="60" t="s">
        <v>375</v>
      </c>
      <c r="D63" s="61">
        <f t="shared" ca="1" si="27"/>
        <v>7319400041.5900002</v>
      </c>
      <c r="E63" s="61">
        <f t="shared" ca="1" si="27"/>
        <v>5421786806</v>
      </c>
      <c r="F63" s="61">
        <f t="shared" ca="1" si="27"/>
        <v>5676115237</v>
      </c>
      <c r="G63" s="61">
        <f t="shared" ca="1" si="27"/>
        <v>-254328431</v>
      </c>
      <c r="H63" s="61">
        <f t="shared" ca="1" si="27"/>
        <v>-84687357</v>
      </c>
      <c r="I63" s="61">
        <f t="shared" ca="1" si="27"/>
        <v>-109925499</v>
      </c>
      <c r="J63" s="61">
        <f t="shared" ca="1" si="27"/>
        <v>-3243697419</v>
      </c>
      <c r="K63" s="61">
        <f t="shared" ca="1" si="27"/>
        <v>3133771920</v>
      </c>
      <c r="L63" s="61">
        <f t="shared" ca="1" si="27"/>
        <v>25238142</v>
      </c>
      <c r="M63" s="61">
        <f t="shared" ca="1" si="27"/>
        <v>244375035</v>
      </c>
      <c r="N63" s="61">
        <f t="shared" ca="1" si="27"/>
        <v>-219136893</v>
      </c>
      <c r="O63" s="61">
        <f t="shared" ca="1" si="27"/>
        <v>0</v>
      </c>
      <c r="P63" s="61">
        <f t="shared" ca="1" si="27"/>
        <v>0</v>
      </c>
      <c r="Q63" s="61">
        <f t="shared" ca="1" si="27"/>
        <v>0</v>
      </c>
      <c r="R63" s="61">
        <f t="shared" ca="1" si="27"/>
        <v>0</v>
      </c>
      <c r="S63" s="61">
        <f t="shared" ca="1" si="27"/>
        <v>0</v>
      </c>
      <c r="T63" s="61">
        <f t="shared" ca="1" si="24"/>
        <v>0</v>
      </c>
      <c r="U63" s="61">
        <f t="shared" ca="1" si="24"/>
        <v>0</v>
      </c>
      <c r="V63" s="61">
        <f t="shared" ca="1" si="24"/>
        <v>1776654829.5900002</v>
      </c>
      <c r="W63" s="61">
        <f t="shared" ca="1" si="24"/>
        <v>301101945.59000003</v>
      </c>
      <c r="X63" s="61">
        <f t="shared" ca="1" si="24"/>
        <v>5149266</v>
      </c>
      <c r="Y63" s="61">
        <f t="shared" ca="1" si="24"/>
        <v>397134013</v>
      </c>
      <c r="Z63" s="61">
        <f t="shared" ca="1" si="24"/>
        <v>1073269605</v>
      </c>
      <c r="AA63" s="61">
        <f t="shared" ca="1" si="24"/>
        <v>0</v>
      </c>
      <c r="AB63" s="61">
        <f t="shared" ca="1" si="24"/>
        <v>0</v>
      </c>
      <c r="AC63" s="61">
        <f t="shared" ca="1" si="24"/>
        <v>0</v>
      </c>
      <c r="AD63" s="61">
        <f t="shared" ca="1" si="24"/>
        <v>0</v>
      </c>
      <c r="AE63" s="61">
        <f t="shared" ca="1" si="24"/>
        <v>0</v>
      </c>
      <c r="AF63" s="61">
        <f t="shared" ca="1" si="24"/>
        <v>0</v>
      </c>
      <c r="AG63" s="61">
        <f t="shared" ca="1" si="24"/>
        <v>205645763</v>
      </c>
      <c r="AH63" s="61">
        <f t="shared" ca="1" si="25"/>
        <v>205645763</v>
      </c>
      <c r="AI63" s="61">
        <f t="shared" ca="1" si="25"/>
        <v>0</v>
      </c>
      <c r="AJ63" s="61">
        <f t="shared" ca="1" si="25"/>
        <v>0</v>
      </c>
      <c r="AK63" s="61">
        <f t="shared" ca="1" si="25"/>
        <v>0</v>
      </c>
      <c r="AL63" s="61">
        <f t="shared" ca="1" si="25"/>
        <v>0</v>
      </c>
      <c r="AM63" s="61">
        <f t="shared" ca="1" si="25"/>
        <v>0</v>
      </c>
      <c r="AN63" s="61">
        <f t="shared" ca="1" si="25"/>
        <v>-6492124634.2901812</v>
      </c>
      <c r="AO63" s="61">
        <f t="shared" ca="1" si="25"/>
        <v>-1462944086</v>
      </c>
      <c r="AP63" s="61">
        <f t="shared" ca="1" si="25"/>
        <v>-1525933870</v>
      </c>
      <c r="AQ63" s="61">
        <f t="shared" ca="1" si="25"/>
        <v>62989784</v>
      </c>
      <c r="AR63" s="61">
        <f t="shared" ca="1" si="25"/>
        <v>-56891974.099999964</v>
      </c>
      <c r="AS63" s="61">
        <f t="shared" ca="1" si="25"/>
        <v>-46008404.779999971</v>
      </c>
      <c r="AT63" s="61">
        <f t="shared" ca="1" si="25"/>
        <v>-1022559667.54</v>
      </c>
      <c r="AU63" s="61">
        <f t="shared" ca="1" si="25"/>
        <v>-826730510.53999996</v>
      </c>
      <c r="AV63" s="61">
        <f t="shared" ca="1" si="25"/>
        <v>-195829157</v>
      </c>
      <c r="AW63" s="61">
        <f t="shared" ca="1" si="25"/>
        <v>0</v>
      </c>
      <c r="AX63" s="61">
        <f t="shared" ca="1" si="28"/>
        <v>0</v>
      </c>
      <c r="AY63" s="61">
        <f t="shared" ca="1" si="28"/>
        <v>976551262.75999999</v>
      </c>
      <c r="AZ63" s="61">
        <f t="shared" ca="1" si="28"/>
        <v>-10883569.319999993</v>
      </c>
      <c r="BA63" s="61">
        <f t="shared" ca="1" si="28"/>
        <v>241596943.68000001</v>
      </c>
      <c r="BB63" s="61">
        <f t="shared" ca="1" si="28"/>
        <v>223977408.68000001</v>
      </c>
      <c r="BC63" s="61">
        <f t="shared" ca="1" si="28"/>
        <v>17619535</v>
      </c>
      <c r="BD63" s="61">
        <f t="shared" ca="1" si="28"/>
        <v>0</v>
      </c>
      <c r="BE63" s="61">
        <f t="shared" ca="1" si="28"/>
        <v>0</v>
      </c>
      <c r="BF63" s="61">
        <f t="shared" ca="1" si="28"/>
        <v>-252480513</v>
      </c>
      <c r="BG63" s="61">
        <f t="shared" ca="1" si="28"/>
        <v>-179186</v>
      </c>
      <c r="BH63" s="61">
        <f t="shared" ca="1" si="28"/>
        <v>8730</v>
      </c>
      <c r="BI63" s="61">
        <f t="shared" ca="1" si="28"/>
        <v>-187916</v>
      </c>
      <c r="BJ63" s="61">
        <f t="shared" ca="1" si="28"/>
        <v>-3290727989.8101807</v>
      </c>
      <c r="BK63" s="61">
        <f t="shared" ca="1" si="28"/>
        <v>-3296095434.8101807</v>
      </c>
      <c r="BL63" s="61">
        <f t="shared" ca="1" si="26"/>
        <v>-44938495499.810181</v>
      </c>
      <c r="BM63" s="61">
        <f t="shared" ca="1" si="26"/>
        <v>41642400065</v>
      </c>
      <c r="BN63" s="61">
        <f t="shared" ca="1" si="26"/>
        <v>5367445</v>
      </c>
      <c r="BO63" s="61">
        <f t="shared" ca="1" si="26"/>
        <v>124812621</v>
      </c>
      <c r="BP63" s="61">
        <f t="shared" ca="1" si="26"/>
        <v>-119445176</v>
      </c>
      <c r="BQ63" s="61">
        <f t="shared" ca="1" si="26"/>
        <v>-25590613.379999999</v>
      </c>
      <c r="BR63" s="61">
        <f t="shared" ca="1" si="26"/>
        <v>-25590613.379999999</v>
      </c>
      <c r="BS63" s="61">
        <f t="shared" ca="1" si="26"/>
        <v>0</v>
      </c>
      <c r="BT63" s="61">
        <f t="shared" ca="1" si="26"/>
        <v>0</v>
      </c>
      <c r="BU63" s="61">
        <f t="shared" ca="1" si="26"/>
        <v>-1655790785</v>
      </c>
      <c r="BV63" s="61">
        <f t="shared" ca="1" si="26"/>
        <v>-1038403452</v>
      </c>
      <c r="BW63" s="61">
        <f t="shared" ca="1" si="26"/>
        <v>-461382721</v>
      </c>
      <c r="BX63" s="61">
        <f t="shared" ca="1" si="26"/>
        <v>-128651785</v>
      </c>
      <c r="BY63" s="61">
        <f t="shared" ca="1" si="26"/>
        <v>0</v>
      </c>
      <c r="BZ63" s="61">
        <f t="shared" ca="1" si="26"/>
        <v>-48608137</v>
      </c>
      <c r="CA63" s="61">
        <f t="shared" ca="1" si="26"/>
        <v>-55244305</v>
      </c>
      <c r="CB63" s="61">
        <f t="shared" ca="1" si="29"/>
        <v>84581286</v>
      </c>
      <c r="CC63" s="61">
        <f t="shared" ca="1" si="29"/>
        <v>-8081671</v>
      </c>
      <c r="CD63" s="61">
        <f t="shared" ca="1" si="29"/>
        <v>0</v>
      </c>
      <c r="CE63" s="61">
        <f t="shared" ca="1" si="29"/>
        <v>0</v>
      </c>
      <c r="CF63" s="61">
        <f t="shared" ca="1" si="29"/>
        <v>0</v>
      </c>
      <c r="CG63" s="61">
        <f t="shared" ca="1" si="29"/>
        <v>0</v>
      </c>
      <c r="CH63" s="61">
        <f t="shared" ca="1" si="29"/>
        <v>0</v>
      </c>
      <c r="CI63" s="61">
        <f t="shared" ca="1" si="29"/>
        <v>0</v>
      </c>
      <c r="CJ63" s="61">
        <f t="shared" ca="1" si="29"/>
        <v>0</v>
      </c>
      <c r="CK63" s="61">
        <f t="shared" ca="1" si="29"/>
        <v>0</v>
      </c>
      <c r="CL63" s="61">
        <f t="shared" ca="1" si="29"/>
        <v>0</v>
      </c>
      <c r="CM63" s="61">
        <f t="shared" ca="1" si="29"/>
        <v>0</v>
      </c>
      <c r="CN63" s="61">
        <f t="shared" ca="1" si="29"/>
        <v>0</v>
      </c>
      <c r="CO63" s="61">
        <f t="shared" ca="1" si="29"/>
        <v>0</v>
      </c>
      <c r="CP63" s="61">
        <f t="shared" ca="1" si="29"/>
        <v>0</v>
      </c>
      <c r="CQ63" s="61">
        <f t="shared" ca="1" si="29"/>
        <v>0</v>
      </c>
      <c r="CR63" s="61">
        <f t="shared" ca="1" si="30"/>
        <v>0</v>
      </c>
      <c r="CS63" s="61">
        <f t="shared" ca="1" si="30"/>
        <v>0</v>
      </c>
      <c r="CT63" s="61">
        <f t="shared" ca="1" si="30"/>
        <v>0</v>
      </c>
      <c r="CU63" s="61">
        <f t="shared" ca="1" si="6"/>
        <v>827275407.29981899</v>
      </c>
    </row>
    <row r="64" spans="1:99" ht="12.75" customHeight="1">
      <c r="A64" s="44" t="s">
        <v>114</v>
      </c>
      <c r="B64" s="59">
        <v>3005</v>
      </c>
      <c r="C64" s="60" t="s">
        <v>375</v>
      </c>
      <c r="D64" s="61">
        <f t="shared" ca="1" si="27"/>
        <v>394920879.79000008</v>
      </c>
      <c r="E64" s="61">
        <f t="shared" ca="1" si="27"/>
        <v>589479740.93000007</v>
      </c>
      <c r="F64" s="61">
        <f t="shared" ca="1" si="27"/>
        <v>607762891.22000003</v>
      </c>
      <c r="G64" s="61">
        <f t="shared" ca="1" si="27"/>
        <v>-18283150.289999999</v>
      </c>
      <c r="H64" s="61">
        <f t="shared" ca="1" si="27"/>
        <v>-194558861.13999996</v>
      </c>
      <c r="I64" s="61">
        <f t="shared" ca="1" si="27"/>
        <v>-197492592.66999996</v>
      </c>
      <c r="J64" s="61">
        <f t="shared" ca="1" si="27"/>
        <v>-874135144.75</v>
      </c>
      <c r="K64" s="61">
        <f t="shared" ca="1" si="27"/>
        <v>676642552.08000004</v>
      </c>
      <c r="L64" s="61">
        <f t="shared" ca="1" si="27"/>
        <v>2933731.5299999993</v>
      </c>
      <c r="M64" s="61">
        <f t="shared" ca="1" si="27"/>
        <v>11535301.75</v>
      </c>
      <c r="N64" s="61">
        <f t="shared" ca="1" si="27"/>
        <v>-8601570.2200000007</v>
      </c>
      <c r="O64" s="61">
        <f t="shared" ca="1" si="27"/>
        <v>0</v>
      </c>
      <c r="P64" s="61">
        <f t="shared" ca="1" si="27"/>
        <v>0</v>
      </c>
      <c r="Q64" s="61">
        <f t="shared" ca="1" si="27"/>
        <v>0</v>
      </c>
      <c r="R64" s="61">
        <f t="shared" ca="1" si="27"/>
        <v>0</v>
      </c>
      <c r="S64" s="61">
        <f t="shared" ca="1" si="27"/>
        <v>0</v>
      </c>
      <c r="T64" s="61">
        <f t="shared" ca="1" si="24"/>
        <v>0</v>
      </c>
      <c r="U64" s="61">
        <f t="shared" ca="1" si="24"/>
        <v>0</v>
      </c>
      <c r="V64" s="61">
        <f t="shared" ca="1" si="24"/>
        <v>0</v>
      </c>
      <c r="W64" s="61">
        <f t="shared" ca="1" si="24"/>
        <v>0</v>
      </c>
      <c r="X64" s="61">
        <f t="shared" ca="1" si="24"/>
        <v>0</v>
      </c>
      <c r="Y64" s="61">
        <f t="shared" ca="1" si="24"/>
        <v>0</v>
      </c>
      <c r="Z64" s="61">
        <f t="shared" ca="1" si="24"/>
        <v>0</v>
      </c>
      <c r="AA64" s="61">
        <f t="shared" ca="1" si="24"/>
        <v>0</v>
      </c>
      <c r="AB64" s="61">
        <f t="shared" ca="1" si="24"/>
        <v>0</v>
      </c>
      <c r="AC64" s="61">
        <f t="shared" ca="1" si="24"/>
        <v>0</v>
      </c>
      <c r="AD64" s="61">
        <f t="shared" ca="1" si="24"/>
        <v>0</v>
      </c>
      <c r="AE64" s="61">
        <f t="shared" ca="1" si="24"/>
        <v>0</v>
      </c>
      <c r="AF64" s="61">
        <f t="shared" ca="1" si="24"/>
        <v>0</v>
      </c>
      <c r="AG64" s="61">
        <f t="shared" ca="1" si="24"/>
        <v>0</v>
      </c>
      <c r="AH64" s="61">
        <f t="shared" ca="1" si="25"/>
        <v>0</v>
      </c>
      <c r="AI64" s="61">
        <f t="shared" ca="1" si="25"/>
        <v>0</v>
      </c>
      <c r="AJ64" s="61">
        <f t="shared" ca="1" si="25"/>
        <v>0</v>
      </c>
      <c r="AK64" s="61">
        <f t="shared" ca="1" si="25"/>
        <v>0</v>
      </c>
      <c r="AL64" s="61">
        <f t="shared" ca="1" si="25"/>
        <v>0</v>
      </c>
      <c r="AM64" s="61">
        <f t="shared" ca="1" si="25"/>
        <v>0</v>
      </c>
      <c r="AN64" s="61">
        <f t="shared" ca="1" si="25"/>
        <v>-178303752.00999999</v>
      </c>
      <c r="AO64" s="61">
        <f t="shared" ca="1" si="25"/>
        <v>-71869216.090000004</v>
      </c>
      <c r="AP64" s="61">
        <f t="shared" ca="1" si="25"/>
        <v>-74147447.579999998</v>
      </c>
      <c r="AQ64" s="61">
        <f t="shared" ca="1" si="25"/>
        <v>2278231.4900000002</v>
      </c>
      <c r="AR64" s="61">
        <f t="shared" ca="1" si="25"/>
        <v>-4200797.3399999971</v>
      </c>
      <c r="AS64" s="61">
        <f t="shared" ca="1" si="25"/>
        <v>-4912307.799999997</v>
      </c>
      <c r="AT64" s="61">
        <f t="shared" ca="1" si="25"/>
        <v>-28333354.629999995</v>
      </c>
      <c r="AU64" s="61">
        <f t="shared" ca="1" si="25"/>
        <v>-24202168.449999999</v>
      </c>
      <c r="AV64" s="61">
        <f t="shared" ca="1" si="25"/>
        <v>-15335561.539999999</v>
      </c>
      <c r="AW64" s="61">
        <f t="shared" ca="1" si="25"/>
        <v>0</v>
      </c>
      <c r="AX64" s="61">
        <f t="shared" ca="1" si="28"/>
        <v>11204375.359999999</v>
      </c>
      <c r="AY64" s="61">
        <f t="shared" ca="1" si="28"/>
        <v>23421046.829999998</v>
      </c>
      <c r="AZ64" s="61">
        <f t="shared" ca="1" si="28"/>
        <v>711510.4600000002</v>
      </c>
      <c r="BA64" s="61">
        <f t="shared" ca="1" si="28"/>
        <v>1031249.6400000001</v>
      </c>
      <c r="BB64" s="61">
        <f t="shared" ca="1" si="28"/>
        <v>861531.75</v>
      </c>
      <c r="BC64" s="61">
        <f t="shared" ca="1" si="28"/>
        <v>563788.31000000006</v>
      </c>
      <c r="BD64" s="61">
        <f t="shared" ca="1" si="28"/>
        <v>0</v>
      </c>
      <c r="BE64" s="61">
        <f t="shared" ca="1" si="28"/>
        <v>-394070.42</v>
      </c>
      <c r="BF64" s="61">
        <f t="shared" ca="1" si="28"/>
        <v>-319739.18</v>
      </c>
      <c r="BG64" s="61">
        <f t="shared" ca="1" si="28"/>
        <v>0</v>
      </c>
      <c r="BH64" s="61">
        <f t="shared" ca="1" si="28"/>
        <v>0</v>
      </c>
      <c r="BI64" s="61">
        <f t="shared" ca="1" si="28"/>
        <v>0</v>
      </c>
      <c r="BJ64" s="61">
        <f t="shared" ca="1" si="28"/>
        <v>-3307275.6900000065</v>
      </c>
      <c r="BK64" s="61">
        <f t="shared" ca="1" si="28"/>
        <v>-3333900.2900000066</v>
      </c>
      <c r="BL64" s="61">
        <f t="shared" ca="1" si="26"/>
        <v>-70391040.680000007</v>
      </c>
      <c r="BM64" s="61">
        <f t="shared" ca="1" si="26"/>
        <v>67057140.390000001</v>
      </c>
      <c r="BN64" s="61">
        <f t="shared" ca="1" si="26"/>
        <v>26624.600000000093</v>
      </c>
      <c r="BO64" s="61">
        <f t="shared" ca="1" si="26"/>
        <v>2034989.55</v>
      </c>
      <c r="BP64" s="61">
        <f t="shared" ca="1" si="26"/>
        <v>-2008364.95</v>
      </c>
      <c r="BQ64" s="61">
        <f t="shared" ca="1" si="26"/>
        <v>-7914112.9700000025</v>
      </c>
      <c r="BR64" s="61">
        <f t="shared" ca="1" si="26"/>
        <v>-7914112.9700000025</v>
      </c>
      <c r="BS64" s="61">
        <f t="shared" ca="1" si="26"/>
        <v>0</v>
      </c>
      <c r="BT64" s="61">
        <f t="shared" ca="1" si="26"/>
        <v>0</v>
      </c>
      <c r="BU64" s="61">
        <f t="shared" ca="1" si="26"/>
        <v>-91012349.919999987</v>
      </c>
      <c r="BV64" s="61">
        <f t="shared" ca="1" si="26"/>
        <v>-15273538.850000001</v>
      </c>
      <c r="BW64" s="61">
        <f t="shared" ca="1" si="26"/>
        <v>-54165648.409999996</v>
      </c>
      <c r="BX64" s="61">
        <f t="shared" ca="1" si="26"/>
        <v>-12145162.66</v>
      </c>
      <c r="BY64" s="61">
        <f t="shared" ca="1" si="26"/>
        <v>0</v>
      </c>
      <c r="BZ64" s="61">
        <f t="shared" ca="1" si="26"/>
        <v>-7034909.54</v>
      </c>
      <c r="CA64" s="61">
        <f t="shared" ca="1" si="26"/>
        <v>-15545669.6</v>
      </c>
      <c r="CB64" s="61">
        <f t="shared" ca="1" si="29"/>
        <v>13200279.16</v>
      </c>
      <c r="CC64" s="61">
        <f t="shared" ca="1" si="29"/>
        <v>-47700.02</v>
      </c>
      <c r="CD64" s="61">
        <f t="shared" ca="1" si="29"/>
        <v>0</v>
      </c>
      <c r="CE64" s="61">
        <f t="shared" ca="1" si="29"/>
        <v>0</v>
      </c>
      <c r="CF64" s="61">
        <f t="shared" ca="1" si="29"/>
        <v>0</v>
      </c>
      <c r="CG64" s="61">
        <f t="shared" ca="1" si="29"/>
        <v>0</v>
      </c>
      <c r="CH64" s="61">
        <f t="shared" ca="1" si="29"/>
        <v>0</v>
      </c>
      <c r="CI64" s="61">
        <f t="shared" ca="1" si="29"/>
        <v>0</v>
      </c>
      <c r="CJ64" s="61">
        <f t="shared" ca="1" si="29"/>
        <v>0</v>
      </c>
      <c r="CK64" s="61">
        <f t="shared" ca="1" si="29"/>
        <v>0</v>
      </c>
      <c r="CL64" s="61">
        <f t="shared" ca="1" si="29"/>
        <v>0</v>
      </c>
      <c r="CM64" s="61">
        <f t="shared" ca="1" si="29"/>
        <v>0</v>
      </c>
      <c r="CN64" s="61">
        <f t="shared" ca="1" si="29"/>
        <v>0</v>
      </c>
      <c r="CO64" s="61">
        <f t="shared" ca="1" si="29"/>
        <v>0</v>
      </c>
      <c r="CP64" s="61">
        <f t="shared" ca="1" si="29"/>
        <v>0</v>
      </c>
      <c r="CQ64" s="61">
        <f t="shared" ca="1" si="29"/>
        <v>0</v>
      </c>
      <c r="CR64" s="61">
        <f t="shared" ca="1" si="30"/>
        <v>0</v>
      </c>
      <c r="CS64" s="61">
        <f t="shared" ca="1" si="30"/>
        <v>0</v>
      </c>
      <c r="CT64" s="61">
        <f t="shared" ca="1" si="30"/>
        <v>0</v>
      </c>
      <c r="CU64" s="61">
        <f t="shared" ca="1" si="6"/>
        <v>216617127.78000009</v>
      </c>
    </row>
    <row r="65" spans="1:99" ht="12.75" customHeight="1">
      <c r="A65" s="44" t="s">
        <v>115</v>
      </c>
      <c r="B65" s="59">
        <v>3006</v>
      </c>
      <c r="C65" s="60" t="s">
        <v>375</v>
      </c>
      <c r="D65" s="61">
        <f t="shared" ca="1" si="27"/>
        <v>7618424220.8500004</v>
      </c>
      <c r="E65" s="61">
        <f t="shared" ca="1" si="27"/>
        <v>6851092470.4400005</v>
      </c>
      <c r="F65" s="61">
        <f t="shared" ca="1" si="27"/>
        <v>7051153446.9700003</v>
      </c>
      <c r="G65" s="61">
        <f t="shared" ca="1" si="27"/>
        <v>-200060976.53</v>
      </c>
      <c r="H65" s="61">
        <f t="shared" ca="1" si="27"/>
        <v>-653770710.39999998</v>
      </c>
      <c r="I65" s="61">
        <f t="shared" ca="1" si="27"/>
        <v>-653959436.98000002</v>
      </c>
      <c r="J65" s="61">
        <f t="shared" ca="1" si="27"/>
        <v>-4103775693.98</v>
      </c>
      <c r="K65" s="61">
        <f t="shared" ca="1" si="27"/>
        <v>3449816257</v>
      </c>
      <c r="L65" s="61">
        <f t="shared" ca="1" si="27"/>
        <v>188726.57999999821</v>
      </c>
      <c r="M65" s="61">
        <f t="shared" ca="1" si="27"/>
        <v>19290651.75</v>
      </c>
      <c r="N65" s="61">
        <f t="shared" ca="1" si="27"/>
        <v>-19101925.170000002</v>
      </c>
      <c r="O65" s="61">
        <f t="shared" ca="1" si="27"/>
        <v>0</v>
      </c>
      <c r="P65" s="61">
        <f t="shared" ca="1" si="27"/>
        <v>0</v>
      </c>
      <c r="Q65" s="61">
        <f t="shared" ca="1" si="27"/>
        <v>0</v>
      </c>
      <c r="R65" s="61">
        <f t="shared" ca="1" si="27"/>
        <v>0</v>
      </c>
      <c r="S65" s="61">
        <f t="shared" ca="1" si="27"/>
        <v>0</v>
      </c>
      <c r="T65" s="61">
        <f t="shared" ca="1" si="24"/>
        <v>0</v>
      </c>
      <c r="U65" s="61">
        <f t="shared" ca="1" si="24"/>
        <v>0</v>
      </c>
      <c r="V65" s="61">
        <f t="shared" ca="1" si="24"/>
        <v>1382029471.98</v>
      </c>
      <c r="W65" s="61">
        <f t="shared" ca="1" si="24"/>
        <v>153272665.19999999</v>
      </c>
      <c r="X65" s="61">
        <f t="shared" ca="1" si="24"/>
        <v>0</v>
      </c>
      <c r="Y65" s="61">
        <f t="shared" ca="1" si="24"/>
        <v>-67884327.800000012</v>
      </c>
      <c r="Z65" s="61">
        <f t="shared" ca="1" si="24"/>
        <v>1296641134.5799999</v>
      </c>
      <c r="AA65" s="61">
        <f t="shared" ca="1" si="24"/>
        <v>0</v>
      </c>
      <c r="AB65" s="61">
        <f t="shared" ca="1" si="24"/>
        <v>0</v>
      </c>
      <c r="AC65" s="61">
        <f t="shared" ca="1" si="24"/>
        <v>0</v>
      </c>
      <c r="AD65" s="61">
        <f t="shared" ca="1" si="24"/>
        <v>0</v>
      </c>
      <c r="AE65" s="61">
        <f t="shared" ca="1" si="24"/>
        <v>0</v>
      </c>
      <c r="AF65" s="61">
        <f t="shared" ca="1" si="24"/>
        <v>0</v>
      </c>
      <c r="AG65" s="61">
        <f t="shared" ca="1" si="24"/>
        <v>39072988.829999998</v>
      </c>
      <c r="AH65" s="61">
        <f t="shared" ca="1" si="25"/>
        <v>39072988.829999998</v>
      </c>
      <c r="AI65" s="61">
        <f t="shared" ca="1" si="25"/>
        <v>0</v>
      </c>
      <c r="AJ65" s="61">
        <f t="shared" ca="1" si="25"/>
        <v>0</v>
      </c>
      <c r="AK65" s="61">
        <f t="shared" ca="1" si="25"/>
        <v>0</v>
      </c>
      <c r="AL65" s="61">
        <f t="shared" ca="1" si="25"/>
        <v>0</v>
      </c>
      <c r="AM65" s="61">
        <f t="shared" ca="1" si="25"/>
        <v>0</v>
      </c>
      <c r="AN65" s="61">
        <f t="shared" ca="1" si="25"/>
        <v>-6573049893.6199951</v>
      </c>
      <c r="AO65" s="61">
        <f t="shared" ca="1" si="25"/>
        <v>-1216071025.27</v>
      </c>
      <c r="AP65" s="61">
        <f t="shared" ca="1" si="25"/>
        <v>-1315231163.5999999</v>
      </c>
      <c r="AQ65" s="61">
        <f t="shared" ca="1" si="25"/>
        <v>99160138.329999998</v>
      </c>
      <c r="AR65" s="61">
        <f t="shared" ca="1" si="25"/>
        <v>-22403376.610000104</v>
      </c>
      <c r="AS65" s="61">
        <f t="shared" ca="1" si="25"/>
        <v>-43107689.400000095</v>
      </c>
      <c r="AT65" s="61">
        <f t="shared" ca="1" si="25"/>
        <v>-742540508.32000005</v>
      </c>
      <c r="AU65" s="61">
        <f t="shared" ca="1" si="25"/>
        <v>-639796832.55000007</v>
      </c>
      <c r="AV65" s="61">
        <f t="shared" ca="1" si="25"/>
        <v>-86628923.269999996</v>
      </c>
      <c r="AW65" s="61">
        <f t="shared" ca="1" si="25"/>
        <v>-16114752.5</v>
      </c>
      <c r="AX65" s="61">
        <f t="shared" ca="1" si="28"/>
        <v>0</v>
      </c>
      <c r="AY65" s="61">
        <f t="shared" ca="1" si="28"/>
        <v>699432818.91999996</v>
      </c>
      <c r="AZ65" s="61">
        <f t="shared" ca="1" si="28"/>
        <v>20704312.789999992</v>
      </c>
      <c r="BA65" s="61">
        <f t="shared" ca="1" si="28"/>
        <v>262579999.47999999</v>
      </c>
      <c r="BB65" s="61">
        <f t="shared" ca="1" si="28"/>
        <v>227829575.16</v>
      </c>
      <c r="BC65" s="61">
        <f t="shared" ca="1" si="28"/>
        <v>34750424.32</v>
      </c>
      <c r="BD65" s="61">
        <f t="shared" ca="1" si="28"/>
        <v>0</v>
      </c>
      <c r="BE65" s="61">
        <f t="shared" ca="1" si="28"/>
        <v>0</v>
      </c>
      <c r="BF65" s="61">
        <f t="shared" ca="1" si="28"/>
        <v>-241875686.69</v>
      </c>
      <c r="BG65" s="61">
        <f t="shared" ca="1" si="28"/>
        <v>0</v>
      </c>
      <c r="BH65" s="61">
        <f t="shared" ca="1" si="28"/>
        <v>0</v>
      </c>
      <c r="BI65" s="61">
        <f t="shared" ca="1" si="28"/>
        <v>0</v>
      </c>
      <c r="BJ65" s="61">
        <f t="shared" ca="1" si="28"/>
        <v>-3190389987.7199955</v>
      </c>
      <c r="BK65" s="61">
        <f t="shared" ca="1" si="28"/>
        <v>-3190194273.7999954</v>
      </c>
      <c r="BL65" s="61">
        <f t="shared" ca="1" si="26"/>
        <v>-42327986355.759995</v>
      </c>
      <c r="BM65" s="61">
        <f t="shared" ca="1" si="26"/>
        <v>39137792081.959999</v>
      </c>
      <c r="BN65" s="61">
        <f t="shared" ca="1" si="26"/>
        <v>-195713.91999999993</v>
      </c>
      <c r="BO65" s="61">
        <f t="shared" ca="1" si="26"/>
        <v>10921622.640000001</v>
      </c>
      <c r="BP65" s="61">
        <f t="shared" ca="1" si="26"/>
        <v>-11117336.560000001</v>
      </c>
      <c r="BQ65" s="61">
        <f t="shared" ca="1" si="26"/>
        <v>-27002968.610000018</v>
      </c>
      <c r="BR65" s="61">
        <f t="shared" ca="1" si="26"/>
        <v>-27002968.610000018</v>
      </c>
      <c r="BS65" s="61">
        <f t="shared" ca="1" si="26"/>
        <v>0</v>
      </c>
      <c r="BT65" s="61">
        <f t="shared" ca="1" si="26"/>
        <v>0</v>
      </c>
      <c r="BU65" s="61">
        <f t="shared" ca="1" si="26"/>
        <v>-2114477819.1599998</v>
      </c>
      <c r="BV65" s="61">
        <f t="shared" ca="1" si="26"/>
        <v>-1406246914.0999999</v>
      </c>
      <c r="BW65" s="61">
        <f t="shared" ca="1" si="26"/>
        <v>-560931286.37</v>
      </c>
      <c r="BX65" s="61">
        <f t="shared" ca="1" si="26"/>
        <v>-86506020.370000005</v>
      </c>
      <c r="BY65" s="61">
        <f t="shared" ca="1" si="26"/>
        <v>0</v>
      </c>
      <c r="BZ65" s="61">
        <f t="shared" ca="1" si="26"/>
        <v>-27528995.390000001</v>
      </c>
      <c r="CA65" s="61">
        <f t="shared" ca="1" si="26"/>
        <v>-98799995.219999999</v>
      </c>
      <c r="CB65" s="61">
        <f t="shared" ca="1" si="29"/>
        <v>73513376.219999999</v>
      </c>
      <c r="CC65" s="61">
        <f t="shared" ca="1" si="29"/>
        <v>-7977983.9299999997</v>
      </c>
      <c r="CD65" s="61">
        <f t="shared" ca="1" si="29"/>
        <v>-2704716.25</v>
      </c>
      <c r="CE65" s="61">
        <f t="shared" ca="1" si="29"/>
        <v>0</v>
      </c>
      <c r="CF65" s="61">
        <f t="shared" ca="1" si="29"/>
        <v>0</v>
      </c>
      <c r="CG65" s="61">
        <f t="shared" ca="1" si="29"/>
        <v>0</v>
      </c>
      <c r="CH65" s="61">
        <f t="shared" ca="1" si="29"/>
        <v>-2704716.25</v>
      </c>
      <c r="CI65" s="61">
        <f t="shared" ca="1" si="29"/>
        <v>0</v>
      </c>
      <c r="CJ65" s="61">
        <f t="shared" ca="1" si="29"/>
        <v>0</v>
      </c>
      <c r="CK65" s="61">
        <f t="shared" ca="1" si="29"/>
        <v>0</v>
      </c>
      <c r="CL65" s="61">
        <f t="shared" ca="1" si="29"/>
        <v>0</v>
      </c>
      <c r="CM65" s="61">
        <f t="shared" ca="1" si="29"/>
        <v>0</v>
      </c>
      <c r="CN65" s="61">
        <f t="shared" ca="1" si="29"/>
        <v>0</v>
      </c>
      <c r="CO65" s="61">
        <f t="shared" ca="1" si="29"/>
        <v>0</v>
      </c>
      <c r="CP65" s="61">
        <f t="shared" ca="1" si="29"/>
        <v>0</v>
      </c>
      <c r="CQ65" s="61">
        <f t="shared" ca="1" si="29"/>
        <v>0</v>
      </c>
      <c r="CR65" s="61">
        <f t="shared" ca="1" si="30"/>
        <v>0</v>
      </c>
      <c r="CS65" s="61">
        <f t="shared" ca="1" si="30"/>
        <v>0</v>
      </c>
      <c r="CT65" s="61">
        <f t="shared" ca="1" si="30"/>
        <v>0</v>
      </c>
      <c r="CU65" s="61">
        <f t="shared" ca="1" si="6"/>
        <v>1045374327.2300053</v>
      </c>
    </row>
    <row r="66" spans="1:99" ht="12.75" customHeight="1">
      <c r="A66" s="44" t="s">
        <v>116</v>
      </c>
      <c r="B66" s="59">
        <v>3007</v>
      </c>
      <c r="C66" s="60" t="s">
        <v>375</v>
      </c>
      <c r="D66" s="61">
        <f t="shared" ca="1" si="27"/>
        <v>111772126.32000004</v>
      </c>
      <c r="E66" s="61">
        <f t="shared" ca="1" si="27"/>
        <v>160621107.67000002</v>
      </c>
      <c r="F66" s="61">
        <f t="shared" ca="1" si="27"/>
        <v>170453638.02000001</v>
      </c>
      <c r="G66" s="61">
        <f t="shared" ca="1" si="27"/>
        <v>-9832530.3499999996</v>
      </c>
      <c r="H66" s="61">
        <f t="shared" ca="1" si="27"/>
        <v>-108378145.37999998</v>
      </c>
      <c r="I66" s="61">
        <f t="shared" ca="1" si="27"/>
        <v>-108823971.48999998</v>
      </c>
      <c r="J66" s="61">
        <f t="shared" ca="1" si="27"/>
        <v>-150595982.00999999</v>
      </c>
      <c r="K66" s="61">
        <f t="shared" ca="1" si="27"/>
        <v>41772010.520000003</v>
      </c>
      <c r="L66" s="61">
        <f t="shared" ca="1" si="27"/>
        <v>445826.10999999754</v>
      </c>
      <c r="M66" s="61">
        <f t="shared" ca="1" si="27"/>
        <v>17147019.829999998</v>
      </c>
      <c r="N66" s="61">
        <f t="shared" ca="1" si="27"/>
        <v>-16701193.720000001</v>
      </c>
      <c r="O66" s="61">
        <f t="shared" ca="1" si="27"/>
        <v>0</v>
      </c>
      <c r="P66" s="61">
        <f t="shared" ca="1" si="27"/>
        <v>0</v>
      </c>
      <c r="Q66" s="61">
        <f t="shared" ca="1" si="27"/>
        <v>0</v>
      </c>
      <c r="R66" s="61">
        <f t="shared" ca="1" si="27"/>
        <v>0</v>
      </c>
      <c r="S66" s="61">
        <f t="shared" ca="1" si="27"/>
        <v>0</v>
      </c>
      <c r="T66" s="61">
        <f t="shared" ca="1" si="24"/>
        <v>0</v>
      </c>
      <c r="U66" s="61">
        <f t="shared" ca="1" si="24"/>
        <v>0</v>
      </c>
      <c r="V66" s="61">
        <f t="shared" ca="1" si="24"/>
        <v>59462664.270000003</v>
      </c>
      <c r="W66" s="61">
        <f t="shared" ca="1" si="24"/>
        <v>17933485.940000001</v>
      </c>
      <c r="X66" s="61">
        <f t="shared" ca="1" si="24"/>
        <v>0</v>
      </c>
      <c r="Y66" s="61">
        <f t="shared" ca="1" si="24"/>
        <v>1294531.8600000001</v>
      </c>
      <c r="Z66" s="61">
        <f t="shared" ca="1" si="24"/>
        <v>19702793.289999999</v>
      </c>
      <c r="AA66" s="61">
        <f t="shared" ca="1" si="24"/>
        <v>20660976.399999999</v>
      </c>
      <c r="AB66" s="61">
        <f t="shared" ca="1" si="24"/>
        <v>0</v>
      </c>
      <c r="AC66" s="61">
        <f t="shared" ca="1" si="24"/>
        <v>0</v>
      </c>
      <c r="AD66" s="61">
        <f t="shared" ca="1" si="24"/>
        <v>0</v>
      </c>
      <c r="AE66" s="61">
        <f t="shared" ca="1" si="24"/>
        <v>-129123.22</v>
      </c>
      <c r="AF66" s="61">
        <f t="shared" ca="1" si="24"/>
        <v>0</v>
      </c>
      <c r="AG66" s="61">
        <f t="shared" ca="1" si="24"/>
        <v>66499.759999999995</v>
      </c>
      <c r="AH66" s="61">
        <f t="shared" ca="1" si="25"/>
        <v>66499.759999999995</v>
      </c>
      <c r="AI66" s="61">
        <f t="shared" ca="1" si="25"/>
        <v>0</v>
      </c>
      <c r="AJ66" s="61">
        <f t="shared" ca="1" si="25"/>
        <v>0</v>
      </c>
      <c r="AK66" s="61">
        <f t="shared" ca="1" si="25"/>
        <v>0</v>
      </c>
      <c r="AL66" s="61">
        <f t="shared" ca="1" si="25"/>
        <v>0</v>
      </c>
      <c r="AM66" s="61">
        <f t="shared" ca="1" si="25"/>
        <v>0</v>
      </c>
      <c r="AN66" s="61">
        <f t="shared" ca="1" si="25"/>
        <v>-66332680.86999996</v>
      </c>
      <c r="AO66" s="61">
        <f t="shared" ca="1" si="25"/>
        <v>-24388510.379999999</v>
      </c>
      <c r="AP66" s="61">
        <f t="shared" ca="1" si="25"/>
        <v>-24388510.379999999</v>
      </c>
      <c r="AQ66" s="61">
        <f t="shared" ca="1" si="25"/>
        <v>0</v>
      </c>
      <c r="AR66" s="61">
        <f t="shared" ca="1" si="25"/>
        <v>3346708.7100000046</v>
      </c>
      <c r="AS66" s="61">
        <f t="shared" ca="1" si="25"/>
        <v>1689677.2800000012</v>
      </c>
      <c r="AT66" s="61">
        <f t="shared" ca="1" si="25"/>
        <v>-73319240.170000002</v>
      </c>
      <c r="AU66" s="61">
        <f t="shared" ca="1" si="25"/>
        <v>-54929193.100000001</v>
      </c>
      <c r="AV66" s="61">
        <f t="shared" ca="1" si="25"/>
        <v>-18390047.07</v>
      </c>
      <c r="AW66" s="61">
        <f t="shared" ca="1" si="25"/>
        <v>0</v>
      </c>
      <c r="AX66" s="61">
        <f t="shared" ca="1" si="28"/>
        <v>0</v>
      </c>
      <c r="AY66" s="61">
        <f t="shared" ca="1" si="28"/>
        <v>75008917.450000003</v>
      </c>
      <c r="AZ66" s="61">
        <f t="shared" ca="1" si="28"/>
        <v>1657031.4300000034</v>
      </c>
      <c r="BA66" s="61">
        <f t="shared" ca="1" si="28"/>
        <v>20231127.170000002</v>
      </c>
      <c r="BB66" s="61">
        <f t="shared" ca="1" si="28"/>
        <v>17268519.120000001</v>
      </c>
      <c r="BC66" s="61">
        <f t="shared" ca="1" si="28"/>
        <v>2962608.05</v>
      </c>
      <c r="BD66" s="61">
        <f t="shared" ca="1" si="28"/>
        <v>0</v>
      </c>
      <c r="BE66" s="61">
        <f t="shared" ca="1" si="28"/>
        <v>0</v>
      </c>
      <c r="BF66" s="61">
        <f t="shared" ca="1" si="28"/>
        <v>-18574095.739999998</v>
      </c>
      <c r="BG66" s="61">
        <f t="shared" ca="1" si="28"/>
        <v>0</v>
      </c>
      <c r="BH66" s="61">
        <f t="shared" ca="1" si="28"/>
        <v>0</v>
      </c>
      <c r="BI66" s="61">
        <f t="shared" ca="1" si="28"/>
        <v>0</v>
      </c>
      <c r="BJ66" s="61">
        <f t="shared" ca="1" si="28"/>
        <v>-19670074.039999962</v>
      </c>
      <c r="BK66" s="61">
        <f t="shared" ca="1" si="28"/>
        <v>-19670074.039999962</v>
      </c>
      <c r="BL66" s="61">
        <f t="shared" ca="1" si="26"/>
        <v>-641803038.85000002</v>
      </c>
      <c r="BM66" s="61">
        <f t="shared" ca="1" si="26"/>
        <v>622132964.81000006</v>
      </c>
      <c r="BN66" s="61">
        <f t="shared" ca="1" si="26"/>
        <v>0</v>
      </c>
      <c r="BO66" s="61">
        <f t="shared" ca="1" si="26"/>
        <v>0</v>
      </c>
      <c r="BP66" s="61">
        <f t="shared" ca="1" si="26"/>
        <v>0</v>
      </c>
      <c r="BQ66" s="61">
        <f t="shared" ca="1" si="26"/>
        <v>-2627956.31</v>
      </c>
      <c r="BR66" s="61">
        <f t="shared" ca="1" si="26"/>
        <v>-2105165.44</v>
      </c>
      <c r="BS66" s="61">
        <f t="shared" ca="1" si="26"/>
        <v>0</v>
      </c>
      <c r="BT66" s="61">
        <f t="shared" ca="1" si="26"/>
        <v>-522790.87</v>
      </c>
      <c r="BU66" s="61">
        <f t="shared" ca="1" si="26"/>
        <v>-21879599.879999999</v>
      </c>
      <c r="BV66" s="61">
        <f t="shared" ca="1" si="26"/>
        <v>-11163826.860000001</v>
      </c>
      <c r="BW66" s="61">
        <f t="shared" ca="1" si="26"/>
        <v>-7781779.3099999996</v>
      </c>
      <c r="BX66" s="61">
        <f t="shared" ca="1" si="26"/>
        <v>-1919458.18</v>
      </c>
      <c r="BY66" s="61">
        <f t="shared" ca="1" si="26"/>
        <v>0</v>
      </c>
      <c r="BZ66" s="61">
        <f t="shared" ca="1" si="26"/>
        <v>0</v>
      </c>
      <c r="CA66" s="61">
        <f t="shared" ca="1" si="26"/>
        <v>0</v>
      </c>
      <c r="CB66" s="61">
        <f t="shared" ca="1" si="29"/>
        <v>2655413.85</v>
      </c>
      <c r="CC66" s="61">
        <f t="shared" ca="1" si="29"/>
        <v>-3669949.38</v>
      </c>
      <c r="CD66" s="61">
        <f t="shared" ca="1" si="29"/>
        <v>-1113248.97</v>
      </c>
      <c r="CE66" s="61">
        <f t="shared" ca="1" si="29"/>
        <v>-117438.02</v>
      </c>
      <c r="CF66" s="61">
        <f t="shared" ca="1" si="29"/>
        <v>157798.85</v>
      </c>
      <c r="CG66" s="61">
        <f t="shared" ca="1" si="29"/>
        <v>0</v>
      </c>
      <c r="CH66" s="61">
        <f t="shared" ca="1" si="29"/>
        <v>-1153609.79</v>
      </c>
      <c r="CI66" s="61">
        <f t="shared" ca="1" si="29"/>
        <v>-0.01</v>
      </c>
      <c r="CJ66" s="61">
        <f t="shared" ca="1" si="29"/>
        <v>0</v>
      </c>
      <c r="CK66" s="61">
        <f t="shared" ca="1" si="29"/>
        <v>0</v>
      </c>
      <c r="CL66" s="61">
        <f t="shared" ca="1" si="29"/>
        <v>0</v>
      </c>
      <c r="CM66" s="61">
        <f t="shared" ca="1" si="29"/>
        <v>0</v>
      </c>
      <c r="CN66" s="61">
        <f t="shared" ca="1" si="29"/>
        <v>0</v>
      </c>
      <c r="CO66" s="61">
        <f t="shared" ca="1" si="29"/>
        <v>0</v>
      </c>
      <c r="CP66" s="61">
        <f t="shared" ca="1" si="29"/>
        <v>0</v>
      </c>
      <c r="CQ66" s="61">
        <f t="shared" ca="1" si="29"/>
        <v>0</v>
      </c>
      <c r="CR66" s="61">
        <f t="shared" ca="1" si="30"/>
        <v>0</v>
      </c>
      <c r="CS66" s="61">
        <f t="shared" ca="1" si="30"/>
        <v>0</v>
      </c>
      <c r="CT66" s="61">
        <f t="shared" ca="1" si="30"/>
        <v>0</v>
      </c>
      <c r="CU66" s="61">
        <f t="shared" ca="1" si="6"/>
        <v>45439445.450000077</v>
      </c>
    </row>
    <row r="67" spans="1:99" ht="12.75" customHeight="1">
      <c r="A67" s="44" t="s">
        <v>117</v>
      </c>
      <c r="B67" s="59">
        <v>3008</v>
      </c>
      <c r="C67" s="60" t="s">
        <v>375</v>
      </c>
      <c r="D67" s="61">
        <f t="shared" ca="1" si="27"/>
        <v>837527392.36999977</v>
      </c>
      <c r="E67" s="61">
        <f t="shared" ca="1" si="27"/>
        <v>944558025.39999986</v>
      </c>
      <c r="F67" s="61">
        <f t="shared" ca="1" si="27"/>
        <v>1012236575.5099999</v>
      </c>
      <c r="G67" s="61">
        <f t="shared" ca="1" si="27"/>
        <v>-67678550.109999999</v>
      </c>
      <c r="H67" s="61">
        <f t="shared" ca="1" si="27"/>
        <v>-106917586.05000012</v>
      </c>
      <c r="I67" s="61">
        <f t="shared" ca="1" si="27"/>
        <v>-106935906.76000011</v>
      </c>
      <c r="J67" s="61">
        <f t="shared" ca="1" si="27"/>
        <v>-721843724.44000006</v>
      </c>
      <c r="K67" s="61">
        <f t="shared" ca="1" si="27"/>
        <v>614907817.67999995</v>
      </c>
      <c r="L67" s="61">
        <f t="shared" ca="1" si="27"/>
        <v>18320.710000000079</v>
      </c>
      <c r="M67" s="61">
        <f t="shared" ca="1" si="27"/>
        <v>407681.45000000007</v>
      </c>
      <c r="N67" s="61">
        <f t="shared" ca="1" si="27"/>
        <v>-389360.74</v>
      </c>
      <c r="O67" s="61">
        <f t="shared" ca="1" si="27"/>
        <v>0</v>
      </c>
      <c r="P67" s="61">
        <f t="shared" ca="1" si="27"/>
        <v>0</v>
      </c>
      <c r="Q67" s="61">
        <f t="shared" ca="1" si="27"/>
        <v>0</v>
      </c>
      <c r="R67" s="61">
        <f t="shared" ca="1" si="27"/>
        <v>0</v>
      </c>
      <c r="S67" s="61">
        <f t="shared" ca="1" si="27"/>
        <v>0</v>
      </c>
      <c r="T67" s="61">
        <f t="shared" ca="1" si="24"/>
        <v>0</v>
      </c>
      <c r="U67" s="61">
        <f t="shared" ca="1" si="24"/>
        <v>0</v>
      </c>
      <c r="V67" s="61">
        <f t="shared" ca="1" si="24"/>
        <v>-113046.98</v>
      </c>
      <c r="W67" s="61">
        <f t="shared" ca="1" si="24"/>
        <v>-4950.51</v>
      </c>
      <c r="X67" s="61">
        <f t="shared" ca="1" si="24"/>
        <v>0</v>
      </c>
      <c r="Y67" s="61">
        <f t="shared" ca="1" si="24"/>
        <v>-108096.47</v>
      </c>
      <c r="Z67" s="61">
        <f t="shared" ca="1" si="24"/>
        <v>0</v>
      </c>
      <c r="AA67" s="61">
        <f t="shared" ca="1" si="24"/>
        <v>0</v>
      </c>
      <c r="AB67" s="61">
        <f t="shared" ca="1" si="24"/>
        <v>0</v>
      </c>
      <c r="AC67" s="61">
        <f t="shared" ca="1" si="24"/>
        <v>0</v>
      </c>
      <c r="AD67" s="61">
        <f t="shared" ca="1" si="24"/>
        <v>0</v>
      </c>
      <c r="AE67" s="61">
        <f t="shared" ca="1" si="24"/>
        <v>0</v>
      </c>
      <c r="AF67" s="61">
        <f t="shared" ca="1" si="24"/>
        <v>0</v>
      </c>
      <c r="AG67" s="61">
        <f t="shared" ca="1" si="24"/>
        <v>0</v>
      </c>
      <c r="AH67" s="61">
        <f t="shared" ca="1" si="25"/>
        <v>0</v>
      </c>
      <c r="AI67" s="61">
        <f t="shared" ca="1" si="25"/>
        <v>0</v>
      </c>
      <c r="AJ67" s="61">
        <f t="shared" ca="1" si="25"/>
        <v>0</v>
      </c>
      <c r="AK67" s="61">
        <f t="shared" ca="1" si="25"/>
        <v>0</v>
      </c>
      <c r="AL67" s="61">
        <f t="shared" ca="1" si="25"/>
        <v>0</v>
      </c>
      <c r="AM67" s="61">
        <f t="shared" ca="1" si="25"/>
        <v>0</v>
      </c>
      <c r="AN67" s="61">
        <f t="shared" ca="1" si="25"/>
        <v>-703753481.73999977</v>
      </c>
      <c r="AO67" s="61">
        <f t="shared" ca="1" si="25"/>
        <v>-169260550.11999997</v>
      </c>
      <c r="AP67" s="61">
        <f t="shared" ca="1" si="25"/>
        <v>-183069934.69999999</v>
      </c>
      <c r="AQ67" s="61">
        <f t="shared" ca="1" si="25"/>
        <v>13809384.58</v>
      </c>
      <c r="AR67" s="61">
        <f t="shared" ca="1" si="25"/>
        <v>51573142.75000003</v>
      </c>
      <c r="AS67" s="61">
        <f t="shared" ca="1" si="25"/>
        <v>52168365.410000026</v>
      </c>
      <c r="AT67" s="61">
        <f t="shared" ca="1" si="25"/>
        <v>-412870942.68999994</v>
      </c>
      <c r="AU67" s="61">
        <f t="shared" ca="1" si="25"/>
        <v>-352644387.03999996</v>
      </c>
      <c r="AV67" s="61">
        <f t="shared" ca="1" si="25"/>
        <v>-60226555.650000006</v>
      </c>
      <c r="AW67" s="61">
        <f t="shared" ca="1" si="25"/>
        <v>0</v>
      </c>
      <c r="AX67" s="61">
        <f t="shared" ca="1" si="28"/>
        <v>0</v>
      </c>
      <c r="AY67" s="61">
        <f t="shared" ca="1" si="28"/>
        <v>465039308.09999996</v>
      </c>
      <c r="AZ67" s="61">
        <f t="shared" ca="1" si="28"/>
        <v>-595222.65999999642</v>
      </c>
      <c r="BA67" s="61">
        <f t="shared" ca="1" si="28"/>
        <v>94719724.530000001</v>
      </c>
      <c r="BB67" s="61">
        <f t="shared" ca="1" si="28"/>
        <v>87959938.090000004</v>
      </c>
      <c r="BC67" s="61">
        <f t="shared" ca="1" si="28"/>
        <v>6759786.4400000013</v>
      </c>
      <c r="BD67" s="61">
        <f t="shared" ca="1" si="28"/>
        <v>0</v>
      </c>
      <c r="BE67" s="61">
        <f t="shared" ca="1" si="28"/>
        <v>0</v>
      </c>
      <c r="BF67" s="61">
        <f t="shared" ca="1" si="28"/>
        <v>-95314947.189999998</v>
      </c>
      <c r="BG67" s="61">
        <f t="shared" ca="1" si="28"/>
        <v>0</v>
      </c>
      <c r="BH67" s="61">
        <f t="shared" ca="1" si="28"/>
        <v>0</v>
      </c>
      <c r="BI67" s="61">
        <f t="shared" ca="1" si="28"/>
        <v>0</v>
      </c>
      <c r="BJ67" s="61">
        <f t="shared" ca="1" si="28"/>
        <v>-144648353.51999992</v>
      </c>
      <c r="BK67" s="61">
        <f t="shared" ca="1" si="28"/>
        <v>-144687117.57999992</v>
      </c>
      <c r="BL67" s="61">
        <f t="shared" ca="1" si="26"/>
        <v>-1195968484.4199998</v>
      </c>
      <c r="BM67" s="61">
        <f t="shared" ca="1" si="26"/>
        <v>1051281366.8399999</v>
      </c>
      <c r="BN67" s="61">
        <f t="shared" ca="1" si="26"/>
        <v>38764.059999999939</v>
      </c>
      <c r="BO67" s="61">
        <f t="shared" ca="1" si="26"/>
        <v>474458.94999999995</v>
      </c>
      <c r="BP67" s="61">
        <f t="shared" ca="1" si="26"/>
        <v>-435694.89</v>
      </c>
      <c r="BQ67" s="61">
        <f t="shared" ca="1" si="26"/>
        <v>-4821467.8999999985</v>
      </c>
      <c r="BR67" s="61">
        <f t="shared" ca="1" si="26"/>
        <v>-4821467.8999999985</v>
      </c>
      <c r="BS67" s="61">
        <f t="shared" ca="1" si="26"/>
        <v>0</v>
      </c>
      <c r="BT67" s="61">
        <f t="shared" ca="1" si="26"/>
        <v>0</v>
      </c>
      <c r="BU67" s="61">
        <f t="shared" ca="1" si="26"/>
        <v>-436607161.9799999</v>
      </c>
      <c r="BV67" s="61">
        <f t="shared" ca="1" si="26"/>
        <v>-320667591.16999984</v>
      </c>
      <c r="BW67" s="61">
        <f t="shared" ca="1" si="26"/>
        <v>-71007473.440000027</v>
      </c>
      <c r="BX67" s="61">
        <f t="shared" ca="1" si="26"/>
        <v>-9661917.2900000066</v>
      </c>
      <c r="BY67" s="61">
        <f t="shared" ca="1" si="26"/>
        <v>0</v>
      </c>
      <c r="BZ67" s="61">
        <f t="shared" ca="1" si="26"/>
        <v>-2286827.7799999998</v>
      </c>
      <c r="CA67" s="61">
        <f t="shared" ca="1" si="26"/>
        <v>-32983361.480000004</v>
      </c>
      <c r="CB67" s="61">
        <f t="shared" ca="1" si="29"/>
        <v>9.18</v>
      </c>
      <c r="CC67" s="61">
        <f t="shared" ca="1" si="29"/>
        <v>0</v>
      </c>
      <c r="CD67" s="61">
        <f t="shared" ca="1" si="29"/>
        <v>0</v>
      </c>
      <c r="CE67" s="61">
        <f t="shared" ca="1" si="29"/>
        <v>0</v>
      </c>
      <c r="CF67" s="61">
        <f t="shared" ca="1" si="29"/>
        <v>0</v>
      </c>
      <c r="CG67" s="61">
        <f t="shared" ca="1" si="29"/>
        <v>0</v>
      </c>
      <c r="CH67" s="61">
        <f t="shared" ca="1" si="29"/>
        <v>0</v>
      </c>
      <c r="CI67" s="61">
        <f t="shared" ca="1" si="29"/>
        <v>0</v>
      </c>
      <c r="CJ67" s="61">
        <f t="shared" ca="1" si="29"/>
        <v>0</v>
      </c>
      <c r="CK67" s="61">
        <f t="shared" ca="1" si="29"/>
        <v>10909.029999999999</v>
      </c>
      <c r="CL67" s="61">
        <f t="shared" ca="1" si="29"/>
        <v>477.72</v>
      </c>
      <c r="CM67" s="61">
        <f t="shared" ca="1" si="29"/>
        <v>0</v>
      </c>
      <c r="CN67" s="61">
        <f t="shared" ca="1" si="29"/>
        <v>10431.31</v>
      </c>
      <c r="CO67" s="61">
        <f t="shared" ca="1" si="29"/>
        <v>0</v>
      </c>
      <c r="CP67" s="61">
        <f t="shared" ca="1" si="29"/>
        <v>0</v>
      </c>
      <c r="CQ67" s="61">
        <f t="shared" ca="1" si="29"/>
        <v>0</v>
      </c>
      <c r="CR67" s="61">
        <f t="shared" ca="1" si="30"/>
        <v>0</v>
      </c>
      <c r="CS67" s="61">
        <f t="shared" ca="1" si="30"/>
        <v>0</v>
      </c>
      <c r="CT67" s="61">
        <f t="shared" ca="1" si="30"/>
        <v>0</v>
      </c>
      <c r="CU67" s="61">
        <f t="shared" ca="1" si="6"/>
        <v>133773910.63</v>
      </c>
    </row>
    <row r="68" spans="1:99" ht="12.75" customHeight="1">
      <c r="A68" s="44" t="s">
        <v>118</v>
      </c>
      <c r="B68" s="59">
        <v>3009</v>
      </c>
      <c r="C68" s="60" t="s">
        <v>375</v>
      </c>
      <c r="D68" s="61">
        <f t="shared" ca="1" si="27"/>
        <v>5096687425.0423059</v>
      </c>
      <c r="E68" s="61">
        <f t="shared" ca="1" si="27"/>
        <v>4463016248.77705</v>
      </c>
      <c r="F68" s="61">
        <f t="shared" ca="1" si="27"/>
        <v>4758753772.7759447</v>
      </c>
      <c r="G68" s="61">
        <f t="shared" ca="1" si="27"/>
        <v>-295737523.99889517</v>
      </c>
      <c r="H68" s="61">
        <f t="shared" ca="1" si="27"/>
        <v>-71850466.29000029</v>
      </c>
      <c r="I68" s="61">
        <f t="shared" ca="1" si="27"/>
        <v>-195721907.47000027</v>
      </c>
      <c r="J68" s="61">
        <f t="shared" ca="1" si="27"/>
        <v>-2559781064.5700002</v>
      </c>
      <c r="K68" s="61">
        <f t="shared" ca="1" si="27"/>
        <v>2364059157.0999999</v>
      </c>
      <c r="L68" s="61">
        <f t="shared" ca="1" si="27"/>
        <v>123871441.17999998</v>
      </c>
      <c r="M68" s="61">
        <f t="shared" ca="1" si="27"/>
        <v>335980003.08999997</v>
      </c>
      <c r="N68" s="61">
        <f t="shared" ca="1" si="27"/>
        <v>-212108561.91</v>
      </c>
      <c r="O68" s="61">
        <f t="shared" ca="1" si="27"/>
        <v>0</v>
      </c>
      <c r="P68" s="61">
        <f t="shared" ca="1" si="27"/>
        <v>0</v>
      </c>
      <c r="Q68" s="61">
        <f t="shared" ca="1" si="27"/>
        <v>0</v>
      </c>
      <c r="R68" s="61">
        <f t="shared" ca="1" si="27"/>
        <v>0</v>
      </c>
      <c r="S68" s="61">
        <f t="shared" ca="1" si="27"/>
        <v>0</v>
      </c>
      <c r="T68" s="61">
        <f t="shared" ca="1" si="24"/>
        <v>0</v>
      </c>
      <c r="U68" s="61">
        <f t="shared" ca="1" si="24"/>
        <v>0</v>
      </c>
      <c r="V68" s="61">
        <f t="shared" ca="1" si="24"/>
        <v>705521642.55525625</v>
      </c>
      <c r="W68" s="61">
        <f t="shared" ca="1" si="24"/>
        <v>391221964.47026706</v>
      </c>
      <c r="X68" s="61">
        <f t="shared" ca="1" si="24"/>
        <v>5688350.8658192931</v>
      </c>
      <c r="Y68" s="61">
        <f t="shared" ca="1" si="24"/>
        <v>108145494.12188607</v>
      </c>
      <c r="Z68" s="61">
        <f t="shared" ca="1" si="24"/>
        <v>200465833.09728387</v>
      </c>
      <c r="AA68" s="61">
        <f t="shared" ca="1" si="24"/>
        <v>0</v>
      </c>
      <c r="AB68" s="61">
        <f t="shared" ca="1" si="24"/>
        <v>0</v>
      </c>
      <c r="AC68" s="61">
        <f t="shared" ca="1" si="24"/>
        <v>0</v>
      </c>
      <c r="AD68" s="61">
        <f t="shared" ca="1" si="24"/>
        <v>0</v>
      </c>
      <c r="AE68" s="61">
        <f t="shared" ca="1" si="24"/>
        <v>0</v>
      </c>
      <c r="AF68" s="61">
        <f t="shared" ca="1" si="24"/>
        <v>0</v>
      </c>
      <c r="AG68" s="61">
        <f t="shared" ca="1" si="24"/>
        <v>0</v>
      </c>
      <c r="AH68" s="61">
        <f t="shared" ca="1" si="25"/>
        <v>0</v>
      </c>
      <c r="AI68" s="61">
        <f t="shared" ca="1" si="25"/>
        <v>0</v>
      </c>
      <c r="AJ68" s="61">
        <f t="shared" ca="1" si="25"/>
        <v>0</v>
      </c>
      <c r="AK68" s="61">
        <f t="shared" ca="1" si="25"/>
        <v>0</v>
      </c>
      <c r="AL68" s="61">
        <f t="shared" ca="1" si="25"/>
        <v>0</v>
      </c>
      <c r="AM68" s="61">
        <f t="shared" ca="1" si="25"/>
        <v>0</v>
      </c>
      <c r="AN68" s="61">
        <f t="shared" ca="1" si="25"/>
        <v>-3604857851.5994415</v>
      </c>
      <c r="AO68" s="61">
        <f t="shared" ca="1" si="25"/>
        <v>-657162698.60017931</v>
      </c>
      <c r="AP68" s="61">
        <f t="shared" ca="1" si="25"/>
        <v>-690602916.37</v>
      </c>
      <c r="AQ68" s="61">
        <f t="shared" ca="1" si="25"/>
        <v>33440217.769820668</v>
      </c>
      <c r="AR68" s="61">
        <f t="shared" ca="1" si="25"/>
        <v>-36356553.238359094</v>
      </c>
      <c r="AS68" s="61">
        <f t="shared" ca="1" si="25"/>
        <v>-103284697.41214108</v>
      </c>
      <c r="AT68" s="61">
        <f t="shared" ca="1" si="25"/>
        <v>-495609568.70930004</v>
      </c>
      <c r="AU68" s="61">
        <f t="shared" ca="1" si="25"/>
        <v>-419655290.35930002</v>
      </c>
      <c r="AV68" s="61">
        <f t="shared" ca="1" si="25"/>
        <v>-75954278.349999994</v>
      </c>
      <c r="AW68" s="61">
        <f t="shared" ca="1" si="25"/>
        <v>0</v>
      </c>
      <c r="AX68" s="61">
        <f t="shared" ca="1" si="28"/>
        <v>0</v>
      </c>
      <c r="AY68" s="61">
        <f t="shared" ca="1" si="28"/>
        <v>392324871.29715896</v>
      </c>
      <c r="AZ68" s="61">
        <f t="shared" ca="1" si="28"/>
        <v>66928144.173781991</v>
      </c>
      <c r="BA68" s="61">
        <f t="shared" ca="1" si="28"/>
        <v>211516745.61036199</v>
      </c>
      <c r="BB68" s="61">
        <f t="shared" ca="1" si="28"/>
        <v>174788517.980362</v>
      </c>
      <c r="BC68" s="61">
        <f t="shared" ca="1" si="28"/>
        <v>36728227.630000003</v>
      </c>
      <c r="BD68" s="61">
        <f t="shared" ca="1" si="28"/>
        <v>0</v>
      </c>
      <c r="BE68" s="61">
        <f t="shared" ca="1" si="28"/>
        <v>0</v>
      </c>
      <c r="BF68" s="61">
        <f t="shared" ca="1" si="28"/>
        <v>-144588601.43658</v>
      </c>
      <c r="BG68" s="61">
        <f t="shared" ca="1" si="28"/>
        <v>0</v>
      </c>
      <c r="BH68" s="61">
        <f t="shared" ca="1" si="28"/>
        <v>0</v>
      </c>
      <c r="BI68" s="61">
        <f t="shared" ca="1" si="28"/>
        <v>0</v>
      </c>
      <c r="BJ68" s="61">
        <f t="shared" ca="1" si="28"/>
        <v>-1111582792.9800005</v>
      </c>
      <c r="BK68" s="61">
        <f t="shared" ca="1" si="28"/>
        <v>-1111582792.9800005</v>
      </c>
      <c r="BL68" s="61">
        <f t="shared" ca="1" si="26"/>
        <v>-8418429515.6200008</v>
      </c>
      <c r="BM68" s="61">
        <f t="shared" ca="1" si="26"/>
        <v>7306846722.6400003</v>
      </c>
      <c r="BN68" s="61">
        <f t="shared" ca="1" si="26"/>
        <v>0</v>
      </c>
      <c r="BO68" s="61">
        <f t="shared" ca="1" si="26"/>
        <v>0</v>
      </c>
      <c r="BP68" s="61">
        <f t="shared" ca="1" si="26"/>
        <v>0</v>
      </c>
      <c r="BQ68" s="61">
        <f t="shared" ca="1" si="26"/>
        <v>-18402781.599999998</v>
      </c>
      <c r="BR68" s="61">
        <f t="shared" ca="1" si="26"/>
        <v>-16667334.179999998</v>
      </c>
      <c r="BS68" s="61">
        <f t="shared" ca="1" si="26"/>
        <v>0</v>
      </c>
      <c r="BT68" s="61">
        <f t="shared" ca="1" si="26"/>
        <v>-1735447.4200000002</v>
      </c>
      <c r="BU68" s="61">
        <f t="shared" ca="1" si="26"/>
        <v>-1781353025.1809025</v>
      </c>
      <c r="BV68" s="61">
        <f t="shared" ca="1" si="26"/>
        <v>-1384705354.2217462</v>
      </c>
      <c r="BW68" s="61">
        <f t="shared" ca="1" si="26"/>
        <v>-350203782.51578152</v>
      </c>
      <c r="BX68" s="61">
        <f t="shared" ca="1" si="26"/>
        <v>-40833058.10870038</v>
      </c>
      <c r="BY68" s="61">
        <f t="shared" ca="1" si="26"/>
        <v>0</v>
      </c>
      <c r="BZ68" s="61">
        <f t="shared" ca="1" si="26"/>
        <v>-22616188.346763019</v>
      </c>
      <c r="CA68" s="61">
        <f t="shared" ca="1" si="26"/>
        <v>-11630302.505368102</v>
      </c>
      <c r="CB68" s="61">
        <f t="shared" ca="1" si="29"/>
        <v>53874389.676151678</v>
      </c>
      <c r="CC68" s="61">
        <f t="shared" ca="1" si="29"/>
        <v>-25238729.158695016</v>
      </c>
      <c r="CD68" s="61">
        <f t="shared" ca="1" si="29"/>
        <v>0</v>
      </c>
      <c r="CE68" s="61">
        <f t="shared" ca="1" si="29"/>
        <v>0</v>
      </c>
      <c r="CF68" s="61">
        <f t="shared" ca="1" si="29"/>
        <v>0</v>
      </c>
      <c r="CG68" s="61">
        <f t="shared" ca="1" si="29"/>
        <v>0</v>
      </c>
      <c r="CH68" s="61">
        <f t="shared" ca="1" si="29"/>
        <v>0</v>
      </c>
      <c r="CI68" s="61">
        <f t="shared" ca="1" si="29"/>
        <v>0</v>
      </c>
      <c r="CJ68" s="61">
        <f t="shared" ca="1" si="29"/>
        <v>0</v>
      </c>
      <c r="CK68" s="61">
        <f t="shared" ca="1" si="29"/>
        <v>0</v>
      </c>
      <c r="CL68" s="61">
        <f t="shared" ca="1" si="29"/>
        <v>0</v>
      </c>
      <c r="CM68" s="61">
        <f t="shared" ca="1" si="29"/>
        <v>0</v>
      </c>
      <c r="CN68" s="61">
        <f t="shared" ca="1" si="29"/>
        <v>0</v>
      </c>
      <c r="CO68" s="61">
        <f t="shared" ca="1" si="29"/>
        <v>0</v>
      </c>
      <c r="CP68" s="61">
        <f t="shared" ca="1" si="29"/>
        <v>0</v>
      </c>
      <c r="CQ68" s="61">
        <f t="shared" ca="1" si="29"/>
        <v>0</v>
      </c>
      <c r="CR68" s="61">
        <f t="shared" ca="1" si="30"/>
        <v>0</v>
      </c>
      <c r="CS68" s="61">
        <f t="shared" ca="1" si="30"/>
        <v>0</v>
      </c>
      <c r="CT68" s="61">
        <f t="shared" ca="1" si="30"/>
        <v>0</v>
      </c>
      <c r="CU68" s="61">
        <f t="shared" ca="1" si="6"/>
        <v>1491829573.4428644</v>
      </c>
    </row>
    <row r="69" spans="1:99" ht="12.75" customHeight="1">
      <c r="A69" s="44" t="s">
        <v>119</v>
      </c>
      <c r="B69" s="59">
        <v>3011</v>
      </c>
      <c r="C69" s="60" t="s">
        <v>375</v>
      </c>
      <c r="D69" s="61">
        <f t="shared" ca="1" si="27"/>
        <v>1169316957.7900002</v>
      </c>
      <c r="E69" s="61">
        <f t="shared" ca="1" si="27"/>
        <v>1320248486.6500001</v>
      </c>
      <c r="F69" s="61">
        <f t="shared" ca="1" si="27"/>
        <v>1383569145.5</v>
      </c>
      <c r="G69" s="61">
        <f t="shared" ca="1" si="27"/>
        <v>-63320658.850000001</v>
      </c>
      <c r="H69" s="61">
        <f t="shared" ca="1" si="27"/>
        <v>-171182647.84</v>
      </c>
      <c r="I69" s="61">
        <f t="shared" ca="1" si="27"/>
        <v>-187869681</v>
      </c>
      <c r="J69" s="61">
        <f t="shared" ca="1" si="27"/>
        <v>-932779814.87</v>
      </c>
      <c r="K69" s="61">
        <f t="shared" ca="1" si="27"/>
        <v>744910133.87</v>
      </c>
      <c r="L69" s="61">
        <f t="shared" ca="1" si="27"/>
        <v>16687033.159999996</v>
      </c>
      <c r="M69" s="61">
        <f t="shared" ca="1" si="27"/>
        <v>82665939.359999999</v>
      </c>
      <c r="N69" s="61">
        <f t="shared" ca="1" si="27"/>
        <v>-65978906.200000003</v>
      </c>
      <c r="O69" s="61">
        <f t="shared" ca="1" si="27"/>
        <v>0</v>
      </c>
      <c r="P69" s="61">
        <f t="shared" ca="1" si="27"/>
        <v>0</v>
      </c>
      <c r="Q69" s="61">
        <f t="shared" ca="1" si="27"/>
        <v>0</v>
      </c>
      <c r="R69" s="61">
        <f t="shared" ca="1" si="27"/>
        <v>0</v>
      </c>
      <c r="S69" s="61">
        <f t="shared" ca="1" si="27"/>
        <v>0</v>
      </c>
      <c r="T69" s="61">
        <f t="shared" ca="1" si="24"/>
        <v>0</v>
      </c>
      <c r="U69" s="61">
        <f t="shared" ca="1" si="24"/>
        <v>0</v>
      </c>
      <c r="V69" s="61">
        <f t="shared" ca="1" si="24"/>
        <v>8940422.7799999956</v>
      </c>
      <c r="W69" s="61">
        <f t="shared" ca="1" si="24"/>
        <v>1724739.35</v>
      </c>
      <c r="X69" s="61">
        <f t="shared" ca="1" si="24"/>
        <v>0</v>
      </c>
      <c r="Y69" s="61">
        <f t="shared" ca="1" si="24"/>
        <v>4635897.41</v>
      </c>
      <c r="Z69" s="61">
        <f t="shared" ca="1" si="24"/>
        <v>2579786.0199999958</v>
      </c>
      <c r="AA69" s="61">
        <f t="shared" ca="1" si="24"/>
        <v>0</v>
      </c>
      <c r="AB69" s="61">
        <f t="shared" ca="1" si="24"/>
        <v>0</v>
      </c>
      <c r="AC69" s="61">
        <f t="shared" ca="1" si="24"/>
        <v>0</v>
      </c>
      <c r="AD69" s="61">
        <f t="shared" ca="1" si="24"/>
        <v>0</v>
      </c>
      <c r="AE69" s="61">
        <f t="shared" ca="1" si="24"/>
        <v>0</v>
      </c>
      <c r="AF69" s="61">
        <f t="shared" ca="1" si="24"/>
        <v>0</v>
      </c>
      <c r="AG69" s="61">
        <f t="shared" ca="1" si="24"/>
        <v>11310696.200000001</v>
      </c>
      <c r="AH69" s="61">
        <f t="shared" ca="1" si="25"/>
        <v>11310696.200000001</v>
      </c>
      <c r="AI69" s="61">
        <f t="shared" ca="1" si="25"/>
        <v>0</v>
      </c>
      <c r="AJ69" s="61">
        <f t="shared" ca="1" si="25"/>
        <v>0</v>
      </c>
      <c r="AK69" s="61">
        <f t="shared" ca="1" si="25"/>
        <v>0</v>
      </c>
      <c r="AL69" s="61">
        <f t="shared" ca="1" si="25"/>
        <v>0</v>
      </c>
      <c r="AM69" s="61">
        <f t="shared" ca="1" si="25"/>
        <v>0</v>
      </c>
      <c r="AN69" s="61">
        <f t="shared" ca="1" si="25"/>
        <v>-1036185742.7899998</v>
      </c>
      <c r="AO69" s="61">
        <f t="shared" ca="1" si="25"/>
        <v>-171664395.22</v>
      </c>
      <c r="AP69" s="61">
        <f t="shared" ca="1" si="25"/>
        <v>-178360731.96000001</v>
      </c>
      <c r="AQ69" s="61">
        <f t="shared" ca="1" si="25"/>
        <v>6696336.7400000002</v>
      </c>
      <c r="AR69" s="61">
        <f t="shared" ca="1" si="25"/>
        <v>7655007.0000000075</v>
      </c>
      <c r="AS69" s="61">
        <f t="shared" ca="1" si="25"/>
        <v>1769163.3800000101</v>
      </c>
      <c r="AT69" s="61">
        <f t="shared" ca="1" si="25"/>
        <v>-121281865.16999999</v>
      </c>
      <c r="AU69" s="61">
        <f t="shared" ca="1" si="25"/>
        <v>-112075204.02999999</v>
      </c>
      <c r="AV69" s="61">
        <f t="shared" ca="1" si="25"/>
        <v>-9206661.1400000006</v>
      </c>
      <c r="AW69" s="61">
        <f t="shared" ca="1" si="25"/>
        <v>0</v>
      </c>
      <c r="AX69" s="61">
        <f t="shared" ca="1" si="28"/>
        <v>0</v>
      </c>
      <c r="AY69" s="61">
        <f t="shared" ca="1" si="28"/>
        <v>123051028.55</v>
      </c>
      <c r="AZ69" s="61">
        <f t="shared" ca="1" si="28"/>
        <v>5885843.6199999973</v>
      </c>
      <c r="BA69" s="61">
        <f t="shared" ca="1" si="28"/>
        <v>36532306.769999996</v>
      </c>
      <c r="BB69" s="61">
        <f t="shared" ca="1" si="28"/>
        <v>32228362.459999997</v>
      </c>
      <c r="BC69" s="61">
        <f t="shared" ca="1" si="28"/>
        <v>4303944.3099999996</v>
      </c>
      <c r="BD69" s="61">
        <f t="shared" ca="1" si="28"/>
        <v>0</v>
      </c>
      <c r="BE69" s="61">
        <f t="shared" ca="1" si="28"/>
        <v>0</v>
      </c>
      <c r="BF69" s="61">
        <f t="shared" ca="1" si="28"/>
        <v>-30646463.149999999</v>
      </c>
      <c r="BG69" s="61">
        <f t="shared" ca="1" si="28"/>
        <v>-1271090.79</v>
      </c>
      <c r="BH69" s="61">
        <f t="shared" ca="1" si="28"/>
        <v>-1271090.79</v>
      </c>
      <c r="BI69" s="61">
        <f t="shared" ca="1" si="28"/>
        <v>0</v>
      </c>
      <c r="BJ69" s="61">
        <f t="shared" ca="1" si="28"/>
        <v>-159094320.42999983</v>
      </c>
      <c r="BK69" s="61">
        <f t="shared" ca="1" si="28"/>
        <v>-159094320.42999983</v>
      </c>
      <c r="BL69" s="61">
        <f t="shared" ca="1" si="26"/>
        <v>-1235803635.6499999</v>
      </c>
      <c r="BM69" s="61">
        <f t="shared" ca="1" si="26"/>
        <v>1076709315.22</v>
      </c>
      <c r="BN69" s="61">
        <f t="shared" ca="1" si="26"/>
        <v>0</v>
      </c>
      <c r="BO69" s="61">
        <f t="shared" ca="1" si="26"/>
        <v>0</v>
      </c>
      <c r="BP69" s="61">
        <f t="shared" ca="1" si="26"/>
        <v>0</v>
      </c>
      <c r="BQ69" s="61">
        <f t="shared" ca="1" si="26"/>
        <v>-5825453.2400000039</v>
      </c>
      <c r="BR69" s="61">
        <f t="shared" ca="1" si="26"/>
        <v>-5825453.2400000039</v>
      </c>
      <c r="BS69" s="61">
        <f t="shared" ca="1" si="26"/>
        <v>0</v>
      </c>
      <c r="BT69" s="61">
        <f t="shared" ca="1" si="26"/>
        <v>0</v>
      </c>
      <c r="BU69" s="61">
        <f t="shared" ca="1" si="26"/>
        <v>-705567656.07000005</v>
      </c>
      <c r="BV69" s="61">
        <f t="shared" ca="1" si="26"/>
        <v>-592916022.85000002</v>
      </c>
      <c r="BW69" s="61">
        <f t="shared" ca="1" si="26"/>
        <v>-62186214.439999998</v>
      </c>
      <c r="BX69" s="61">
        <f t="shared" ca="1" si="26"/>
        <v>-38466974.890000001</v>
      </c>
      <c r="BY69" s="61">
        <f t="shared" ca="1" si="26"/>
        <v>0</v>
      </c>
      <c r="BZ69" s="61">
        <f t="shared" ca="1" si="26"/>
        <v>-4496666.51</v>
      </c>
      <c r="CA69" s="61">
        <f t="shared" ca="1" si="26"/>
        <v>-1427228.97</v>
      </c>
      <c r="CB69" s="61">
        <f t="shared" ca="1" si="29"/>
        <v>10313388.309999999</v>
      </c>
      <c r="CC69" s="61">
        <f t="shared" ca="1" si="29"/>
        <v>-16387936.720000001</v>
      </c>
      <c r="CD69" s="61">
        <f t="shared" ca="1" si="29"/>
        <v>-417834.03999999992</v>
      </c>
      <c r="CE69" s="61">
        <f t="shared" ca="1" si="29"/>
        <v>0</v>
      </c>
      <c r="CF69" s="61">
        <f t="shared" ca="1" si="29"/>
        <v>-417834.03999999992</v>
      </c>
      <c r="CG69" s="61">
        <f t="shared" ca="1" si="29"/>
        <v>0</v>
      </c>
      <c r="CH69" s="61">
        <f t="shared" ca="1" si="29"/>
        <v>0</v>
      </c>
      <c r="CI69" s="61">
        <f t="shared" ca="1" si="29"/>
        <v>0</v>
      </c>
      <c r="CJ69" s="61">
        <f t="shared" ca="1" si="29"/>
        <v>0</v>
      </c>
      <c r="CK69" s="61">
        <f t="shared" ca="1" si="29"/>
        <v>0</v>
      </c>
      <c r="CL69" s="61">
        <f t="shared" ca="1" si="29"/>
        <v>0</v>
      </c>
      <c r="CM69" s="61">
        <f t="shared" ca="1" si="29"/>
        <v>0</v>
      </c>
      <c r="CN69" s="61">
        <f t="shared" ca="1" si="29"/>
        <v>0</v>
      </c>
      <c r="CO69" s="61">
        <f t="shared" ca="1" si="29"/>
        <v>0</v>
      </c>
      <c r="CP69" s="61">
        <f t="shared" ca="1" si="29"/>
        <v>0</v>
      </c>
      <c r="CQ69" s="61">
        <f t="shared" ca="1" si="29"/>
        <v>0</v>
      </c>
      <c r="CR69" s="61">
        <f t="shared" ca="1" si="30"/>
        <v>0</v>
      </c>
      <c r="CS69" s="61">
        <f t="shared" ca="1" si="30"/>
        <v>0</v>
      </c>
      <c r="CT69" s="61">
        <f t="shared" ca="1" si="30"/>
        <v>0</v>
      </c>
      <c r="CU69" s="61">
        <f t="shared" ca="1" si="6"/>
        <v>133131215.00000036</v>
      </c>
    </row>
    <row r="70" spans="1:99" ht="12.75" customHeight="1">
      <c r="A70" s="44" t="s">
        <v>120</v>
      </c>
      <c r="B70" s="59">
        <v>3012</v>
      </c>
      <c r="C70" s="60" t="s">
        <v>375</v>
      </c>
      <c r="D70" s="61">
        <f t="shared" ca="1" si="27"/>
        <v>5550776323.1799994</v>
      </c>
      <c r="E70" s="61">
        <f t="shared" ca="1" si="27"/>
        <v>4853113566.0199995</v>
      </c>
      <c r="F70" s="61">
        <f t="shared" ca="1" si="27"/>
        <v>5600128918.2299995</v>
      </c>
      <c r="G70" s="61">
        <f t="shared" ca="1" si="27"/>
        <v>-747015352.21000004</v>
      </c>
      <c r="H70" s="61">
        <f t="shared" ca="1" si="27"/>
        <v>-327045160.23000026</v>
      </c>
      <c r="I70" s="61">
        <f t="shared" ca="1" si="27"/>
        <v>-480701427.19000006</v>
      </c>
      <c r="J70" s="61">
        <f t="shared" ca="1" si="27"/>
        <v>-3157020886.6100001</v>
      </c>
      <c r="K70" s="61">
        <f t="shared" ca="1" si="27"/>
        <v>2676319459.4200001</v>
      </c>
      <c r="L70" s="61">
        <f t="shared" ca="1" si="27"/>
        <v>153656266.9599998</v>
      </c>
      <c r="M70" s="61">
        <f t="shared" ca="1" si="27"/>
        <v>1300688118.5999999</v>
      </c>
      <c r="N70" s="61">
        <f t="shared" ca="1" si="27"/>
        <v>-1147031851.6400001</v>
      </c>
      <c r="O70" s="61">
        <f t="shared" ca="1" si="27"/>
        <v>0</v>
      </c>
      <c r="P70" s="61">
        <f t="shared" ca="1" si="27"/>
        <v>0</v>
      </c>
      <c r="Q70" s="61">
        <f t="shared" ca="1" si="27"/>
        <v>0</v>
      </c>
      <c r="R70" s="61">
        <f t="shared" ca="1" si="27"/>
        <v>0</v>
      </c>
      <c r="S70" s="61">
        <f t="shared" ref="S70:AH82" ca="1" si="31">INDIRECT("'"&amp;VLOOKUP($A$2,$GC$1:$GD$19,2,0)&amp;"'!"&amp;ADDRESS(IFERROR(MATCH($B70,INDIRECT("'"&amp;VLOOKUP($A$2,$GC$1:$GD$19,2,0)&amp;"'!B:B"),0),MATCH($A$82,INDIRECT("'"&amp;VLOOKUP($A$2,$GC$1:$GD$19,2,0)&amp;"'!A:A"),0)),MATCH(S$5,INDIRECT("'"&amp;VLOOKUP($A$2,$GC$1:$GD$19,2,0)&amp;"'!5:5"),0)))</f>
        <v>0</v>
      </c>
      <c r="T70" s="61">
        <f t="shared" ca="1" si="31"/>
        <v>0</v>
      </c>
      <c r="U70" s="61">
        <f t="shared" ca="1" si="31"/>
        <v>0</v>
      </c>
      <c r="V70" s="61">
        <f t="shared" ca="1" si="31"/>
        <v>1024707917.39</v>
      </c>
      <c r="W70" s="61">
        <f t="shared" ca="1" si="31"/>
        <v>256007621.25999999</v>
      </c>
      <c r="X70" s="61">
        <f t="shared" ca="1" si="31"/>
        <v>0</v>
      </c>
      <c r="Y70" s="61">
        <f t="shared" ca="1" si="31"/>
        <v>469718899.88999999</v>
      </c>
      <c r="Z70" s="61">
        <f t="shared" ca="1" si="31"/>
        <v>298981396.24000001</v>
      </c>
      <c r="AA70" s="61">
        <f t="shared" ca="1" si="31"/>
        <v>0</v>
      </c>
      <c r="AB70" s="61">
        <f t="shared" ca="1" si="31"/>
        <v>0</v>
      </c>
      <c r="AC70" s="61">
        <f t="shared" ca="1" si="31"/>
        <v>0</v>
      </c>
      <c r="AD70" s="61">
        <f t="shared" ca="1" si="31"/>
        <v>0</v>
      </c>
      <c r="AE70" s="61">
        <f t="shared" ca="1" si="31"/>
        <v>0</v>
      </c>
      <c r="AF70" s="61">
        <f t="shared" ca="1" si="31"/>
        <v>0</v>
      </c>
      <c r="AG70" s="61">
        <f t="shared" ca="1" si="31"/>
        <v>0</v>
      </c>
      <c r="AH70" s="61">
        <f t="shared" ca="1" si="31"/>
        <v>0</v>
      </c>
      <c r="AI70" s="61">
        <f t="shared" ref="AI70:AX82" ca="1" si="32">INDIRECT("'"&amp;VLOOKUP($A$2,$GC$1:$GD$19,2,0)&amp;"'!"&amp;ADDRESS(IFERROR(MATCH($B70,INDIRECT("'"&amp;VLOOKUP($A$2,$GC$1:$GD$19,2,0)&amp;"'!B:B"),0),MATCH($A$82,INDIRECT("'"&amp;VLOOKUP($A$2,$GC$1:$GD$19,2,0)&amp;"'!A:A"),0)),MATCH(AI$5,INDIRECT("'"&amp;VLOOKUP($A$2,$GC$1:$GD$19,2,0)&amp;"'!5:5"),0)))</f>
        <v>0</v>
      </c>
      <c r="AJ70" s="61">
        <f t="shared" ca="1" si="32"/>
        <v>0</v>
      </c>
      <c r="AK70" s="61">
        <f t="shared" ca="1" si="32"/>
        <v>0</v>
      </c>
      <c r="AL70" s="61">
        <f t="shared" ca="1" si="32"/>
        <v>0</v>
      </c>
      <c r="AM70" s="61">
        <f t="shared" ca="1" si="32"/>
        <v>0</v>
      </c>
      <c r="AN70" s="61">
        <f t="shared" ca="1" si="32"/>
        <v>-3337189559.5386748</v>
      </c>
      <c r="AO70" s="61">
        <f t="shared" ca="1" si="32"/>
        <v>-957462332.37</v>
      </c>
      <c r="AP70" s="61">
        <f t="shared" ca="1" si="32"/>
        <v>-1068545453.59</v>
      </c>
      <c r="AQ70" s="61">
        <f t="shared" ca="1" si="32"/>
        <v>111083121.22</v>
      </c>
      <c r="AR70" s="61">
        <f t="shared" ca="1" si="32"/>
        <v>-71170658.139999986</v>
      </c>
      <c r="AS70" s="61">
        <f t="shared" ca="1" si="32"/>
        <v>-148591907.5</v>
      </c>
      <c r="AT70" s="61">
        <f t="shared" ca="1" si="32"/>
        <v>-1132720099.45</v>
      </c>
      <c r="AU70" s="61">
        <f t="shared" ca="1" si="32"/>
        <v>-909296868.77999997</v>
      </c>
      <c r="AV70" s="61">
        <f t="shared" ca="1" si="32"/>
        <v>-223423230.66999999</v>
      </c>
      <c r="AW70" s="61">
        <f t="shared" ca="1" si="32"/>
        <v>0</v>
      </c>
      <c r="AX70" s="61">
        <f t="shared" ca="1" si="32"/>
        <v>0</v>
      </c>
      <c r="AY70" s="61">
        <f t="shared" ca="1" si="28"/>
        <v>984128191.95000005</v>
      </c>
      <c r="AZ70" s="61">
        <f t="shared" ca="1" si="28"/>
        <v>77421249.360000014</v>
      </c>
      <c r="BA70" s="61">
        <f t="shared" ca="1" si="28"/>
        <v>562731698.61000001</v>
      </c>
      <c r="BB70" s="61">
        <f t="shared" ca="1" si="28"/>
        <v>465171696.47000003</v>
      </c>
      <c r="BC70" s="61">
        <f t="shared" ca="1" si="28"/>
        <v>97560002.140000001</v>
      </c>
      <c r="BD70" s="61">
        <f t="shared" ca="1" si="28"/>
        <v>0</v>
      </c>
      <c r="BE70" s="61">
        <f t="shared" ca="1" si="28"/>
        <v>0</v>
      </c>
      <c r="BF70" s="61">
        <f t="shared" ca="1" si="28"/>
        <v>-485310449.25</v>
      </c>
      <c r="BG70" s="61">
        <f t="shared" ca="1" si="28"/>
        <v>1626339.01</v>
      </c>
      <c r="BH70" s="61">
        <f t="shared" ca="1" si="28"/>
        <v>1626339.01</v>
      </c>
      <c r="BI70" s="61">
        <f t="shared" ca="1" si="28"/>
        <v>0</v>
      </c>
      <c r="BJ70" s="61">
        <f t="shared" ca="1" si="28"/>
        <v>-1426509835.5599995</v>
      </c>
      <c r="BK70" s="61">
        <f t="shared" ca="1" si="28"/>
        <v>-1426509835.5599995</v>
      </c>
      <c r="BL70" s="61">
        <f t="shared" ca="1" si="28"/>
        <v>-14907287794.949999</v>
      </c>
      <c r="BM70" s="61">
        <f t="shared" ca="1" si="28"/>
        <v>13480777959.389999</v>
      </c>
      <c r="BN70" s="61">
        <f t="shared" ref="BN70:CC82" ca="1" si="33">INDIRECT("'"&amp;VLOOKUP($A$2,$GC$1:$GD$19,2,0)&amp;"'!"&amp;ADDRESS(IFERROR(MATCH($B70,INDIRECT("'"&amp;VLOOKUP($A$2,$GC$1:$GD$19,2,0)&amp;"'!B:B"),0),MATCH($A$82,INDIRECT("'"&amp;VLOOKUP($A$2,$GC$1:$GD$19,2,0)&amp;"'!A:A"),0)),MATCH(BN$5,INDIRECT("'"&amp;VLOOKUP($A$2,$GC$1:$GD$19,2,0)&amp;"'!5:5"),0)))</f>
        <v>0</v>
      </c>
      <c r="BO70" s="61">
        <f t="shared" ca="1" si="33"/>
        <v>0</v>
      </c>
      <c r="BP70" s="61">
        <f t="shared" ca="1" si="33"/>
        <v>0</v>
      </c>
      <c r="BQ70" s="61">
        <f t="shared" ca="1" si="33"/>
        <v>-12520913.280000001</v>
      </c>
      <c r="BR70" s="61">
        <f t="shared" ca="1" si="33"/>
        <v>-12520913.280000001</v>
      </c>
      <c r="BS70" s="61">
        <f t="shared" ca="1" si="33"/>
        <v>0</v>
      </c>
      <c r="BT70" s="61">
        <f t="shared" ca="1" si="33"/>
        <v>0</v>
      </c>
      <c r="BU70" s="61">
        <f t="shared" ca="1" si="33"/>
        <v>-871152159.19867516</v>
      </c>
      <c r="BV70" s="61">
        <f t="shared" ca="1" si="33"/>
        <v>-1089143308.0799999</v>
      </c>
      <c r="BW70" s="61">
        <f t="shared" ca="1" si="33"/>
        <v>-104111293.85875593</v>
      </c>
      <c r="BX70" s="61">
        <f t="shared" ca="1" si="33"/>
        <v>-55415664.799919374</v>
      </c>
      <c r="BY70" s="61">
        <f t="shared" ca="1" si="33"/>
        <v>0</v>
      </c>
      <c r="BZ70" s="61">
        <f t="shared" ca="1" si="33"/>
        <v>0</v>
      </c>
      <c r="CA70" s="61">
        <f t="shared" ca="1" si="33"/>
        <v>0</v>
      </c>
      <c r="CB70" s="61">
        <f t="shared" ca="1" si="33"/>
        <v>383900969.48000002</v>
      </c>
      <c r="CC70" s="61">
        <f t="shared" ca="1" si="33"/>
        <v>-6382861.9400000004</v>
      </c>
      <c r="CD70" s="61">
        <f t="shared" ca="1" si="29"/>
        <v>0</v>
      </c>
      <c r="CE70" s="61">
        <f t="shared" ca="1" si="29"/>
        <v>0</v>
      </c>
      <c r="CF70" s="61">
        <f t="shared" ca="1" si="29"/>
        <v>0</v>
      </c>
      <c r="CG70" s="61">
        <f t="shared" ca="1" si="29"/>
        <v>0</v>
      </c>
      <c r="CH70" s="61">
        <f t="shared" ca="1" si="29"/>
        <v>0</v>
      </c>
      <c r="CI70" s="61">
        <f t="shared" ca="1" si="29"/>
        <v>0</v>
      </c>
      <c r="CJ70" s="61">
        <f t="shared" ca="1" si="29"/>
        <v>0</v>
      </c>
      <c r="CK70" s="61">
        <f t="shared" ca="1" si="29"/>
        <v>0</v>
      </c>
      <c r="CL70" s="61">
        <f t="shared" ca="1" si="29"/>
        <v>0</v>
      </c>
      <c r="CM70" s="61">
        <f t="shared" ca="1" si="29"/>
        <v>0</v>
      </c>
      <c r="CN70" s="61">
        <f t="shared" ca="1" si="29"/>
        <v>0</v>
      </c>
      <c r="CO70" s="61">
        <f t="shared" ca="1" si="29"/>
        <v>0</v>
      </c>
      <c r="CP70" s="61">
        <f t="shared" ca="1" si="29"/>
        <v>0</v>
      </c>
      <c r="CQ70" s="61">
        <f t="shared" ca="1" si="29"/>
        <v>0</v>
      </c>
      <c r="CR70" s="61">
        <f t="shared" ca="1" si="30"/>
        <v>0</v>
      </c>
      <c r="CS70" s="61">
        <f t="shared" ca="1" si="30"/>
        <v>0</v>
      </c>
      <c r="CT70" s="61">
        <f t="shared" ca="1" si="30"/>
        <v>0</v>
      </c>
      <c r="CU70" s="61">
        <f t="shared" ca="1" si="6"/>
        <v>2213586763.6413245</v>
      </c>
    </row>
    <row r="71" spans="1:99" ht="12.75" customHeight="1">
      <c r="A71" s="44" t="s">
        <v>121</v>
      </c>
      <c r="B71" s="59">
        <v>3016</v>
      </c>
      <c r="C71" s="60" t="s">
        <v>375</v>
      </c>
      <c r="D71" s="61">
        <f t="shared" ref="D71:S82" ca="1" si="34">INDIRECT("'"&amp;VLOOKUP($A$2,$GC$1:$GD$19,2,0)&amp;"'!"&amp;ADDRESS(IFERROR(MATCH($B71,INDIRECT("'"&amp;VLOOKUP($A$2,$GC$1:$GD$19,2,0)&amp;"'!B:B"),0),MATCH($A$82,INDIRECT("'"&amp;VLOOKUP($A$2,$GC$1:$GD$19,2,0)&amp;"'!A:A"),0)),MATCH(D$5,INDIRECT("'"&amp;VLOOKUP($A$2,$GC$1:$GD$19,2,0)&amp;"'!5:5"),0)))</f>
        <v>262767356.47999999</v>
      </c>
      <c r="E71" s="61">
        <f t="shared" ca="1" si="34"/>
        <v>291902868.06</v>
      </c>
      <c r="F71" s="61">
        <f t="shared" ca="1" si="34"/>
        <v>319011594.12</v>
      </c>
      <c r="G71" s="61">
        <f t="shared" ca="1" si="34"/>
        <v>-27108726.059999999</v>
      </c>
      <c r="H71" s="61">
        <f t="shared" ca="1" si="34"/>
        <v>-29135511.580000002</v>
      </c>
      <c r="I71" s="61">
        <f t="shared" ca="1" si="34"/>
        <v>-37338600.380000003</v>
      </c>
      <c r="J71" s="61">
        <f t="shared" ca="1" si="34"/>
        <v>-81423896.200000003</v>
      </c>
      <c r="K71" s="61">
        <f t="shared" ca="1" si="34"/>
        <v>44085295.82</v>
      </c>
      <c r="L71" s="61">
        <f t="shared" ca="1" si="34"/>
        <v>8203088.8000000007</v>
      </c>
      <c r="M71" s="61">
        <f t="shared" ca="1" si="34"/>
        <v>13013228.390000001</v>
      </c>
      <c r="N71" s="61">
        <f t="shared" ca="1" si="34"/>
        <v>-4810139.59</v>
      </c>
      <c r="O71" s="61">
        <f t="shared" ca="1" si="34"/>
        <v>0</v>
      </c>
      <c r="P71" s="61">
        <f t="shared" ca="1" si="34"/>
        <v>0</v>
      </c>
      <c r="Q71" s="61">
        <f t="shared" ca="1" si="34"/>
        <v>0</v>
      </c>
      <c r="R71" s="61">
        <f t="shared" ca="1" si="34"/>
        <v>0</v>
      </c>
      <c r="S71" s="61">
        <f t="shared" ca="1" si="34"/>
        <v>0</v>
      </c>
      <c r="T71" s="61">
        <f t="shared" ca="1" si="31"/>
        <v>0</v>
      </c>
      <c r="U71" s="61">
        <f t="shared" ca="1" si="31"/>
        <v>0</v>
      </c>
      <c r="V71" s="61">
        <f t="shared" ca="1" si="31"/>
        <v>0</v>
      </c>
      <c r="W71" s="61">
        <f t="shared" ca="1" si="31"/>
        <v>0</v>
      </c>
      <c r="X71" s="61">
        <f t="shared" ca="1" si="31"/>
        <v>0</v>
      </c>
      <c r="Y71" s="61">
        <f t="shared" ca="1" si="31"/>
        <v>0</v>
      </c>
      <c r="Z71" s="61">
        <f t="shared" ca="1" si="31"/>
        <v>0</v>
      </c>
      <c r="AA71" s="61">
        <f t="shared" ca="1" si="31"/>
        <v>0</v>
      </c>
      <c r="AB71" s="61">
        <f t="shared" ca="1" si="31"/>
        <v>0</v>
      </c>
      <c r="AC71" s="61">
        <f t="shared" ca="1" si="31"/>
        <v>0</v>
      </c>
      <c r="AD71" s="61">
        <f t="shared" ca="1" si="31"/>
        <v>0</v>
      </c>
      <c r="AE71" s="61">
        <f t="shared" ca="1" si="31"/>
        <v>0</v>
      </c>
      <c r="AF71" s="61">
        <f t="shared" ca="1" si="31"/>
        <v>0</v>
      </c>
      <c r="AG71" s="61">
        <f t="shared" ca="1" si="31"/>
        <v>0</v>
      </c>
      <c r="AH71" s="61">
        <f t="shared" ca="1" si="31"/>
        <v>0</v>
      </c>
      <c r="AI71" s="61">
        <f t="shared" ca="1" si="32"/>
        <v>0</v>
      </c>
      <c r="AJ71" s="61">
        <f t="shared" ca="1" si="32"/>
        <v>0</v>
      </c>
      <c r="AK71" s="61">
        <f t="shared" ca="1" si="32"/>
        <v>0</v>
      </c>
      <c r="AL71" s="61">
        <f t="shared" ca="1" si="32"/>
        <v>0</v>
      </c>
      <c r="AM71" s="61">
        <f t="shared" ca="1" si="32"/>
        <v>0</v>
      </c>
      <c r="AN71" s="61">
        <f t="shared" ca="1" si="32"/>
        <v>-183652437.6624662</v>
      </c>
      <c r="AO71" s="61">
        <f t="shared" ca="1" si="32"/>
        <v>-15836978.439999999</v>
      </c>
      <c r="AP71" s="61">
        <f t="shared" ca="1" si="32"/>
        <v>-16352531.58</v>
      </c>
      <c r="AQ71" s="61">
        <f t="shared" ca="1" si="32"/>
        <v>515553.14</v>
      </c>
      <c r="AR71" s="61">
        <f t="shared" ca="1" si="32"/>
        <v>-859912.34999999404</v>
      </c>
      <c r="AS71" s="61">
        <f t="shared" ca="1" si="32"/>
        <v>-2425099.1299999952</v>
      </c>
      <c r="AT71" s="61">
        <f t="shared" ca="1" si="32"/>
        <v>-59954207.129999995</v>
      </c>
      <c r="AU71" s="61">
        <f t="shared" ca="1" si="32"/>
        <v>-37818086.539999999</v>
      </c>
      <c r="AV71" s="61">
        <f t="shared" ca="1" si="32"/>
        <v>-22136120.59</v>
      </c>
      <c r="AW71" s="61">
        <f t="shared" ca="1" si="32"/>
        <v>0</v>
      </c>
      <c r="AX71" s="61">
        <f t="shared" ca="1" si="32"/>
        <v>0</v>
      </c>
      <c r="AY71" s="61">
        <f t="shared" ref="AY71:BN82" ca="1" si="35">INDIRECT("'"&amp;VLOOKUP($A$2,$GC$1:$GD$19,2,0)&amp;"'!"&amp;ADDRESS(IFERROR(MATCH($B71,INDIRECT("'"&amp;VLOOKUP($A$2,$GC$1:$GD$19,2,0)&amp;"'!B:B"),0),MATCH($A$82,INDIRECT("'"&amp;VLOOKUP($A$2,$GC$1:$GD$19,2,0)&amp;"'!A:A"),0)),MATCH(AY$5,INDIRECT("'"&amp;VLOOKUP($A$2,$GC$1:$GD$19,2,0)&amp;"'!5:5"),0)))</f>
        <v>57529108</v>
      </c>
      <c r="AZ71" s="61">
        <f t="shared" ca="1" si="35"/>
        <v>1565186.7800000012</v>
      </c>
      <c r="BA71" s="61">
        <f t="shared" ca="1" si="35"/>
        <v>17498897.780000001</v>
      </c>
      <c r="BB71" s="61">
        <f t="shared" ca="1" si="35"/>
        <v>12294312.4</v>
      </c>
      <c r="BC71" s="61">
        <f t="shared" ca="1" si="35"/>
        <v>5204585.38</v>
      </c>
      <c r="BD71" s="61">
        <f t="shared" ca="1" si="35"/>
        <v>0</v>
      </c>
      <c r="BE71" s="61">
        <f t="shared" ca="1" si="35"/>
        <v>0</v>
      </c>
      <c r="BF71" s="61">
        <f t="shared" ca="1" si="35"/>
        <v>-15933711</v>
      </c>
      <c r="BG71" s="61">
        <f t="shared" ca="1" si="35"/>
        <v>0</v>
      </c>
      <c r="BH71" s="61">
        <f t="shared" ca="1" si="35"/>
        <v>0</v>
      </c>
      <c r="BI71" s="61">
        <f t="shared" ca="1" si="35"/>
        <v>0</v>
      </c>
      <c r="BJ71" s="61">
        <f t="shared" ca="1" si="35"/>
        <v>-12249026.130000018</v>
      </c>
      <c r="BK71" s="61">
        <f t="shared" ca="1" si="35"/>
        <v>-14097861.420000017</v>
      </c>
      <c r="BL71" s="61">
        <f t="shared" ca="1" si="35"/>
        <v>-315656737.39999998</v>
      </c>
      <c r="BM71" s="61">
        <f t="shared" ca="1" si="35"/>
        <v>301558875.97999996</v>
      </c>
      <c r="BN71" s="61">
        <f t="shared" ca="1" si="35"/>
        <v>1848835.2899999991</v>
      </c>
      <c r="BO71" s="61">
        <f t="shared" ca="1" si="33"/>
        <v>14626493.939999999</v>
      </c>
      <c r="BP71" s="61">
        <f t="shared" ca="1" si="33"/>
        <v>-12777658.65</v>
      </c>
      <c r="BQ71" s="61">
        <f t="shared" ca="1" si="33"/>
        <v>-3210219.4800000004</v>
      </c>
      <c r="BR71" s="61">
        <f t="shared" ca="1" si="33"/>
        <v>-3210219.4800000004</v>
      </c>
      <c r="BS71" s="61">
        <f t="shared" ca="1" si="33"/>
        <v>0</v>
      </c>
      <c r="BT71" s="61">
        <f t="shared" ca="1" si="33"/>
        <v>0</v>
      </c>
      <c r="BU71" s="61">
        <f t="shared" ca="1" si="33"/>
        <v>-151496301.26246619</v>
      </c>
      <c r="BV71" s="61">
        <f t="shared" ca="1" si="33"/>
        <v>-104513393.29246622</v>
      </c>
      <c r="BW71" s="61">
        <f t="shared" ca="1" si="33"/>
        <v>-21862444.23</v>
      </c>
      <c r="BX71" s="61">
        <f t="shared" ca="1" si="33"/>
        <v>-1567740.89</v>
      </c>
      <c r="BY71" s="61">
        <f t="shared" ca="1" si="33"/>
        <v>0</v>
      </c>
      <c r="BZ71" s="61">
        <f t="shared" ca="1" si="33"/>
        <v>-21474802.510000002</v>
      </c>
      <c r="CA71" s="61">
        <f t="shared" ca="1" si="33"/>
        <v>-4478439.42</v>
      </c>
      <c r="CB71" s="61">
        <f t="shared" ca="1" si="33"/>
        <v>2738676.15</v>
      </c>
      <c r="CC71" s="61">
        <f t="shared" ca="1" si="33"/>
        <v>-338157.07</v>
      </c>
      <c r="CD71" s="61">
        <f t="shared" ref="CD71:CS82" ca="1" si="36">INDIRECT("'"&amp;VLOOKUP($A$2,$GC$1:$GD$19,2,0)&amp;"'!"&amp;ADDRESS(IFERROR(MATCH($B71,INDIRECT("'"&amp;VLOOKUP($A$2,$GC$1:$GD$19,2,0)&amp;"'!B:B"),0),MATCH($A$82,INDIRECT("'"&amp;VLOOKUP($A$2,$GC$1:$GD$19,2,0)&amp;"'!A:A"),0)),MATCH(CD$5,INDIRECT("'"&amp;VLOOKUP($A$2,$GC$1:$GD$19,2,0)&amp;"'!5:5"),0)))</f>
        <v>0</v>
      </c>
      <c r="CE71" s="61">
        <f t="shared" ca="1" si="36"/>
        <v>0</v>
      </c>
      <c r="CF71" s="61">
        <f t="shared" ca="1" si="36"/>
        <v>0</v>
      </c>
      <c r="CG71" s="61">
        <f t="shared" ca="1" si="36"/>
        <v>0</v>
      </c>
      <c r="CH71" s="61">
        <f t="shared" ca="1" si="36"/>
        <v>0</v>
      </c>
      <c r="CI71" s="61">
        <f t="shared" ca="1" si="36"/>
        <v>0</v>
      </c>
      <c r="CJ71" s="61">
        <f t="shared" ca="1" si="36"/>
        <v>0</v>
      </c>
      <c r="CK71" s="61">
        <f t="shared" ca="1" si="36"/>
        <v>0</v>
      </c>
      <c r="CL71" s="61">
        <f t="shared" ca="1" si="36"/>
        <v>0</v>
      </c>
      <c r="CM71" s="61">
        <f t="shared" ca="1" si="36"/>
        <v>0</v>
      </c>
      <c r="CN71" s="61">
        <f t="shared" ca="1" si="36"/>
        <v>0</v>
      </c>
      <c r="CO71" s="61">
        <f t="shared" ca="1" si="36"/>
        <v>0</v>
      </c>
      <c r="CP71" s="61">
        <f t="shared" ca="1" si="36"/>
        <v>0</v>
      </c>
      <c r="CQ71" s="61">
        <f t="shared" ca="1" si="36"/>
        <v>0</v>
      </c>
      <c r="CR71" s="61">
        <f t="shared" ca="1" si="36"/>
        <v>0</v>
      </c>
      <c r="CS71" s="61">
        <f t="shared" ca="1" si="36"/>
        <v>0</v>
      </c>
      <c r="CT71" s="61">
        <f t="shared" ref="CT71:CT82" ca="1" si="37">INDIRECT("'"&amp;VLOOKUP($A$2,$GC$1:$GD$19,2,0)&amp;"'!"&amp;ADDRESS(IFERROR(MATCH($B71,INDIRECT("'"&amp;VLOOKUP($A$2,$GC$1:$GD$19,2,0)&amp;"'!B:B"),0),MATCH($A$82,INDIRECT("'"&amp;VLOOKUP($A$2,$GC$1:$GD$19,2,0)&amp;"'!A:A"),0)),MATCH(CT$5,INDIRECT("'"&amp;VLOOKUP($A$2,$GC$1:$GD$19,2,0)&amp;"'!5:5"),0)))</f>
        <v>0</v>
      </c>
      <c r="CU71" s="61">
        <f t="shared" ref="CU71:CU82" ca="1" si="38">INDIRECT("'"&amp;VLOOKUP($A$2,$GC$1:$GD$19,2,0)&amp;"'!"&amp;ADDRESS(IFERROR(MATCH($B71,INDIRECT("'"&amp;VLOOKUP($A$2,$GC$1:$GD$19,2,0)&amp;"'!B:B"),0),MATCH($A$82,INDIRECT("'"&amp;VLOOKUP($A$2,$GC$1:$GD$19,2,0)&amp;"'!A:A"),0)),MATCH(CU$6,INDIRECT("'"&amp;VLOOKUP($A$2,$GC$1:$GD$19,2,0)&amp;"'!6:6"),0)))</f>
        <v>79114918.817533791</v>
      </c>
    </row>
    <row r="72" spans="1:99" ht="12.75" customHeight="1">
      <c r="A72" s="44" t="s">
        <v>122</v>
      </c>
      <c r="B72" s="59">
        <v>3017</v>
      </c>
      <c r="C72" s="60" t="s">
        <v>375</v>
      </c>
      <c r="D72" s="61">
        <f t="shared" ca="1" si="34"/>
        <v>4499876776.4700003</v>
      </c>
      <c r="E72" s="61">
        <f t="shared" ca="1" si="34"/>
        <v>4358148190.0799999</v>
      </c>
      <c r="F72" s="61">
        <f t="shared" ca="1" si="34"/>
        <v>4711492706.7699995</v>
      </c>
      <c r="G72" s="61">
        <f t="shared" ca="1" si="34"/>
        <v>-353344516.69</v>
      </c>
      <c r="H72" s="61">
        <f t="shared" ca="1" si="34"/>
        <v>-273063367.54999983</v>
      </c>
      <c r="I72" s="61">
        <f t="shared" ca="1" si="34"/>
        <v>-309729450.69999981</v>
      </c>
      <c r="J72" s="61">
        <f t="shared" ca="1" si="34"/>
        <v>-3226505172.04</v>
      </c>
      <c r="K72" s="61">
        <f t="shared" ca="1" si="34"/>
        <v>2916775721.3400002</v>
      </c>
      <c r="L72" s="61">
        <f t="shared" ca="1" si="34"/>
        <v>36666083.150000006</v>
      </c>
      <c r="M72" s="61">
        <f t="shared" ca="1" si="34"/>
        <v>213470840.93000001</v>
      </c>
      <c r="N72" s="61">
        <f t="shared" ca="1" si="34"/>
        <v>-176804757.78</v>
      </c>
      <c r="O72" s="61">
        <f t="shared" ca="1" si="34"/>
        <v>0</v>
      </c>
      <c r="P72" s="61">
        <f t="shared" ca="1" si="34"/>
        <v>0</v>
      </c>
      <c r="Q72" s="61">
        <f t="shared" ca="1" si="34"/>
        <v>0</v>
      </c>
      <c r="R72" s="61">
        <f t="shared" ca="1" si="34"/>
        <v>0</v>
      </c>
      <c r="S72" s="61">
        <f t="shared" ca="1" si="34"/>
        <v>0</v>
      </c>
      <c r="T72" s="61">
        <f t="shared" ca="1" si="31"/>
        <v>0</v>
      </c>
      <c r="U72" s="61">
        <f t="shared" ca="1" si="31"/>
        <v>0</v>
      </c>
      <c r="V72" s="61">
        <f t="shared" ca="1" si="31"/>
        <v>414791953.94</v>
      </c>
      <c r="W72" s="61">
        <f t="shared" ca="1" si="31"/>
        <v>0</v>
      </c>
      <c r="X72" s="61">
        <f t="shared" ca="1" si="31"/>
        <v>0</v>
      </c>
      <c r="Y72" s="61">
        <f t="shared" ca="1" si="31"/>
        <v>414791953.94</v>
      </c>
      <c r="Z72" s="61">
        <f t="shared" ca="1" si="31"/>
        <v>0</v>
      </c>
      <c r="AA72" s="61">
        <f t="shared" ca="1" si="31"/>
        <v>0</v>
      </c>
      <c r="AB72" s="61">
        <f t="shared" ca="1" si="31"/>
        <v>0</v>
      </c>
      <c r="AC72" s="61">
        <f t="shared" ca="1" si="31"/>
        <v>0</v>
      </c>
      <c r="AD72" s="61">
        <f t="shared" ca="1" si="31"/>
        <v>0</v>
      </c>
      <c r="AE72" s="61">
        <f t="shared" ca="1" si="31"/>
        <v>0</v>
      </c>
      <c r="AF72" s="61">
        <f t="shared" ca="1" si="31"/>
        <v>0</v>
      </c>
      <c r="AG72" s="61">
        <f t="shared" ca="1" si="31"/>
        <v>0</v>
      </c>
      <c r="AH72" s="61">
        <f t="shared" ca="1" si="31"/>
        <v>0</v>
      </c>
      <c r="AI72" s="61">
        <f t="shared" ca="1" si="32"/>
        <v>0</v>
      </c>
      <c r="AJ72" s="61">
        <f t="shared" ca="1" si="32"/>
        <v>0</v>
      </c>
      <c r="AK72" s="61">
        <f t="shared" ca="1" si="32"/>
        <v>0</v>
      </c>
      <c r="AL72" s="61">
        <f t="shared" ca="1" si="32"/>
        <v>0</v>
      </c>
      <c r="AM72" s="61">
        <f t="shared" ca="1" si="32"/>
        <v>0</v>
      </c>
      <c r="AN72" s="61">
        <f t="shared" ca="1" si="32"/>
        <v>-3295938156.8499999</v>
      </c>
      <c r="AO72" s="61">
        <f t="shared" ca="1" si="32"/>
        <v>-1225451174.0999999</v>
      </c>
      <c r="AP72" s="61">
        <f t="shared" ca="1" si="32"/>
        <v>-1296672632.7199998</v>
      </c>
      <c r="AQ72" s="61">
        <f t="shared" ca="1" si="32"/>
        <v>71221458.620000005</v>
      </c>
      <c r="AR72" s="61">
        <f t="shared" ca="1" si="32"/>
        <v>-44909575.429999977</v>
      </c>
      <c r="AS72" s="61">
        <f t="shared" ca="1" si="32"/>
        <v>-91972257.179999948</v>
      </c>
      <c r="AT72" s="61">
        <f t="shared" ca="1" si="32"/>
        <v>-671761811.45999992</v>
      </c>
      <c r="AU72" s="61">
        <f t="shared" ca="1" si="32"/>
        <v>-732639345.80999994</v>
      </c>
      <c r="AV72" s="61">
        <f t="shared" ca="1" si="32"/>
        <v>60877534.350000001</v>
      </c>
      <c r="AW72" s="61">
        <f t="shared" ca="1" si="32"/>
        <v>0</v>
      </c>
      <c r="AX72" s="61">
        <f t="shared" ca="1" si="32"/>
        <v>0</v>
      </c>
      <c r="AY72" s="61">
        <f t="shared" ca="1" si="35"/>
        <v>579789554.27999997</v>
      </c>
      <c r="AZ72" s="61">
        <f t="shared" ca="1" si="35"/>
        <v>47062681.74999997</v>
      </c>
      <c r="BA72" s="61">
        <f t="shared" ca="1" si="35"/>
        <v>314762433.80999994</v>
      </c>
      <c r="BB72" s="61">
        <f t="shared" ca="1" si="35"/>
        <v>272232181.20999992</v>
      </c>
      <c r="BC72" s="61">
        <f t="shared" ca="1" si="35"/>
        <v>42530252.600000001</v>
      </c>
      <c r="BD72" s="61">
        <f t="shared" ca="1" si="35"/>
        <v>0</v>
      </c>
      <c r="BE72" s="61">
        <f t="shared" ca="1" si="35"/>
        <v>0</v>
      </c>
      <c r="BF72" s="61">
        <f t="shared" ca="1" si="35"/>
        <v>-267699752.05999997</v>
      </c>
      <c r="BG72" s="61">
        <f t="shared" ca="1" si="35"/>
        <v>122879.40000000001</v>
      </c>
      <c r="BH72" s="61">
        <f t="shared" ca="1" si="35"/>
        <v>193802.13</v>
      </c>
      <c r="BI72" s="61">
        <f t="shared" ca="1" si="35"/>
        <v>-70922.73</v>
      </c>
      <c r="BJ72" s="61">
        <f t="shared" ca="1" si="35"/>
        <v>-217009797.09999999</v>
      </c>
      <c r="BK72" s="61">
        <f t="shared" ca="1" si="35"/>
        <v>-220260515.25</v>
      </c>
      <c r="BL72" s="61">
        <f t="shared" ca="1" si="35"/>
        <v>-2231796522.8099999</v>
      </c>
      <c r="BM72" s="61">
        <f t="shared" ca="1" si="35"/>
        <v>2011536007.5599999</v>
      </c>
      <c r="BN72" s="61">
        <f t="shared" ca="1" si="35"/>
        <v>3250718.150000006</v>
      </c>
      <c r="BO72" s="61">
        <f t="shared" ca="1" si="33"/>
        <v>148561867.41</v>
      </c>
      <c r="BP72" s="61">
        <f t="shared" ca="1" si="33"/>
        <v>-145311149.25999999</v>
      </c>
      <c r="BQ72" s="61">
        <f t="shared" ca="1" si="33"/>
        <v>-25832871.68</v>
      </c>
      <c r="BR72" s="61">
        <f t="shared" ca="1" si="33"/>
        <v>-25832871.68</v>
      </c>
      <c r="BS72" s="61">
        <f t="shared" ca="1" si="33"/>
        <v>0</v>
      </c>
      <c r="BT72" s="61">
        <f t="shared" ca="1" si="33"/>
        <v>0</v>
      </c>
      <c r="BU72" s="61">
        <f t="shared" ca="1" si="33"/>
        <v>-1782810571.9100001</v>
      </c>
      <c r="BV72" s="61">
        <f t="shared" ca="1" si="33"/>
        <v>-1503821470.0300002</v>
      </c>
      <c r="BW72" s="61">
        <f t="shared" ca="1" si="33"/>
        <v>-267813815.75</v>
      </c>
      <c r="BX72" s="61">
        <f t="shared" ca="1" si="33"/>
        <v>-44699030.549999997</v>
      </c>
      <c r="BY72" s="61">
        <f t="shared" ca="1" si="33"/>
        <v>0</v>
      </c>
      <c r="BZ72" s="61">
        <f t="shared" ca="1" si="33"/>
        <v>-15965904.760000002</v>
      </c>
      <c r="CA72" s="61">
        <f t="shared" ca="1" si="33"/>
        <v>-69715384.700000003</v>
      </c>
      <c r="CB72" s="61">
        <f t="shared" ca="1" si="33"/>
        <v>48295782.219999999</v>
      </c>
      <c r="CC72" s="61">
        <f t="shared" ca="1" si="33"/>
        <v>70909251.660000011</v>
      </c>
      <c r="CD72" s="61">
        <f t="shared" ca="1" si="36"/>
        <v>-47046.03</v>
      </c>
      <c r="CE72" s="61">
        <f t="shared" ca="1" si="36"/>
        <v>-47046.03</v>
      </c>
      <c r="CF72" s="61">
        <f t="shared" ca="1" si="36"/>
        <v>0</v>
      </c>
      <c r="CG72" s="61">
        <f t="shared" ca="1" si="36"/>
        <v>0</v>
      </c>
      <c r="CH72" s="61">
        <f t="shared" ca="1" si="36"/>
        <v>0</v>
      </c>
      <c r="CI72" s="61">
        <f t="shared" ca="1" si="36"/>
        <v>0</v>
      </c>
      <c r="CJ72" s="61">
        <f t="shared" ca="1" si="36"/>
        <v>0</v>
      </c>
      <c r="CK72" s="61">
        <f t="shared" ca="1" si="36"/>
        <v>0</v>
      </c>
      <c r="CL72" s="61">
        <f t="shared" ca="1" si="36"/>
        <v>0</v>
      </c>
      <c r="CM72" s="61">
        <f t="shared" ca="1" si="36"/>
        <v>0</v>
      </c>
      <c r="CN72" s="61">
        <f t="shared" ca="1" si="36"/>
        <v>0</v>
      </c>
      <c r="CO72" s="61">
        <f t="shared" ca="1" si="36"/>
        <v>0</v>
      </c>
      <c r="CP72" s="61">
        <f t="shared" ca="1" si="36"/>
        <v>0</v>
      </c>
      <c r="CQ72" s="61">
        <f t="shared" ca="1" si="36"/>
        <v>0</v>
      </c>
      <c r="CR72" s="61">
        <f t="shared" ca="1" si="36"/>
        <v>0</v>
      </c>
      <c r="CS72" s="61">
        <f t="shared" ca="1" si="36"/>
        <v>0</v>
      </c>
      <c r="CT72" s="61">
        <f t="shared" ca="1" si="37"/>
        <v>0</v>
      </c>
      <c r="CU72" s="61">
        <f t="shared" ca="1" si="38"/>
        <v>1203938619.6200004</v>
      </c>
    </row>
    <row r="73" spans="1:99" ht="12.75" customHeight="1">
      <c r="A73" s="44" t="s">
        <v>123</v>
      </c>
      <c r="B73" s="59">
        <v>3018</v>
      </c>
      <c r="C73" s="60" t="s">
        <v>375</v>
      </c>
      <c r="D73" s="61">
        <f t="shared" ca="1" si="34"/>
        <v>8593216090.5099983</v>
      </c>
      <c r="E73" s="61">
        <f t="shared" ca="1" si="34"/>
        <v>10568455559.719999</v>
      </c>
      <c r="F73" s="61">
        <f t="shared" ca="1" si="34"/>
        <v>10600672234.469999</v>
      </c>
      <c r="G73" s="61">
        <f t="shared" ca="1" si="34"/>
        <v>-32216674.75</v>
      </c>
      <c r="H73" s="61">
        <f t="shared" ca="1" si="34"/>
        <v>-2077745367.3500004</v>
      </c>
      <c r="I73" s="61">
        <f t="shared" ca="1" si="34"/>
        <v>-2077745367.3500004</v>
      </c>
      <c r="J73" s="61">
        <f t="shared" ca="1" si="34"/>
        <v>-9901070182.8500004</v>
      </c>
      <c r="K73" s="61">
        <f t="shared" ca="1" si="34"/>
        <v>7823324815.5</v>
      </c>
      <c r="L73" s="61">
        <f t="shared" ca="1" si="34"/>
        <v>0</v>
      </c>
      <c r="M73" s="61">
        <f t="shared" ca="1" si="34"/>
        <v>0</v>
      </c>
      <c r="N73" s="61">
        <f t="shared" ca="1" si="34"/>
        <v>0</v>
      </c>
      <c r="O73" s="61">
        <f t="shared" ca="1" si="34"/>
        <v>0</v>
      </c>
      <c r="P73" s="61">
        <f t="shared" ca="1" si="34"/>
        <v>0</v>
      </c>
      <c r="Q73" s="61">
        <f t="shared" ca="1" si="34"/>
        <v>0</v>
      </c>
      <c r="R73" s="61">
        <f t="shared" ca="1" si="34"/>
        <v>0</v>
      </c>
      <c r="S73" s="61">
        <f t="shared" ca="1" si="34"/>
        <v>0</v>
      </c>
      <c r="T73" s="61">
        <f t="shared" ca="1" si="31"/>
        <v>0</v>
      </c>
      <c r="U73" s="61">
        <f t="shared" ca="1" si="31"/>
        <v>0</v>
      </c>
      <c r="V73" s="61">
        <f t="shared" ca="1" si="31"/>
        <v>48853490.920000002</v>
      </c>
      <c r="W73" s="61">
        <f t="shared" ca="1" si="31"/>
        <v>46007729.579999998</v>
      </c>
      <c r="X73" s="61">
        <f t="shared" ca="1" si="31"/>
        <v>0</v>
      </c>
      <c r="Y73" s="61">
        <f t="shared" ca="1" si="31"/>
        <v>0</v>
      </c>
      <c r="Z73" s="61">
        <f t="shared" ca="1" si="31"/>
        <v>2845761.34</v>
      </c>
      <c r="AA73" s="61">
        <f t="shared" ca="1" si="31"/>
        <v>0</v>
      </c>
      <c r="AB73" s="61">
        <f t="shared" ca="1" si="31"/>
        <v>0</v>
      </c>
      <c r="AC73" s="61">
        <f t="shared" ca="1" si="31"/>
        <v>0</v>
      </c>
      <c r="AD73" s="61">
        <f t="shared" ca="1" si="31"/>
        <v>0</v>
      </c>
      <c r="AE73" s="61">
        <f t="shared" ca="1" si="31"/>
        <v>0</v>
      </c>
      <c r="AF73" s="61">
        <f t="shared" ca="1" si="31"/>
        <v>0</v>
      </c>
      <c r="AG73" s="61">
        <f t="shared" ca="1" si="31"/>
        <v>53652407.220000006</v>
      </c>
      <c r="AH73" s="61">
        <f t="shared" ca="1" si="31"/>
        <v>53652407.220000006</v>
      </c>
      <c r="AI73" s="61">
        <f t="shared" ca="1" si="32"/>
        <v>0</v>
      </c>
      <c r="AJ73" s="61">
        <f t="shared" ca="1" si="32"/>
        <v>0</v>
      </c>
      <c r="AK73" s="61">
        <f t="shared" ca="1" si="32"/>
        <v>0</v>
      </c>
      <c r="AL73" s="61">
        <f t="shared" ca="1" si="32"/>
        <v>0</v>
      </c>
      <c r="AM73" s="61">
        <f t="shared" ca="1" si="32"/>
        <v>0</v>
      </c>
      <c r="AN73" s="61">
        <f t="shared" ca="1" si="32"/>
        <v>-6053752524.1800022</v>
      </c>
      <c r="AO73" s="61">
        <f t="shared" ca="1" si="32"/>
        <v>-959727473.63000023</v>
      </c>
      <c r="AP73" s="61">
        <f t="shared" ca="1" si="32"/>
        <v>-963217981.00000024</v>
      </c>
      <c r="AQ73" s="61">
        <f t="shared" ca="1" si="32"/>
        <v>3490507.37</v>
      </c>
      <c r="AR73" s="61">
        <f t="shared" ca="1" si="32"/>
        <v>-102166621.45000009</v>
      </c>
      <c r="AS73" s="61">
        <f t="shared" ca="1" si="32"/>
        <v>-98885194.400000095</v>
      </c>
      <c r="AT73" s="61">
        <f t="shared" ca="1" si="32"/>
        <v>-2618763892.3499999</v>
      </c>
      <c r="AU73" s="61">
        <f t="shared" ca="1" si="32"/>
        <v>-2210586119.6500001</v>
      </c>
      <c r="AV73" s="61">
        <f t="shared" ca="1" si="32"/>
        <v>-408177772.69999999</v>
      </c>
      <c r="AW73" s="61">
        <f t="shared" ca="1" si="32"/>
        <v>0</v>
      </c>
      <c r="AX73" s="61">
        <f t="shared" ca="1" si="32"/>
        <v>0</v>
      </c>
      <c r="AY73" s="61">
        <f t="shared" ca="1" si="35"/>
        <v>2519878697.9499998</v>
      </c>
      <c r="AZ73" s="61">
        <f t="shared" ca="1" si="35"/>
        <v>-3281427.049999997</v>
      </c>
      <c r="BA73" s="61">
        <f t="shared" ca="1" si="35"/>
        <v>36140847.240000002</v>
      </c>
      <c r="BB73" s="61">
        <f t="shared" ca="1" si="35"/>
        <v>31800215.330000002</v>
      </c>
      <c r="BC73" s="61">
        <f t="shared" ca="1" si="35"/>
        <v>4340631.91</v>
      </c>
      <c r="BD73" s="61">
        <f t="shared" ca="1" si="35"/>
        <v>0</v>
      </c>
      <c r="BE73" s="61">
        <f t="shared" ca="1" si="35"/>
        <v>0</v>
      </c>
      <c r="BF73" s="61">
        <f t="shared" ca="1" si="35"/>
        <v>-39422274.289999999</v>
      </c>
      <c r="BG73" s="61">
        <f t="shared" ca="1" si="35"/>
        <v>-51200595.450000003</v>
      </c>
      <c r="BH73" s="61">
        <f t="shared" ca="1" si="35"/>
        <v>-51262534.450000003</v>
      </c>
      <c r="BI73" s="61">
        <f t="shared" ca="1" si="35"/>
        <v>61939</v>
      </c>
      <c r="BJ73" s="61">
        <f t="shared" ca="1" si="35"/>
        <v>-1604814904.3600006</v>
      </c>
      <c r="BK73" s="61">
        <f t="shared" ca="1" si="35"/>
        <v>-1604814904.3600006</v>
      </c>
      <c r="BL73" s="61">
        <f t="shared" ca="1" si="35"/>
        <v>-8239479967.0600004</v>
      </c>
      <c r="BM73" s="61">
        <f t="shared" ca="1" si="35"/>
        <v>6634665062.6999998</v>
      </c>
      <c r="BN73" s="61">
        <f t="shared" ca="1" si="35"/>
        <v>0</v>
      </c>
      <c r="BO73" s="61">
        <f t="shared" ca="1" si="33"/>
        <v>0</v>
      </c>
      <c r="BP73" s="61">
        <f t="shared" ca="1" si="33"/>
        <v>0</v>
      </c>
      <c r="BQ73" s="61">
        <f t="shared" ca="1" si="33"/>
        <v>-91000872.499999955</v>
      </c>
      <c r="BR73" s="61">
        <f t="shared" ca="1" si="33"/>
        <v>-91000872.499999955</v>
      </c>
      <c r="BS73" s="61">
        <f t="shared" ca="1" si="33"/>
        <v>0</v>
      </c>
      <c r="BT73" s="61">
        <f t="shared" ca="1" si="33"/>
        <v>0</v>
      </c>
      <c r="BU73" s="61">
        <f t="shared" ca="1" si="33"/>
        <v>-3205487388.880002</v>
      </c>
      <c r="BV73" s="61">
        <f t="shared" ca="1" si="33"/>
        <v>-2553690208.0200014</v>
      </c>
      <c r="BW73" s="61">
        <f t="shared" ca="1" si="33"/>
        <v>-393149893.92999995</v>
      </c>
      <c r="BX73" s="61">
        <f t="shared" ca="1" si="33"/>
        <v>-37000482.590000004</v>
      </c>
      <c r="BY73" s="61">
        <f t="shared" ca="1" si="33"/>
        <v>0</v>
      </c>
      <c r="BZ73" s="61">
        <f t="shared" ca="1" si="33"/>
        <v>-136691770.74000001</v>
      </c>
      <c r="CA73" s="61">
        <f t="shared" ca="1" si="33"/>
        <v>-68986560.260000005</v>
      </c>
      <c r="CB73" s="61">
        <f t="shared" ca="1" si="33"/>
        <v>0</v>
      </c>
      <c r="CC73" s="61">
        <f t="shared" ca="1" si="33"/>
        <v>-15968473.34</v>
      </c>
      <c r="CD73" s="61">
        <f t="shared" ca="1" si="36"/>
        <v>-3732939.54</v>
      </c>
      <c r="CE73" s="61">
        <f t="shared" ca="1" si="36"/>
        <v>0</v>
      </c>
      <c r="CF73" s="61">
        <f t="shared" ca="1" si="36"/>
        <v>-3288076.43</v>
      </c>
      <c r="CG73" s="61">
        <f t="shared" ca="1" si="36"/>
        <v>0</v>
      </c>
      <c r="CH73" s="61">
        <f t="shared" ca="1" si="36"/>
        <v>-444863.11</v>
      </c>
      <c r="CI73" s="61">
        <f t="shared" ca="1" si="36"/>
        <v>0</v>
      </c>
      <c r="CJ73" s="61">
        <f t="shared" ca="1" si="36"/>
        <v>0</v>
      </c>
      <c r="CK73" s="61">
        <f t="shared" ca="1" si="36"/>
        <v>-35621728.369999997</v>
      </c>
      <c r="CL73" s="61">
        <f t="shared" ca="1" si="36"/>
        <v>-35621728.369999997</v>
      </c>
      <c r="CM73" s="61">
        <f t="shared" ca="1" si="36"/>
        <v>0</v>
      </c>
      <c r="CN73" s="61">
        <f t="shared" ca="1" si="36"/>
        <v>0</v>
      </c>
      <c r="CO73" s="61">
        <f t="shared" ca="1" si="36"/>
        <v>0</v>
      </c>
      <c r="CP73" s="61">
        <f t="shared" ca="1" si="36"/>
        <v>0</v>
      </c>
      <c r="CQ73" s="61">
        <f t="shared" ca="1" si="36"/>
        <v>0</v>
      </c>
      <c r="CR73" s="61">
        <f t="shared" ca="1" si="36"/>
        <v>0</v>
      </c>
      <c r="CS73" s="61">
        <f t="shared" ca="1" si="36"/>
        <v>0</v>
      </c>
      <c r="CT73" s="61">
        <f t="shared" ca="1" si="37"/>
        <v>0</v>
      </c>
      <c r="CU73" s="61">
        <f t="shared" ca="1" si="38"/>
        <v>2539463566.3299961</v>
      </c>
    </row>
    <row r="74" spans="1:99" ht="12.75" customHeight="1">
      <c r="A74" s="44" t="s">
        <v>124</v>
      </c>
      <c r="B74" s="59">
        <v>4002</v>
      </c>
      <c r="C74" s="60" t="s">
        <v>376</v>
      </c>
      <c r="D74" s="61">
        <f t="shared" ca="1" si="34"/>
        <v>49856049.36999999</v>
      </c>
      <c r="E74" s="61">
        <f t="shared" ca="1" si="34"/>
        <v>42460185.099999994</v>
      </c>
      <c r="F74" s="61">
        <f t="shared" ca="1" si="34"/>
        <v>54884950.369999997</v>
      </c>
      <c r="G74" s="61">
        <f t="shared" ca="1" si="34"/>
        <v>-12424765.27</v>
      </c>
      <c r="H74" s="61">
        <f t="shared" ca="1" si="34"/>
        <v>-9658833.140000008</v>
      </c>
      <c r="I74" s="61">
        <f t="shared" ca="1" si="34"/>
        <v>-13140270.210000008</v>
      </c>
      <c r="J74" s="61">
        <f t="shared" ca="1" si="34"/>
        <v>-97766897.450000003</v>
      </c>
      <c r="K74" s="61">
        <f t="shared" ca="1" si="34"/>
        <v>84626627.239999995</v>
      </c>
      <c r="L74" s="61">
        <f t="shared" ca="1" si="34"/>
        <v>3481437.0700000003</v>
      </c>
      <c r="M74" s="61">
        <f t="shared" ca="1" si="34"/>
        <v>20384808.100000001</v>
      </c>
      <c r="N74" s="61">
        <f t="shared" ca="1" si="34"/>
        <v>-16903371.030000001</v>
      </c>
      <c r="O74" s="61">
        <f t="shared" ca="1" si="34"/>
        <v>0</v>
      </c>
      <c r="P74" s="61">
        <f t="shared" ca="1" si="34"/>
        <v>0</v>
      </c>
      <c r="Q74" s="61">
        <f t="shared" ca="1" si="34"/>
        <v>0</v>
      </c>
      <c r="R74" s="61">
        <f t="shared" ca="1" si="34"/>
        <v>0</v>
      </c>
      <c r="S74" s="61">
        <f t="shared" ca="1" si="34"/>
        <v>0</v>
      </c>
      <c r="T74" s="61">
        <f t="shared" ca="1" si="31"/>
        <v>0</v>
      </c>
      <c r="U74" s="61">
        <f t="shared" ca="1" si="31"/>
        <v>0</v>
      </c>
      <c r="V74" s="61">
        <f t="shared" ca="1" si="31"/>
        <v>16431914.57</v>
      </c>
      <c r="W74" s="61">
        <f t="shared" ca="1" si="31"/>
        <v>16431914.57</v>
      </c>
      <c r="X74" s="61">
        <f t="shared" ca="1" si="31"/>
        <v>0</v>
      </c>
      <c r="Y74" s="61">
        <f t="shared" ca="1" si="31"/>
        <v>0</v>
      </c>
      <c r="Z74" s="61">
        <f t="shared" ca="1" si="31"/>
        <v>0</v>
      </c>
      <c r="AA74" s="61">
        <f t="shared" ca="1" si="31"/>
        <v>0</v>
      </c>
      <c r="AB74" s="61">
        <f t="shared" ca="1" si="31"/>
        <v>0</v>
      </c>
      <c r="AC74" s="61">
        <f t="shared" ca="1" si="31"/>
        <v>0</v>
      </c>
      <c r="AD74" s="61">
        <f t="shared" ca="1" si="31"/>
        <v>0</v>
      </c>
      <c r="AE74" s="61">
        <f t="shared" ca="1" si="31"/>
        <v>0</v>
      </c>
      <c r="AF74" s="61">
        <f t="shared" ca="1" si="31"/>
        <v>0</v>
      </c>
      <c r="AG74" s="61">
        <f t="shared" ca="1" si="31"/>
        <v>622782.84</v>
      </c>
      <c r="AH74" s="61">
        <f t="shared" ca="1" si="31"/>
        <v>621862.98</v>
      </c>
      <c r="AI74" s="61">
        <f t="shared" ca="1" si="32"/>
        <v>919.86</v>
      </c>
      <c r="AJ74" s="61">
        <f t="shared" ca="1" si="32"/>
        <v>0</v>
      </c>
      <c r="AK74" s="61">
        <f t="shared" ca="1" si="32"/>
        <v>0</v>
      </c>
      <c r="AL74" s="61">
        <f t="shared" ca="1" si="32"/>
        <v>0</v>
      </c>
      <c r="AM74" s="61">
        <f t="shared" ca="1" si="32"/>
        <v>0</v>
      </c>
      <c r="AN74" s="61">
        <f t="shared" ca="1" si="32"/>
        <v>-21999957.389999993</v>
      </c>
      <c r="AO74" s="61">
        <f t="shared" ca="1" si="32"/>
        <v>-8342566.879999999</v>
      </c>
      <c r="AP74" s="61">
        <f t="shared" ca="1" si="32"/>
        <v>-10577351.6</v>
      </c>
      <c r="AQ74" s="61">
        <f t="shared" ca="1" si="32"/>
        <v>2234784.7200000002</v>
      </c>
      <c r="AR74" s="61">
        <f t="shared" ca="1" si="32"/>
        <v>-7517443.8399999961</v>
      </c>
      <c r="AS74" s="61">
        <f t="shared" ca="1" si="32"/>
        <v>-8765251.8699999973</v>
      </c>
      <c r="AT74" s="61">
        <f t="shared" ca="1" si="32"/>
        <v>-75490787.299999997</v>
      </c>
      <c r="AU74" s="61">
        <f t="shared" ca="1" si="32"/>
        <v>-82780028.379999995</v>
      </c>
      <c r="AV74" s="61">
        <f t="shared" ca="1" si="32"/>
        <v>7289241.0800000001</v>
      </c>
      <c r="AW74" s="61">
        <f t="shared" ca="1" si="32"/>
        <v>0</v>
      </c>
      <c r="AX74" s="61">
        <f t="shared" ca="1" si="32"/>
        <v>0</v>
      </c>
      <c r="AY74" s="61">
        <f t="shared" ca="1" si="35"/>
        <v>66725535.43</v>
      </c>
      <c r="AZ74" s="61">
        <f t="shared" ca="1" si="35"/>
        <v>1247808.0300000012</v>
      </c>
      <c r="BA74" s="61">
        <f t="shared" ca="1" si="35"/>
        <v>24165186.620000001</v>
      </c>
      <c r="BB74" s="61">
        <f t="shared" ca="1" si="35"/>
        <v>28309089</v>
      </c>
      <c r="BC74" s="61">
        <f t="shared" ca="1" si="35"/>
        <v>-4143902.38</v>
      </c>
      <c r="BD74" s="61">
        <f t="shared" ca="1" si="35"/>
        <v>0</v>
      </c>
      <c r="BE74" s="61">
        <f t="shared" ca="1" si="35"/>
        <v>0</v>
      </c>
      <c r="BF74" s="61">
        <f t="shared" ca="1" si="35"/>
        <v>-22917378.59</v>
      </c>
      <c r="BG74" s="61">
        <f t="shared" ca="1" si="35"/>
        <v>0</v>
      </c>
      <c r="BH74" s="61">
        <f t="shared" ca="1" si="35"/>
        <v>0</v>
      </c>
      <c r="BI74" s="61">
        <f t="shared" ca="1" si="35"/>
        <v>0</v>
      </c>
      <c r="BJ74" s="61">
        <f t="shared" ca="1" si="35"/>
        <v>0</v>
      </c>
      <c r="BK74" s="61">
        <f t="shared" ca="1" si="35"/>
        <v>0</v>
      </c>
      <c r="BL74" s="61">
        <f t="shared" ca="1" si="35"/>
        <v>0</v>
      </c>
      <c r="BM74" s="61">
        <f t="shared" ca="1" si="35"/>
        <v>0</v>
      </c>
      <c r="BN74" s="61">
        <f t="shared" ca="1" si="35"/>
        <v>0</v>
      </c>
      <c r="BO74" s="61">
        <f t="shared" ca="1" si="33"/>
        <v>0</v>
      </c>
      <c r="BP74" s="61">
        <f t="shared" ca="1" si="33"/>
        <v>0</v>
      </c>
      <c r="BQ74" s="61">
        <f t="shared" ca="1" si="33"/>
        <v>-535929.01</v>
      </c>
      <c r="BR74" s="61">
        <f t="shared" ca="1" si="33"/>
        <v>-535929.01</v>
      </c>
      <c r="BS74" s="61">
        <f t="shared" ca="1" si="33"/>
        <v>0</v>
      </c>
      <c r="BT74" s="61">
        <f t="shared" ca="1" si="33"/>
        <v>0</v>
      </c>
      <c r="BU74" s="61">
        <f t="shared" ca="1" si="33"/>
        <v>-5604017.6600000001</v>
      </c>
      <c r="BV74" s="61">
        <f t="shared" ca="1" si="33"/>
        <v>-3833129.93</v>
      </c>
      <c r="BW74" s="61">
        <f t="shared" ca="1" si="33"/>
        <v>-1476138.4</v>
      </c>
      <c r="BX74" s="61">
        <f t="shared" ca="1" si="33"/>
        <v>-386411.83</v>
      </c>
      <c r="BY74" s="61">
        <f t="shared" ca="1" si="33"/>
        <v>0</v>
      </c>
      <c r="BZ74" s="61">
        <f t="shared" ca="1" si="33"/>
        <v>0</v>
      </c>
      <c r="CA74" s="61">
        <f t="shared" ca="1" si="33"/>
        <v>-105691.15</v>
      </c>
      <c r="CB74" s="61">
        <f t="shared" ca="1" si="33"/>
        <v>785162.75</v>
      </c>
      <c r="CC74" s="61">
        <f t="shared" ca="1" si="33"/>
        <v>-587809.1</v>
      </c>
      <c r="CD74" s="61">
        <f t="shared" ca="1" si="36"/>
        <v>0</v>
      </c>
      <c r="CE74" s="61">
        <f t="shared" ca="1" si="36"/>
        <v>0</v>
      </c>
      <c r="CF74" s="61">
        <f t="shared" ca="1" si="36"/>
        <v>0</v>
      </c>
      <c r="CG74" s="61">
        <f t="shared" ca="1" si="36"/>
        <v>0</v>
      </c>
      <c r="CH74" s="61">
        <f t="shared" ca="1" si="36"/>
        <v>0</v>
      </c>
      <c r="CI74" s="61">
        <f t="shared" ca="1" si="36"/>
        <v>0</v>
      </c>
      <c r="CJ74" s="61">
        <f t="shared" ca="1" si="36"/>
        <v>0</v>
      </c>
      <c r="CK74" s="61">
        <f t="shared" ca="1" si="36"/>
        <v>0</v>
      </c>
      <c r="CL74" s="61">
        <f t="shared" ca="1" si="36"/>
        <v>0</v>
      </c>
      <c r="CM74" s="61">
        <f t="shared" ca="1" si="36"/>
        <v>0</v>
      </c>
      <c r="CN74" s="61">
        <f t="shared" ca="1" si="36"/>
        <v>0</v>
      </c>
      <c r="CO74" s="61">
        <f t="shared" ca="1" si="36"/>
        <v>0</v>
      </c>
      <c r="CP74" s="61">
        <f t="shared" ca="1" si="36"/>
        <v>0</v>
      </c>
      <c r="CQ74" s="61">
        <f t="shared" ca="1" si="36"/>
        <v>0</v>
      </c>
      <c r="CR74" s="61">
        <f t="shared" ca="1" si="36"/>
        <v>0</v>
      </c>
      <c r="CS74" s="61">
        <f t="shared" ca="1" si="36"/>
        <v>0</v>
      </c>
      <c r="CT74" s="61">
        <f t="shared" ca="1" si="37"/>
        <v>0</v>
      </c>
      <c r="CU74" s="61">
        <f t="shared" ca="1" si="38"/>
        <v>27856091.979999997</v>
      </c>
    </row>
    <row r="75" spans="1:99" ht="12.75" customHeight="1">
      <c r="A75" s="46" t="s">
        <v>125</v>
      </c>
      <c r="B75" s="62">
        <v>4003</v>
      </c>
      <c r="C75" s="60" t="s">
        <v>376</v>
      </c>
      <c r="D75" s="61">
        <f t="shared" ca="1" si="34"/>
        <v>0</v>
      </c>
      <c r="E75" s="61">
        <f t="shared" ca="1" si="34"/>
        <v>0</v>
      </c>
      <c r="F75" s="61">
        <f t="shared" ca="1" si="34"/>
        <v>0</v>
      </c>
      <c r="G75" s="61">
        <f t="shared" ca="1" si="34"/>
        <v>0</v>
      </c>
      <c r="H75" s="61">
        <f t="shared" ca="1" si="34"/>
        <v>0</v>
      </c>
      <c r="I75" s="61">
        <f t="shared" ca="1" si="34"/>
        <v>0</v>
      </c>
      <c r="J75" s="61">
        <f t="shared" ca="1" si="34"/>
        <v>0</v>
      </c>
      <c r="K75" s="61">
        <f t="shared" ca="1" si="34"/>
        <v>0</v>
      </c>
      <c r="L75" s="61">
        <f t="shared" ca="1" si="34"/>
        <v>0</v>
      </c>
      <c r="M75" s="61">
        <f t="shared" ca="1" si="34"/>
        <v>0</v>
      </c>
      <c r="N75" s="61">
        <f t="shared" ca="1" si="34"/>
        <v>0</v>
      </c>
      <c r="O75" s="61">
        <f t="shared" ca="1" si="34"/>
        <v>0</v>
      </c>
      <c r="P75" s="61">
        <f t="shared" ca="1" si="34"/>
        <v>0</v>
      </c>
      <c r="Q75" s="61">
        <f t="shared" ca="1" si="34"/>
        <v>0</v>
      </c>
      <c r="R75" s="61">
        <f t="shared" ca="1" si="34"/>
        <v>0</v>
      </c>
      <c r="S75" s="61">
        <f t="shared" ca="1" si="34"/>
        <v>0</v>
      </c>
      <c r="T75" s="61">
        <f t="shared" ca="1" si="31"/>
        <v>0</v>
      </c>
      <c r="U75" s="61">
        <f t="shared" ca="1" si="31"/>
        <v>0</v>
      </c>
      <c r="V75" s="61">
        <f t="shared" ca="1" si="31"/>
        <v>0</v>
      </c>
      <c r="W75" s="61">
        <f t="shared" ca="1" si="31"/>
        <v>0</v>
      </c>
      <c r="X75" s="61">
        <f t="shared" ca="1" si="31"/>
        <v>0</v>
      </c>
      <c r="Y75" s="61">
        <f t="shared" ca="1" si="31"/>
        <v>0</v>
      </c>
      <c r="Z75" s="61">
        <f t="shared" ca="1" si="31"/>
        <v>0</v>
      </c>
      <c r="AA75" s="61">
        <f t="shared" ca="1" si="31"/>
        <v>0</v>
      </c>
      <c r="AB75" s="61">
        <f t="shared" ca="1" si="31"/>
        <v>0</v>
      </c>
      <c r="AC75" s="61">
        <f t="shared" ca="1" si="31"/>
        <v>0</v>
      </c>
      <c r="AD75" s="61">
        <f t="shared" ca="1" si="31"/>
        <v>0</v>
      </c>
      <c r="AE75" s="61">
        <f t="shared" ca="1" si="31"/>
        <v>0</v>
      </c>
      <c r="AF75" s="61">
        <f t="shared" ca="1" si="31"/>
        <v>0</v>
      </c>
      <c r="AG75" s="61">
        <f t="shared" ca="1" si="31"/>
        <v>0</v>
      </c>
      <c r="AH75" s="61">
        <f t="shared" ca="1" si="31"/>
        <v>0</v>
      </c>
      <c r="AI75" s="61">
        <f t="shared" ca="1" si="32"/>
        <v>0</v>
      </c>
      <c r="AJ75" s="61">
        <f t="shared" ca="1" si="32"/>
        <v>0</v>
      </c>
      <c r="AK75" s="61">
        <f t="shared" ca="1" si="32"/>
        <v>0</v>
      </c>
      <c r="AL75" s="61">
        <f t="shared" ca="1" si="32"/>
        <v>0</v>
      </c>
      <c r="AM75" s="61">
        <f t="shared" ca="1" si="32"/>
        <v>0</v>
      </c>
      <c r="AN75" s="61">
        <f t="shared" ca="1" si="32"/>
        <v>0</v>
      </c>
      <c r="AO75" s="61">
        <f t="shared" ca="1" si="32"/>
        <v>0</v>
      </c>
      <c r="AP75" s="61">
        <f t="shared" ca="1" si="32"/>
        <v>0</v>
      </c>
      <c r="AQ75" s="61">
        <f t="shared" ca="1" si="32"/>
        <v>0</v>
      </c>
      <c r="AR75" s="61">
        <f t="shared" ca="1" si="32"/>
        <v>0</v>
      </c>
      <c r="AS75" s="61">
        <f t="shared" ca="1" si="32"/>
        <v>0</v>
      </c>
      <c r="AT75" s="61">
        <f t="shared" ca="1" si="32"/>
        <v>0</v>
      </c>
      <c r="AU75" s="61">
        <f t="shared" ca="1" si="32"/>
        <v>0</v>
      </c>
      <c r="AV75" s="61">
        <f t="shared" ca="1" si="32"/>
        <v>0</v>
      </c>
      <c r="AW75" s="61">
        <f t="shared" ca="1" si="32"/>
        <v>0</v>
      </c>
      <c r="AX75" s="61">
        <f t="shared" ca="1" si="32"/>
        <v>0</v>
      </c>
      <c r="AY75" s="61">
        <f t="shared" ca="1" si="35"/>
        <v>0</v>
      </c>
      <c r="AZ75" s="61">
        <f t="shared" ca="1" si="35"/>
        <v>0</v>
      </c>
      <c r="BA75" s="61">
        <f t="shared" ca="1" si="35"/>
        <v>0</v>
      </c>
      <c r="BB75" s="61">
        <f t="shared" ca="1" si="35"/>
        <v>0</v>
      </c>
      <c r="BC75" s="61">
        <f t="shared" ca="1" si="35"/>
        <v>0</v>
      </c>
      <c r="BD75" s="61">
        <f t="shared" ca="1" si="35"/>
        <v>0</v>
      </c>
      <c r="BE75" s="61">
        <f t="shared" ca="1" si="35"/>
        <v>0</v>
      </c>
      <c r="BF75" s="61">
        <f t="shared" ca="1" si="35"/>
        <v>0</v>
      </c>
      <c r="BG75" s="61">
        <f t="shared" ca="1" si="35"/>
        <v>0</v>
      </c>
      <c r="BH75" s="61">
        <f t="shared" ca="1" si="35"/>
        <v>0</v>
      </c>
      <c r="BI75" s="61">
        <f t="shared" ca="1" si="35"/>
        <v>0</v>
      </c>
      <c r="BJ75" s="61">
        <f t="shared" ca="1" si="35"/>
        <v>0</v>
      </c>
      <c r="BK75" s="61">
        <f t="shared" ca="1" si="35"/>
        <v>0</v>
      </c>
      <c r="BL75" s="61">
        <f t="shared" ca="1" si="35"/>
        <v>0</v>
      </c>
      <c r="BM75" s="61">
        <f t="shared" ca="1" si="35"/>
        <v>0</v>
      </c>
      <c r="BN75" s="61">
        <f t="shared" ca="1" si="35"/>
        <v>0</v>
      </c>
      <c r="BO75" s="61">
        <f t="shared" ca="1" si="33"/>
        <v>0</v>
      </c>
      <c r="BP75" s="61">
        <f t="shared" ca="1" si="33"/>
        <v>0</v>
      </c>
      <c r="BQ75" s="61">
        <f t="shared" ca="1" si="33"/>
        <v>0</v>
      </c>
      <c r="BR75" s="61">
        <f t="shared" ca="1" si="33"/>
        <v>0</v>
      </c>
      <c r="BS75" s="61">
        <f t="shared" ca="1" si="33"/>
        <v>0</v>
      </c>
      <c r="BT75" s="61">
        <f t="shared" ca="1" si="33"/>
        <v>0</v>
      </c>
      <c r="BU75" s="61">
        <f t="shared" ca="1" si="33"/>
        <v>0</v>
      </c>
      <c r="BV75" s="61">
        <f t="shared" ca="1" si="33"/>
        <v>0</v>
      </c>
      <c r="BW75" s="61">
        <f t="shared" ca="1" si="33"/>
        <v>0</v>
      </c>
      <c r="BX75" s="61">
        <f t="shared" ca="1" si="33"/>
        <v>0</v>
      </c>
      <c r="BY75" s="61">
        <f t="shared" ca="1" si="33"/>
        <v>0</v>
      </c>
      <c r="BZ75" s="61">
        <f t="shared" ca="1" si="33"/>
        <v>0</v>
      </c>
      <c r="CA75" s="61">
        <f t="shared" ca="1" si="33"/>
        <v>0</v>
      </c>
      <c r="CB75" s="61">
        <f t="shared" ca="1" si="33"/>
        <v>0</v>
      </c>
      <c r="CC75" s="61">
        <f t="shared" ca="1" si="33"/>
        <v>0</v>
      </c>
      <c r="CD75" s="61">
        <f t="shared" ca="1" si="36"/>
        <v>0</v>
      </c>
      <c r="CE75" s="61">
        <f t="shared" ca="1" si="36"/>
        <v>0</v>
      </c>
      <c r="CF75" s="61">
        <f t="shared" ca="1" si="36"/>
        <v>0</v>
      </c>
      <c r="CG75" s="61">
        <f t="shared" ca="1" si="36"/>
        <v>0</v>
      </c>
      <c r="CH75" s="61">
        <f t="shared" ca="1" si="36"/>
        <v>0</v>
      </c>
      <c r="CI75" s="61">
        <f t="shared" ca="1" si="36"/>
        <v>0</v>
      </c>
      <c r="CJ75" s="61">
        <f t="shared" ca="1" si="36"/>
        <v>0</v>
      </c>
      <c r="CK75" s="61">
        <f t="shared" ca="1" si="36"/>
        <v>0</v>
      </c>
      <c r="CL75" s="61">
        <f t="shared" ca="1" si="36"/>
        <v>0</v>
      </c>
      <c r="CM75" s="61">
        <f t="shared" ca="1" si="36"/>
        <v>0</v>
      </c>
      <c r="CN75" s="61">
        <f t="shared" ca="1" si="36"/>
        <v>0</v>
      </c>
      <c r="CO75" s="61">
        <f t="shared" ca="1" si="36"/>
        <v>0</v>
      </c>
      <c r="CP75" s="61">
        <f t="shared" ca="1" si="36"/>
        <v>0</v>
      </c>
      <c r="CQ75" s="61">
        <f t="shared" ca="1" si="36"/>
        <v>0</v>
      </c>
      <c r="CR75" s="61">
        <f t="shared" ca="1" si="36"/>
        <v>0</v>
      </c>
      <c r="CS75" s="61">
        <f t="shared" ca="1" si="36"/>
        <v>0</v>
      </c>
      <c r="CT75" s="61">
        <f t="shared" ca="1" si="37"/>
        <v>0</v>
      </c>
      <c r="CU75" s="61">
        <f t="shared" ca="1" si="38"/>
        <v>0</v>
      </c>
    </row>
    <row r="76" spans="1:99" ht="12.75" customHeight="1">
      <c r="A76" s="46" t="s">
        <v>126</v>
      </c>
      <c r="B76" s="62">
        <v>4004</v>
      </c>
      <c r="C76" s="60" t="s">
        <v>376</v>
      </c>
      <c r="D76" s="61">
        <f t="shared" ca="1" si="34"/>
        <v>0</v>
      </c>
      <c r="E76" s="61">
        <f t="shared" ca="1" si="34"/>
        <v>0</v>
      </c>
      <c r="F76" s="61">
        <f t="shared" ca="1" si="34"/>
        <v>0</v>
      </c>
      <c r="G76" s="61">
        <f t="shared" ca="1" si="34"/>
        <v>0</v>
      </c>
      <c r="H76" s="61">
        <f t="shared" ca="1" si="34"/>
        <v>0</v>
      </c>
      <c r="I76" s="61">
        <f t="shared" ca="1" si="34"/>
        <v>0</v>
      </c>
      <c r="J76" s="61">
        <f t="shared" ca="1" si="34"/>
        <v>0</v>
      </c>
      <c r="K76" s="61">
        <f t="shared" ca="1" si="34"/>
        <v>0</v>
      </c>
      <c r="L76" s="61">
        <f t="shared" ca="1" si="34"/>
        <v>0</v>
      </c>
      <c r="M76" s="61">
        <f t="shared" ca="1" si="34"/>
        <v>0</v>
      </c>
      <c r="N76" s="61">
        <f t="shared" ca="1" si="34"/>
        <v>0</v>
      </c>
      <c r="O76" s="61">
        <f t="shared" ca="1" si="34"/>
        <v>0</v>
      </c>
      <c r="P76" s="61">
        <f t="shared" ca="1" si="34"/>
        <v>0</v>
      </c>
      <c r="Q76" s="61">
        <f t="shared" ca="1" si="34"/>
        <v>0</v>
      </c>
      <c r="R76" s="61">
        <f t="shared" ca="1" si="34"/>
        <v>0</v>
      </c>
      <c r="S76" s="61">
        <f t="shared" ca="1" si="34"/>
        <v>0</v>
      </c>
      <c r="T76" s="61">
        <f t="shared" ca="1" si="31"/>
        <v>0</v>
      </c>
      <c r="U76" s="61">
        <f t="shared" ca="1" si="31"/>
        <v>0</v>
      </c>
      <c r="V76" s="61">
        <f t="shared" ca="1" si="31"/>
        <v>0</v>
      </c>
      <c r="W76" s="61">
        <f t="shared" ca="1" si="31"/>
        <v>0</v>
      </c>
      <c r="X76" s="61">
        <f t="shared" ca="1" si="31"/>
        <v>0</v>
      </c>
      <c r="Y76" s="61">
        <f t="shared" ca="1" si="31"/>
        <v>0</v>
      </c>
      <c r="Z76" s="61">
        <f t="shared" ca="1" si="31"/>
        <v>0</v>
      </c>
      <c r="AA76" s="61">
        <f t="shared" ca="1" si="31"/>
        <v>0</v>
      </c>
      <c r="AB76" s="61">
        <f t="shared" ca="1" si="31"/>
        <v>0</v>
      </c>
      <c r="AC76" s="61">
        <f t="shared" ca="1" si="31"/>
        <v>0</v>
      </c>
      <c r="AD76" s="61">
        <f t="shared" ca="1" si="31"/>
        <v>0</v>
      </c>
      <c r="AE76" s="61">
        <f t="shared" ca="1" si="31"/>
        <v>0</v>
      </c>
      <c r="AF76" s="61">
        <f t="shared" ca="1" si="31"/>
        <v>0</v>
      </c>
      <c r="AG76" s="61">
        <f t="shared" ca="1" si="31"/>
        <v>0</v>
      </c>
      <c r="AH76" s="61">
        <f t="shared" ca="1" si="31"/>
        <v>0</v>
      </c>
      <c r="AI76" s="61">
        <f t="shared" ca="1" si="32"/>
        <v>0</v>
      </c>
      <c r="AJ76" s="61">
        <f t="shared" ca="1" si="32"/>
        <v>0</v>
      </c>
      <c r="AK76" s="61">
        <f t="shared" ca="1" si="32"/>
        <v>0</v>
      </c>
      <c r="AL76" s="61">
        <f t="shared" ca="1" si="32"/>
        <v>0</v>
      </c>
      <c r="AM76" s="61">
        <f t="shared" ca="1" si="32"/>
        <v>0</v>
      </c>
      <c r="AN76" s="61">
        <f t="shared" ca="1" si="32"/>
        <v>0</v>
      </c>
      <c r="AO76" s="61">
        <f t="shared" ca="1" si="32"/>
        <v>0</v>
      </c>
      <c r="AP76" s="61">
        <f t="shared" ca="1" si="32"/>
        <v>0</v>
      </c>
      <c r="AQ76" s="61">
        <f t="shared" ca="1" si="32"/>
        <v>0</v>
      </c>
      <c r="AR76" s="61">
        <f t="shared" ca="1" si="32"/>
        <v>0</v>
      </c>
      <c r="AS76" s="61">
        <f t="shared" ca="1" si="32"/>
        <v>0</v>
      </c>
      <c r="AT76" s="61">
        <f t="shared" ca="1" si="32"/>
        <v>0</v>
      </c>
      <c r="AU76" s="61">
        <f t="shared" ca="1" si="32"/>
        <v>0</v>
      </c>
      <c r="AV76" s="61">
        <f t="shared" ca="1" si="32"/>
        <v>0</v>
      </c>
      <c r="AW76" s="61">
        <f t="shared" ca="1" si="32"/>
        <v>0</v>
      </c>
      <c r="AX76" s="61">
        <f t="shared" ca="1" si="32"/>
        <v>0</v>
      </c>
      <c r="AY76" s="61">
        <f t="shared" ca="1" si="35"/>
        <v>0</v>
      </c>
      <c r="AZ76" s="61">
        <f t="shared" ca="1" si="35"/>
        <v>0</v>
      </c>
      <c r="BA76" s="61">
        <f t="shared" ca="1" si="35"/>
        <v>0</v>
      </c>
      <c r="BB76" s="61">
        <f t="shared" ca="1" si="35"/>
        <v>0</v>
      </c>
      <c r="BC76" s="61">
        <f t="shared" ca="1" si="35"/>
        <v>0</v>
      </c>
      <c r="BD76" s="61">
        <f t="shared" ca="1" si="35"/>
        <v>0</v>
      </c>
      <c r="BE76" s="61">
        <f t="shared" ca="1" si="35"/>
        <v>0</v>
      </c>
      <c r="BF76" s="61">
        <f t="shared" ca="1" si="35"/>
        <v>0</v>
      </c>
      <c r="BG76" s="61">
        <f t="shared" ca="1" si="35"/>
        <v>0</v>
      </c>
      <c r="BH76" s="61">
        <f t="shared" ca="1" si="35"/>
        <v>0</v>
      </c>
      <c r="BI76" s="61">
        <f t="shared" ca="1" si="35"/>
        <v>0</v>
      </c>
      <c r="BJ76" s="61">
        <f t="shared" ca="1" si="35"/>
        <v>0</v>
      </c>
      <c r="BK76" s="61">
        <f t="shared" ca="1" si="35"/>
        <v>0</v>
      </c>
      <c r="BL76" s="61">
        <f t="shared" ca="1" si="35"/>
        <v>0</v>
      </c>
      <c r="BM76" s="61">
        <f t="shared" ca="1" si="35"/>
        <v>0</v>
      </c>
      <c r="BN76" s="61">
        <f t="shared" ca="1" si="35"/>
        <v>0</v>
      </c>
      <c r="BO76" s="61">
        <f t="shared" ca="1" si="33"/>
        <v>0</v>
      </c>
      <c r="BP76" s="61">
        <f t="shared" ca="1" si="33"/>
        <v>0</v>
      </c>
      <c r="BQ76" s="61">
        <f t="shared" ca="1" si="33"/>
        <v>0</v>
      </c>
      <c r="BR76" s="61">
        <f t="shared" ca="1" si="33"/>
        <v>0</v>
      </c>
      <c r="BS76" s="61">
        <f t="shared" ca="1" si="33"/>
        <v>0</v>
      </c>
      <c r="BT76" s="61">
        <f t="shared" ca="1" si="33"/>
        <v>0</v>
      </c>
      <c r="BU76" s="61">
        <f t="shared" ca="1" si="33"/>
        <v>0</v>
      </c>
      <c r="BV76" s="61">
        <f t="shared" ca="1" si="33"/>
        <v>0</v>
      </c>
      <c r="BW76" s="61">
        <f t="shared" ca="1" si="33"/>
        <v>0</v>
      </c>
      <c r="BX76" s="61">
        <f t="shared" ca="1" si="33"/>
        <v>0</v>
      </c>
      <c r="BY76" s="61">
        <f t="shared" ca="1" si="33"/>
        <v>0</v>
      </c>
      <c r="BZ76" s="61">
        <f t="shared" ca="1" si="33"/>
        <v>0</v>
      </c>
      <c r="CA76" s="61">
        <f t="shared" ca="1" si="33"/>
        <v>0</v>
      </c>
      <c r="CB76" s="61">
        <f t="shared" ca="1" si="33"/>
        <v>0</v>
      </c>
      <c r="CC76" s="61">
        <f t="shared" ca="1" si="33"/>
        <v>0</v>
      </c>
      <c r="CD76" s="61">
        <f t="shared" ca="1" si="36"/>
        <v>0</v>
      </c>
      <c r="CE76" s="61">
        <f t="shared" ca="1" si="36"/>
        <v>0</v>
      </c>
      <c r="CF76" s="61">
        <f t="shared" ca="1" si="36"/>
        <v>0</v>
      </c>
      <c r="CG76" s="61">
        <f t="shared" ca="1" si="36"/>
        <v>0</v>
      </c>
      <c r="CH76" s="61">
        <f t="shared" ca="1" si="36"/>
        <v>0</v>
      </c>
      <c r="CI76" s="61">
        <f t="shared" ca="1" si="36"/>
        <v>0</v>
      </c>
      <c r="CJ76" s="61">
        <f t="shared" ca="1" si="36"/>
        <v>0</v>
      </c>
      <c r="CK76" s="61">
        <f t="shared" ca="1" si="36"/>
        <v>0</v>
      </c>
      <c r="CL76" s="61">
        <f t="shared" ca="1" si="36"/>
        <v>0</v>
      </c>
      <c r="CM76" s="61">
        <f t="shared" ca="1" si="36"/>
        <v>0</v>
      </c>
      <c r="CN76" s="61">
        <f t="shared" ca="1" si="36"/>
        <v>0</v>
      </c>
      <c r="CO76" s="61">
        <f t="shared" ca="1" si="36"/>
        <v>0</v>
      </c>
      <c r="CP76" s="61">
        <f t="shared" ca="1" si="36"/>
        <v>0</v>
      </c>
      <c r="CQ76" s="61">
        <f t="shared" ca="1" si="36"/>
        <v>0</v>
      </c>
      <c r="CR76" s="61">
        <f t="shared" ca="1" si="36"/>
        <v>0</v>
      </c>
      <c r="CS76" s="61">
        <f t="shared" ca="1" si="36"/>
        <v>0</v>
      </c>
      <c r="CT76" s="61">
        <f t="shared" ca="1" si="37"/>
        <v>0</v>
      </c>
      <c r="CU76" s="61">
        <f t="shared" ca="1" si="38"/>
        <v>0</v>
      </c>
    </row>
    <row r="77" spans="1:99" ht="12.75" customHeight="1">
      <c r="A77" s="46" t="s">
        <v>127</v>
      </c>
      <c r="B77" s="62">
        <v>4005</v>
      </c>
      <c r="C77" s="60" t="s">
        <v>376</v>
      </c>
      <c r="D77" s="61">
        <f t="shared" ca="1" si="34"/>
        <v>0</v>
      </c>
      <c r="E77" s="61">
        <f t="shared" ca="1" si="34"/>
        <v>0</v>
      </c>
      <c r="F77" s="61">
        <f t="shared" ca="1" si="34"/>
        <v>0</v>
      </c>
      <c r="G77" s="61">
        <f t="shared" ca="1" si="34"/>
        <v>0</v>
      </c>
      <c r="H77" s="61">
        <f t="shared" ca="1" si="34"/>
        <v>0</v>
      </c>
      <c r="I77" s="61">
        <f t="shared" ca="1" si="34"/>
        <v>0</v>
      </c>
      <c r="J77" s="61">
        <f t="shared" ca="1" si="34"/>
        <v>0</v>
      </c>
      <c r="K77" s="61">
        <f t="shared" ca="1" si="34"/>
        <v>0</v>
      </c>
      <c r="L77" s="61">
        <f t="shared" ca="1" si="34"/>
        <v>0</v>
      </c>
      <c r="M77" s="61">
        <f t="shared" ca="1" si="34"/>
        <v>0</v>
      </c>
      <c r="N77" s="61">
        <f t="shared" ca="1" si="34"/>
        <v>0</v>
      </c>
      <c r="O77" s="61">
        <f t="shared" ca="1" si="34"/>
        <v>0</v>
      </c>
      <c r="P77" s="61">
        <f t="shared" ca="1" si="34"/>
        <v>0</v>
      </c>
      <c r="Q77" s="61">
        <f t="shared" ca="1" si="34"/>
        <v>0</v>
      </c>
      <c r="R77" s="61">
        <f t="shared" ca="1" si="34"/>
        <v>0</v>
      </c>
      <c r="S77" s="61">
        <f t="shared" ca="1" si="34"/>
        <v>0</v>
      </c>
      <c r="T77" s="61">
        <f t="shared" ca="1" si="31"/>
        <v>0</v>
      </c>
      <c r="U77" s="61">
        <f t="shared" ca="1" si="31"/>
        <v>0</v>
      </c>
      <c r="V77" s="61">
        <f t="shared" ca="1" si="31"/>
        <v>0</v>
      </c>
      <c r="W77" s="61">
        <f t="shared" ca="1" si="31"/>
        <v>0</v>
      </c>
      <c r="X77" s="61">
        <f t="shared" ca="1" si="31"/>
        <v>0</v>
      </c>
      <c r="Y77" s="61">
        <f t="shared" ca="1" si="31"/>
        <v>0</v>
      </c>
      <c r="Z77" s="61">
        <f t="shared" ca="1" si="31"/>
        <v>0</v>
      </c>
      <c r="AA77" s="61">
        <f t="shared" ca="1" si="31"/>
        <v>0</v>
      </c>
      <c r="AB77" s="61">
        <f t="shared" ca="1" si="31"/>
        <v>0</v>
      </c>
      <c r="AC77" s="61">
        <f t="shared" ca="1" si="31"/>
        <v>0</v>
      </c>
      <c r="AD77" s="61">
        <f t="shared" ca="1" si="31"/>
        <v>0</v>
      </c>
      <c r="AE77" s="61">
        <f t="shared" ca="1" si="31"/>
        <v>0</v>
      </c>
      <c r="AF77" s="61">
        <f t="shared" ca="1" si="31"/>
        <v>0</v>
      </c>
      <c r="AG77" s="61">
        <f t="shared" ca="1" si="31"/>
        <v>0</v>
      </c>
      <c r="AH77" s="61">
        <f t="shared" ca="1" si="31"/>
        <v>0</v>
      </c>
      <c r="AI77" s="61">
        <f t="shared" ca="1" si="32"/>
        <v>0</v>
      </c>
      <c r="AJ77" s="61">
        <f t="shared" ca="1" si="32"/>
        <v>0</v>
      </c>
      <c r="AK77" s="61">
        <f t="shared" ca="1" si="32"/>
        <v>0</v>
      </c>
      <c r="AL77" s="61">
        <f t="shared" ca="1" si="32"/>
        <v>0</v>
      </c>
      <c r="AM77" s="61">
        <f t="shared" ca="1" si="32"/>
        <v>0</v>
      </c>
      <c r="AN77" s="61">
        <f t="shared" ca="1" si="32"/>
        <v>0</v>
      </c>
      <c r="AO77" s="61">
        <f t="shared" ca="1" si="32"/>
        <v>0</v>
      </c>
      <c r="AP77" s="61">
        <f t="shared" ca="1" si="32"/>
        <v>0</v>
      </c>
      <c r="AQ77" s="61">
        <f t="shared" ca="1" si="32"/>
        <v>0</v>
      </c>
      <c r="AR77" s="61">
        <f t="shared" ca="1" si="32"/>
        <v>0</v>
      </c>
      <c r="AS77" s="61">
        <f t="shared" ca="1" si="32"/>
        <v>0</v>
      </c>
      <c r="AT77" s="61">
        <f t="shared" ca="1" si="32"/>
        <v>0</v>
      </c>
      <c r="AU77" s="61">
        <f t="shared" ca="1" si="32"/>
        <v>0</v>
      </c>
      <c r="AV77" s="61">
        <f t="shared" ca="1" si="32"/>
        <v>0</v>
      </c>
      <c r="AW77" s="61">
        <f t="shared" ca="1" si="32"/>
        <v>0</v>
      </c>
      <c r="AX77" s="61">
        <f t="shared" ca="1" si="32"/>
        <v>0</v>
      </c>
      <c r="AY77" s="61">
        <f t="shared" ca="1" si="35"/>
        <v>0</v>
      </c>
      <c r="AZ77" s="61">
        <f t="shared" ca="1" si="35"/>
        <v>0</v>
      </c>
      <c r="BA77" s="61">
        <f t="shared" ca="1" si="35"/>
        <v>0</v>
      </c>
      <c r="BB77" s="61">
        <f t="shared" ca="1" si="35"/>
        <v>0</v>
      </c>
      <c r="BC77" s="61">
        <f t="shared" ca="1" si="35"/>
        <v>0</v>
      </c>
      <c r="BD77" s="61">
        <f t="shared" ca="1" si="35"/>
        <v>0</v>
      </c>
      <c r="BE77" s="61">
        <f t="shared" ca="1" si="35"/>
        <v>0</v>
      </c>
      <c r="BF77" s="61">
        <f t="shared" ca="1" si="35"/>
        <v>0</v>
      </c>
      <c r="BG77" s="61">
        <f t="shared" ca="1" si="35"/>
        <v>0</v>
      </c>
      <c r="BH77" s="61">
        <f t="shared" ca="1" si="35"/>
        <v>0</v>
      </c>
      <c r="BI77" s="61">
        <f t="shared" ca="1" si="35"/>
        <v>0</v>
      </c>
      <c r="BJ77" s="61">
        <f t="shared" ca="1" si="35"/>
        <v>0</v>
      </c>
      <c r="BK77" s="61">
        <f t="shared" ca="1" si="35"/>
        <v>0</v>
      </c>
      <c r="BL77" s="61">
        <f t="shared" ca="1" si="35"/>
        <v>0</v>
      </c>
      <c r="BM77" s="61">
        <f t="shared" ca="1" si="35"/>
        <v>0</v>
      </c>
      <c r="BN77" s="61">
        <f t="shared" ca="1" si="35"/>
        <v>0</v>
      </c>
      <c r="BO77" s="61">
        <f t="shared" ca="1" si="33"/>
        <v>0</v>
      </c>
      <c r="BP77" s="61">
        <f t="shared" ca="1" si="33"/>
        <v>0</v>
      </c>
      <c r="BQ77" s="61">
        <f t="shared" ca="1" si="33"/>
        <v>0</v>
      </c>
      <c r="BR77" s="61">
        <f t="shared" ca="1" si="33"/>
        <v>0</v>
      </c>
      <c r="BS77" s="61">
        <f t="shared" ca="1" si="33"/>
        <v>0</v>
      </c>
      <c r="BT77" s="61">
        <f t="shared" ca="1" si="33"/>
        <v>0</v>
      </c>
      <c r="BU77" s="61">
        <f t="shared" ca="1" si="33"/>
        <v>0</v>
      </c>
      <c r="BV77" s="61">
        <f t="shared" ca="1" si="33"/>
        <v>0</v>
      </c>
      <c r="BW77" s="61">
        <f t="shared" ca="1" si="33"/>
        <v>0</v>
      </c>
      <c r="BX77" s="61">
        <f t="shared" ca="1" si="33"/>
        <v>0</v>
      </c>
      <c r="BY77" s="61">
        <f t="shared" ca="1" si="33"/>
        <v>0</v>
      </c>
      <c r="BZ77" s="61">
        <f t="shared" ca="1" si="33"/>
        <v>0</v>
      </c>
      <c r="CA77" s="61">
        <f t="shared" ca="1" si="33"/>
        <v>0</v>
      </c>
      <c r="CB77" s="61">
        <f t="shared" ca="1" si="33"/>
        <v>0</v>
      </c>
      <c r="CC77" s="61">
        <f t="shared" ca="1" si="33"/>
        <v>0</v>
      </c>
      <c r="CD77" s="61">
        <f t="shared" ca="1" si="36"/>
        <v>0</v>
      </c>
      <c r="CE77" s="61">
        <f t="shared" ca="1" si="36"/>
        <v>0</v>
      </c>
      <c r="CF77" s="61">
        <f t="shared" ca="1" si="36"/>
        <v>0</v>
      </c>
      <c r="CG77" s="61">
        <f t="shared" ca="1" si="36"/>
        <v>0</v>
      </c>
      <c r="CH77" s="61">
        <f t="shared" ca="1" si="36"/>
        <v>0</v>
      </c>
      <c r="CI77" s="61">
        <f t="shared" ca="1" si="36"/>
        <v>0</v>
      </c>
      <c r="CJ77" s="61">
        <f t="shared" ca="1" si="36"/>
        <v>0</v>
      </c>
      <c r="CK77" s="61">
        <f t="shared" ca="1" si="36"/>
        <v>0</v>
      </c>
      <c r="CL77" s="61">
        <f t="shared" ca="1" si="36"/>
        <v>0</v>
      </c>
      <c r="CM77" s="61">
        <f t="shared" ca="1" si="36"/>
        <v>0</v>
      </c>
      <c r="CN77" s="61">
        <f t="shared" ca="1" si="36"/>
        <v>0</v>
      </c>
      <c r="CO77" s="61">
        <f t="shared" ca="1" si="36"/>
        <v>0</v>
      </c>
      <c r="CP77" s="61">
        <f t="shared" ca="1" si="36"/>
        <v>0</v>
      </c>
      <c r="CQ77" s="61">
        <f t="shared" ca="1" si="36"/>
        <v>0</v>
      </c>
      <c r="CR77" s="61">
        <f t="shared" ca="1" si="36"/>
        <v>0</v>
      </c>
      <c r="CS77" s="61">
        <f t="shared" ca="1" si="36"/>
        <v>0</v>
      </c>
      <c r="CT77" s="61">
        <f t="shared" ca="1" si="37"/>
        <v>0</v>
      </c>
      <c r="CU77" s="61">
        <f t="shared" ca="1" si="38"/>
        <v>0</v>
      </c>
    </row>
    <row r="78" spans="1:99" ht="12.75" customHeight="1">
      <c r="A78" s="47" t="s">
        <v>128</v>
      </c>
      <c r="B78" s="63">
        <v>9000</v>
      </c>
      <c r="C78" s="60" t="s">
        <v>377</v>
      </c>
      <c r="D78" s="64">
        <f t="shared" ca="1" si="34"/>
        <v>95375.52</v>
      </c>
      <c r="E78" s="64">
        <f t="shared" ca="1" si="34"/>
        <v>0</v>
      </c>
      <c r="F78" s="64">
        <f t="shared" ca="1" si="34"/>
        <v>0</v>
      </c>
      <c r="G78" s="64">
        <f t="shared" ca="1" si="34"/>
        <v>0</v>
      </c>
      <c r="H78" s="64">
        <f t="shared" ca="1" si="34"/>
        <v>0</v>
      </c>
      <c r="I78" s="64">
        <f t="shared" ca="1" si="34"/>
        <v>0</v>
      </c>
      <c r="J78" s="64">
        <f t="shared" ca="1" si="34"/>
        <v>0</v>
      </c>
      <c r="K78" s="64">
        <f t="shared" ca="1" si="34"/>
        <v>0</v>
      </c>
      <c r="L78" s="64">
        <f t="shared" ca="1" si="34"/>
        <v>0</v>
      </c>
      <c r="M78" s="64">
        <f t="shared" ca="1" si="34"/>
        <v>0</v>
      </c>
      <c r="N78" s="64">
        <f t="shared" ca="1" si="34"/>
        <v>0</v>
      </c>
      <c r="O78" s="64">
        <f t="shared" ca="1" si="34"/>
        <v>0</v>
      </c>
      <c r="P78" s="64">
        <f t="shared" ca="1" si="34"/>
        <v>0</v>
      </c>
      <c r="Q78" s="64">
        <f t="shared" ca="1" si="34"/>
        <v>0</v>
      </c>
      <c r="R78" s="64">
        <f t="shared" ca="1" si="34"/>
        <v>0</v>
      </c>
      <c r="S78" s="64">
        <f t="shared" ca="1" si="34"/>
        <v>0</v>
      </c>
      <c r="T78" s="64">
        <f t="shared" ca="1" si="31"/>
        <v>0</v>
      </c>
      <c r="U78" s="64">
        <f t="shared" ca="1" si="31"/>
        <v>0</v>
      </c>
      <c r="V78" s="64">
        <f t="shared" ca="1" si="31"/>
        <v>95375.52</v>
      </c>
      <c r="W78" s="64">
        <f t="shared" ca="1" si="31"/>
        <v>0</v>
      </c>
      <c r="X78" s="64">
        <f t="shared" ca="1" si="31"/>
        <v>0</v>
      </c>
      <c r="Y78" s="64">
        <f t="shared" ca="1" si="31"/>
        <v>95375.52</v>
      </c>
      <c r="Z78" s="64">
        <f t="shared" ca="1" si="31"/>
        <v>0</v>
      </c>
      <c r="AA78" s="64">
        <f t="shared" ca="1" si="31"/>
        <v>0</v>
      </c>
      <c r="AB78" s="64">
        <f t="shared" ca="1" si="31"/>
        <v>0</v>
      </c>
      <c r="AC78" s="64">
        <f t="shared" ca="1" si="31"/>
        <v>0</v>
      </c>
      <c r="AD78" s="64">
        <f t="shared" ca="1" si="31"/>
        <v>0</v>
      </c>
      <c r="AE78" s="64">
        <f t="shared" ca="1" si="31"/>
        <v>0</v>
      </c>
      <c r="AF78" s="64">
        <f t="shared" ca="1" si="31"/>
        <v>0</v>
      </c>
      <c r="AG78" s="64">
        <f t="shared" ca="1" si="31"/>
        <v>0</v>
      </c>
      <c r="AH78" s="64">
        <f t="shared" ca="1" si="31"/>
        <v>0</v>
      </c>
      <c r="AI78" s="64">
        <f t="shared" ca="1" si="32"/>
        <v>0</v>
      </c>
      <c r="AJ78" s="64">
        <f t="shared" ca="1" si="32"/>
        <v>0</v>
      </c>
      <c r="AK78" s="64">
        <f t="shared" ca="1" si="32"/>
        <v>0</v>
      </c>
      <c r="AL78" s="64">
        <f t="shared" ca="1" si="32"/>
        <v>0</v>
      </c>
      <c r="AM78" s="64">
        <f t="shared" ca="1" si="32"/>
        <v>0</v>
      </c>
      <c r="AN78" s="64">
        <f t="shared" ca="1" si="32"/>
        <v>-464620.55999999936</v>
      </c>
      <c r="AO78" s="64">
        <f t="shared" ca="1" si="32"/>
        <v>-116670.54</v>
      </c>
      <c r="AP78" s="64">
        <f t="shared" ca="1" si="32"/>
        <v>-116670.54</v>
      </c>
      <c r="AQ78" s="64">
        <f t="shared" ca="1" si="32"/>
        <v>0</v>
      </c>
      <c r="AR78" s="64">
        <f t="shared" ca="1" si="32"/>
        <v>27686.299999999988</v>
      </c>
      <c r="AS78" s="64">
        <f t="shared" ca="1" si="32"/>
        <v>27686.299999999988</v>
      </c>
      <c r="AT78" s="64">
        <f t="shared" ca="1" si="32"/>
        <v>-561135.4</v>
      </c>
      <c r="AU78" s="64">
        <f t="shared" ca="1" si="32"/>
        <v>-561135.4</v>
      </c>
      <c r="AV78" s="64">
        <f t="shared" ca="1" si="32"/>
        <v>0</v>
      </c>
      <c r="AW78" s="64">
        <f t="shared" ca="1" si="32"/>
        <v>0</v>
      </c>
      <c r="AX78" s="64">
        <f t="shared" ca="1" si="32"/>
        <v>0</v>
      </c>
      <c r="AY78" s="64">
        <f t="shared" ca="1" si="35"/>
        <v>588821.69999999995</v>
      </c>
      <c r="AZ78" s="64">
        <f t="shared" ca="1" si="35"/>
        <v>0</v>
      </c>
      <c r="BA78" s="64">
        <f t="shared" ca="1" si="35"/>
        <v>0</v>
      </c>
      <c r="BB78" s="64">
        <f t="shared" ca="1" si="35"/>
        <v>0</v>
      </c>
      <c r="BC78" s="64">
        <f t="shared" ca="1" si="35"/>
        <v>0</v>
      </c>
      <c r="BD78" s="64">
        <f t="shared" ca="1" si="35"/>
        <v>0</v>
      </c>
      <c r="BE78" s="64">
        <f t="shared" ca="1" si="35"/>
        <v>0</v>
      </c>
      <c r="BF78" s="64">
        <f t="shared" ca="1" si="35"/>
        <v>0</v>
      </c>
      <c r="BG78" s="64">
        <f t="shared" ca="1" si="35"/>
        <v>0</v>
      </c>
      <c r="BH78" s="64">
        <f t="shared" ca="1" si="35"/>
        <v>0</v>
      </c>
      <c r="BI78" s="64">
        <f t="shared" ca="1" si="35"/>
        <v>0</v>
      </c>
      <c r="BJ78" s="64">
        <f t="shared" ca="1" si="35"/>
        <v>-375636.31999999937</v>
      </c>
      <c r="BK78" s="64">
        <f t="shared" ca="1" si="35"/>
        <v>-375636.31999999937</v>
      </c>
      <c r="BL78" s="64">
        <f t="shared" ca="1" si="35"/>
        <v>-4364124.1399999997</v>
      </c>
      <c r="BM78" s="64">
        <f t="shared" ca="1" si="35"/>
        <v>3988487.8200000003</v>
      </c>
      <c r="BN78" s="64">
        <f t="shared" ca="1" si="35"/>
        <v>0</v>
      </c>
      <c r="BO78" s="64">
        <f t="shared" ca="1" si="33"/>
        <v>0</v>
      </c>
      <c r="BP78" s="64">
        <f t="shared" ca="1" si="33"/>
        <v>0</v>
      </c>
      <c r="BQ78" s="64">
        <f t="shared" ca="1" si="33"/>
        <v>0</v>
      </c>
      <c r="BR78" s="64">
        <f t="shared" ca="1" si="33"/>
        <v>0</v>
      </c>
      <c r="BS78" s="64">
        <f t="shared" ca="1" si="33"/>
        <v>0</v>
      </c>
      <c r="BT78" s="64">
        <f t="shared" ca="1" si="33"/>
        <v>0</v>
      </c>
      <c r="BU78" s="64">
        <f t="shared" ca="1" si="33"/>
        <v>0</v>
      </c>
      <c r="BV78" s="64">
        <f t="shared" ca="1" si="33"/>
        <v>0</v>
      </c>
      <c r="BW78" s="64">
        <f t="shared" ca="1" si="33"/>
        <v>0</v>
      </c>
      <c r="BX78" s="64">
        <f t="shared" ca="1" si="33"/>
        <v>0</v>
      </c>
      <c r="BY78" s="64">
        <f t="shared" ca="1" si="33"/>
        <v>0</v>
      </c>
      <c r="BZ78" s="64">
        <f t="shared" ca="1" si="33"/>
        <v>0</v>
      </c>
      <c r="CA78" s="64">
        <f t="shared" ca="1" si="33"/>
        <v>0</v>
      </c>
      <c r="CB78" s="64">
        <f t="shared" ca="1" si="33"/>
        <v>0</v>
      </c>
      <c r="CC78" s="64">
        <f t="shared" ca="1" si="33"/>
        <v>0</v>
      </c>
      <c r="CD78" s="64">
        <f t="shared" ca="1" si="36"/>
        <v>0</v>
      </c>
      <c r="CE78" s="64">
        <f t="shared" ca="1" si="36"/>
        <v>0</v>
      </c>
      <c r="CF78" s="64">
        <f t="shared" ca="1" si="36"/>
        <v>0</v>
      </c>
      <c r="CG78" s="64">
        <f t="shared" ca="1" si="36"/>
        <v>0</v>
      </c>
      <c r="CH78" s="64">
        <f t="shared" ca="1" si="36"/>
        <v>0</v>
      </c>
      <c r="CI78" s="64">
        <f t="shared" ca="1" si="36"/>
        <v>0</v>
      </c>
      <c r="CJ78" s="64">
        <f t="shared" ca="1" si="36"/>
        <v>0</v>
      </c>
      <c r="CK78" s="64">
        <f t="shared" ca="1" si="36"/>
        <v>0</v>
      </c>
      <c r="CL78" s="64">
        <f t="shared" ca="1" si="36"/>
        <v>0</v>
      </c>
      <c r="CM78" s="64">
        <f t="shared" ca="1" si="36"/>
        <v>0</v>
      </c>
      <c r="CN78" s="64">
        <f t="shared" ca="1" si="36"/>
        <v>0</v>
      </c>
      <c r="CO78" s="64">
        <f t="shared" ca="1" si="36"/>
        <v>0</v>
      </c>
      <c r="CP78" s="64">
        <f t="shared" ca="1" si="36"/>
        <v>0</v>
      </c>
      <c r="CQ78" s="64">
        <f t="shared" ca="1" si="36"/>
        <v>0</v>
      </c>
      <c r="CR78" s="64">
        <f t="shared" ca="1" si="36"/>
        <v>0</v>
      </c>
      <c r="CS78" s="64">
        <f t="shared" ca="1" si="36"/>
        <v>0</v>
      </c>
      <c r="CT78" s="64">
        <f t="shared" ca="1" si="37"/>
        <v>0</v>
      </c>
      <c r="CU78" s="64">
        <f t="shared" ca="1" si="38"/>
        <v>-369245.03999999934</v>
      </c>
    </row>
    <row r="79" spans="1:99" ht="12.75" customHeight="1">
      <c r="A79" s="47" t="s">
        <v>129</v>
      </c>
      <c r="B79" s="63">
        <v>9001</v>
      </c>
      <c r="C79" s="60" t="s">
        <v>378</v>
      </c>
      <c r="D79" s="64">
        <f t="shared" ca="1" si="34"/>
        <v>57731492990.822311</v>
      </c>
      <c r="E79" s="64">
        <f t="shared" ca="1" si="34"/>
        <v>53720199614.817055</v>
      </c>
      <c r="F79" s="64">
        <f t="shared" ca="1" si="34"/>
        <v>56452568303.045944</v>
      </c>
      <c r="G79" s="64">
        <f t="shared" ca="1" si="34"/>
        <v>-2732368688.2288952</v>
      </c>
      <c r="H79" s="64">
        <f t="shared" ca="1" si="34"/>
        <v>-4709891489.6100006</v>
      </c>
      <c r="I79" s="64">
        <f t="shared" ca="1" si="34"/>
        <v>-5063777503.8699999</v>
      </c>
      <c r="J79" s="64">
        <f t="shared" ca="1" si="34"/>
        <v>-33327758982.48</v>
      </c>
      <c r="K79" s="64">
        <f t="shared" ca="1" si="34"/>
        <v>28263981478.610001</v>
      </c>
      <c r="L79" s="64">
        <f t="shared" ca="1" si="34"/>
        <v>353886014.25999981</v>
      </c>
      <c r="M79" s="64">
        <f t="shared" ca="1" si="34"/>
        <v>2255846354.96</v>
      </c>
      <c r="N79" s="64">
        <f t="shared" ca="1" si="34"/>
        <v>-1901960340.7</v>
      </c>
      <c r="O79" s="64">
        <f t="shared" ca="1" si="34"/>
        <v>0</v>
      </c>
      <c r="P79" s="64">
        <f t="shared" ca="1" si="34"/>
        <v>0</v>
      </c>
      <c r="Q79" s="64">
        <f t="shared" ca="1" si="34"/>
        <v>0</v>
      </c>
      <c r="R79" s="64">
        <f t="shared" ca="1" si="34"/>
        <v>0</v>
      </c>
      <c r="S79" s="64">
        <f t="shared" ca="1" si="34"/>
        <v>0</v>
      </c>
      <c r="T79" s="64">
        <f t="shared" ca="1" si="31"/>
        <v>0</v>
      </c>
      <c r="U79" s="64">
        <f t="shared" ca="1" si="31"/>
        <v>0</v>
      </c>
      <c r="V79" s="64">
        <f t="shared" ca="1" si="31"/>
        <v>8388352028.395257</v>
      </c>
      <c r="W79" s="64">
        <f t="shared" ca="1" si="31"/>
        <v>1608059286.6602671</v>
      </c>
      <c r="X79" s="64">
        <f t="shared" ca="1" si="31"/>
        <v>12009169.155819293</v>
      </c>
      <c r="Y79" s="64">
        <f t="shared" ca="1" si="31"/>
        <v>2014307100.4618862</v>
      </c>
      <c r="Z79" s="64">
        <f t="shared" ca="1" si="31"/>
        <v>4709191762.5572844</v>
      </c>
      <c r="AA79" s="64">
        <f t="shared" ca="1" si="31"/>
        <v>20660976.399999999</v>
      </c>
      <c r="AB79" s="64">
        <f t="shared" ca="1" si="31"/>
        <v>0</v>
      </c>
      <c r="AC79" s="64">
        <f t="shared" ca="1" si="31"/>
        <v>0</v>
      </c>
      <c r="AD79" s="64">
        <f t="shared" ca="1" si="31"/>
        <v>0</v>
      </c>
      <c r="AE79" s="64">
        <f t="shared" ca="1" si="31"/>
        <v>24123733.16</v>
      </c>
      <c r="AF79" s="64">
        <f t="shared" ca="1" si="31"/>
        <v>-4.9000000000000004</v>
      </c>
      <c r="AG79" s="64">
        <f t="shared" ca="1" si="31"/>
        <v>332832842.12</v>
      </c>
      <c r="AH79" s="64">
        <f t="shared" ca="1" si="31"/>
        <v>332832842.12</v>
      </c>
      <c r="AI79" s="64">
        <f t="shared" ca="1" si="32"/>
        <v>0</v>
      </c>
      <c r="AJ79" s="64">
        <f t="shared" ca="1" si="32"/>
        <v>0</v>
      </c>
      <c r="AK79" s="64">
        <f t="shared" ca="1" si="32"/>
        <v>0</v>
      </c>
      <c r="AL79" s="64">
        <f t="shared" ca="1" si="32"/>
        <v>0</v>
      </c>
      <c r="AM79" s="64">
        <f t="shared" ca="1" si="32"/>
        <v>0</v>
      </c>
      <c r="AN79" s="64">
        <f t="shared" ca="1" si="32"/>
        <v>-45330750996.366707</v>
      </c>
      <c r="AO79" s="64">
        <f t="shared" ca="1" si="32"/>
        <v>-9780753836.2101803</v>
      </c>
      <c r="AP79" s="64">
        <f t="shared" ca="1" si="32"/>
        <v>-10350112691.029999</v>
      </c>
      <c r="AQ79" s="64">
        <f t="shared" ca="1" si="32"/>
        <v>569358854.81982064</v>
      </c>
      <c r="AR79" s="64">
        <f t="shared" ca="1" si="32"/>
        <v>-516189427.03835917</v>
      </c>
      <c r="AS79" s="64">
        <f t="shared" ca="1" si="32"/>
        <v>-969481774.31214106</v>
      </c>
      <c r="AT79" s="64">
        <f t="shared" ca="1" si="32"/>
        <v>-9969798052.3992996</v>
      </c>
      <c r="AU79" s="64">
        <f t="shared" ca="1" si="32"/>
        <v>-8359755965.2093</v>
      </c>
      <c r="AV79" s="64">
        <f t="shared" ca="1" si="32"/>
        <v>-1605131710.05</v>
      </c>
      <c r="AW79" s="64">
        <f t="shared" ca="1" si="32"/>
        <v>-16114752.5</v>
      </c>
      <c r="AX79" s="64">
        <f t="shared" ca="1" si="32"/>
        <v>11204375.359999999</v>
      </c>
      <c r="AY79" s="64">
        <f t="shared" ca="1" si="35"/>
        <v>9000316278.0871582</v>
      </c>
      <c r="AZ79" s="64">
        <f t="shared" ca="1" si="35"/>
        <v>453292347.27378207</v>
      </c>
      <c r="BA79" s="64">
        <f t="shared" ca="1" si="35"/>
        <v>2388159803.5003614</v>
      </c>
      <c r="BB79" s="64">
        <f t="shared" ca="1" si="35"/>
        <v>2031736502.8903623</v>
      </c>
      <c r="BC79" s="64">
        <f t="shared" ca="1" si="35"/>
        <v>356817371.03000003</v>
      </c>
      <c r="BD79" s="64">
        <f t="shared" ca="1" si="35"/>
        <v>0</v>
      </c>
      <c r="BE79" s="64">
        <f t="shared" ca="1" si="35"/>
        <v>-394070.42</v>
      </c>
      <c r="BF79" s="64">
        <f t="shared" ca="1" si="35"/>
        <v>-1934867456.2265799</v>
      </c>
      <c r="BG79" s="64">
        <f t="shared" ca="1" si="35"/>
        <v>-196192754.02999997</v>
      </c>
      <c r="BH79" s="64">
        <f t="shared" ca="1" si="35"/>
        <v>-195995854.30000001</v>
      </c>
      <c r="BI79" s="64">
        <f t="shared" ca="1" si="35"/>
        <v>-196899.72999999998</v>
      </c>
      <c r="BJ79" s="64">
        <f t="shared" ca="1" si="35"/>
        <v>-15813587353.070173</v>
      </c>
      <c r="BK79" s="64">
        <f t="shared" ca="1" si="35"/>
        <v>-15823766881.490177</v>
      </c>
      <c r="BL79" s="64">
        <f t="shared" ca="1" si="35"/>
        <v>-197598918108.0502</v>
      </c>
      <c r="BM79" s="64">
        <f t="shared" ca="1" si="35"/>
        <v>181775151226.56</v>
      </c>
      <c r="BN79" s="64">
        <f t="shared" ca="1" si="35"/>
        <v>10179528.420000006</v>
      </c>
      <c r="BO79" s="64">
        <f t="shared" ca="1" si="33"/>
        <v>302140551.37</v>
      </c>
      <c r="BP79" s="64">
        <f t="shared" ca="1" si="33"/>
        <v>-291961022.94999999</v>
      </c>
      <c r="BQ79" s="64">
        <f t="shared" ca="1" si="33"/>
        <v>-255962326.94999996</v>
      </c>
      <c r="BR79" s="64">
        <f t="shared" ca="1" si="33"/>
        <v>-253704088.65999994</v>
      </c>
      <c r="BS79" s="64">
        <f t="shared" ca="1" si="33"/>
        <v>0</v>
      </c>
      <c r="BT79" s="64">
        <f t="shared" ca="1" si="33"/>
        <v>-2258238.29</v>
      </c>
      <c r="BU79" s="64">
        <f t="shared" ca="1" si="33"/>
        <v>-18627570453.998005</v>
      </c>
      <c r="BV79" s="64">
        <f t="shared" ca="1" si="33"/>
        <v>-13718999285.623684</v>
      </c>
      <c r="BW79" s="64">
        <f t="shared" ca="1" si="33"/>
        <v>-3922173366.2511196</v>
      </c>
      <c r="BX79" s="64">
        <f t="shared" ca="1" si="33"/>
        <v>-903459340.91378546</v>
      </c>
      <c r="BY79" s="64">
        <f t="shared" ca="1" si="33"/>
        <v>0</v>
      </c>
      <c r="BZ79" s="64">
        <f t="shared" ca="1" si="33"/>
        <v>-335648835.44676304</v>
      </c>
      <c r="CA79" s="64">
        <f t="shared" ca="1" si="33"/>
        <v>-445959227.57011008</v>
      </c>
      <c r="CB79" s="64">
        <f t="shared" ca="1" si="33"/>
        <v>837034497.6061517</v>
      </c>
      <c r="CC79" s="64">
        <f t="shared" ca="1" si="33"/>
        <v>-138364895.798695</v>
      </c>
      <c r="CD79" s="64">
        <f t="shared" ca="1" si="36"/>
        <v>-59324909.050000004</v>
      </c>
      <c r="CE79" s="64">
        <f t="shared" ca="1" si="36"/>
        <v>-2376961.4699999997</v>
      </c>
      <c r="CF79" s="64">
        <f t="shared" ca="1" si="36"/>
        <v>-3679220.88</v>
      </c>
      <c r="CG79" s="64">
        <f t="shared" ca="1" si="36"/>
        <v>-43958.45</v>
      </c>
      <c r="CH79" s="64">
        <f t="shared" ca="1" si="36"/>
        <v>-51843094.700000003</v>
      </c>
      <c r="CI79" s="64">
        <f t="shared" ca="1" si="36"/>
        <v>-1381673.55</v>
      </c>
      <c r="CJ79" s="64">
        <f t="shared" ca="1" si="36"/>
        <v>0</v>
      </c>
      <c r="CK79" s="64">
        <f t="shared" ca="1" si="36"/>
        <v>-81169936.019999996</v>
      </c>
      <c r="CL79" s="64">
        <f t="shared" ca="1" si="36"/>
        <v>-68688274.420000002</v>
      </c>
      <c r="CM79" s="64">
        <f t="shared" ca="1" si="36"/>
        <v>0</v>
      </c>
      <c r="CN79" s="64">
        <f t="shared" ca="1" si="36"/>
        <v>-12481661.6</v>
      </c>
      <c r="CO79" s="64">
        <f t="shared" ca="1" si="36"/>
        <v>0</v>
      </c>
      <c r="CP79" s="64">
        <f t="shared" ca="1" si="36"/>
        <v>0</v>
      </c>
      <c r="CQ79" s="64">
        <f t="shared" ca="1" si="36"/>
        <v>0</v>
      </c>
      <c r="CR79" s="64">
        <f t="shared" ca="1" si="36"/>
        <v>0</v>
      </c>
      <c r="CS79" s="64">
        <f t="shared" ca="1" si="36"/>
        <v>0</v>
      </c>
      <c r="CT79" s="64">
        <f t="shared" ca="1" si="37"/>
        <v>0</v>
      </c>
      <c r="CU79" s="64">
        <f t="shared" ca="1" si="38"/>
        <v>12400741994.455587</v>
      </c>
    </row>
    <row r="80" spans="1:99" ht="12.75" customHeight="1">
      <c r="A80" s="47" t="s">
        <v>131</v>
      </c>
      <c r="B80" s="63">
        <v>9002</v>
      </c>
      <c r="C80" s="60" t="s">
        <v>379</v>
      </c>
      <c r="D80" s="64">
        <f t="shared" ca="1" si="34"/>
        <v>49856049.36999999</v>
      </c>
      <c r="E80" s="64">
        <f t="shared" ca="1" si="34"/>
        <v>42460185.099999994</v>
      </c>
      <c r="F80" s="64">
        <f t="shared" ca="1" si="34"/>
        <v>54884950.369999997</v>
      </c>
      <c r="G80" s="64">
        <f t="shared" ca="1" si="34"/>
        <v>-12424765.27</v>
      </c>
      <c r="H80" s="64">
        <f t="shared" ca="1" si="34"/>
        <v>-9658833.140000008</v>
      </c>
      <c r="I80" s="64">
        <f t="shared" ca="1" si="34"/>
        <v>-13140270.210000008</v>
      </c>
      <c r="J80" s="64">
        <f t="shared" ca="1" si="34"/>
        <v>-97766897.450000003</v>
      </c>
      <c r="K80" s="64">
        <f t="shared" ca="1" si="34"/>
        <v>84626627.239999995</v>
      </c>
      <c r="L80" s="64">
        <f t="shared" ca="1" si="34"/>
        <v>3481437.0700000003</v>
      </c>
      <c r="M80" s="64">
        <f t="shared" ca="1" si="34"/>
        <v>20384808.100000001</v>
      </c>
      <c r="N80" s="64">
        <f t="shared" ca="1" si="34"/>
        <v>-16903371.030000001</v>
      </c>
      <c r="O80" s="64">
        <f t="shared" ca="1" si="34"/>
        <v>0</v>
      </c>
      <c r="P80" s="64">
        <f t="shared" ca="1" si="34"/>
        <v>0</v>
      </c>
      <c r="Q80" s="64">
        <f t="shared" ca="1" si="34"/>
        <v>0</v>
      </c>
      <c r="R80" s="64">
        <f t="shared" ca="1" si="34"/>
        <v>0</v>
      </c>
      <c r="S80" s="64">
        <f t="shared" ca="1" si="34"/>
        <v>0</v>
      </c>
      <c r="T80" s="64">
        <f t="shared" ca="1" si="31"/>
        <v>0</v>
      </c>
      <c r="U80" s="64">
        <f t="shared" ca="1" si="31"/>
        <v>0</v>
      </c>
      <c r="V80" s="64">
        <f t="shared" ca="1" si="31"/>
        <v>16431914.57</v>
      </c>
      <c r="W80" s="64">
        <f t="shared" ca="1" si="31"/>
        <v>16431914.57</v>
      </c>
      <c r="X80" s="64">
        <f t="shared" ca="1" si="31"/>
        <v>0</v>
      </c>
      <c r="Y80" s="64">
        <f t="shared" ca="1" si="31"/>
        <v>0</v>
      </c>
      <c r="Z80" s="64">
        <f t="shared" ca="1" si="31"/>
        <v>0</v>
      </c>
      <c r="AA80" s="64">
        <f t="shared" ca="1" si="31"/>
        <v>0</v>
      </c>
      <c r="AB80" s="64">
        <f t="shared" ca="1" si="31"/>
        <v>0</v>
      </c>
      <c r="AC80" s="64">
        <f t="shared" ca="1" si="31"/>
        <v>0</v>
      </c>
      <c r="AD80" s="64">
        <f t="shared" ca="1" si="31"/>
        <v>0</v>
      </c>
      <c r="AE80" s="64">
        <f t="shared" ca="1" si="31"/>
        <v>0</v>
      </c>
      <c r="AF80" s="64">
        <f t="shared" ca="1" si="31"/>
        <v>0</v>
      </c>
      <c r="AG80" s="64">
        <f t="shared" ca="1" si="31"/>
        <v>622782.84</v>
      </c>
      <c r="AH80" s="64">
        <f t="shared" ca="1" si="31"/>
        <v>621862.98</v>
      </c>
      <c r="AI80" s="64">
        <f t="shared" ca="1" si="32"/>
        <v>919.86</v>
      </c>
      <c r="AJ80" s="64">
        <f t="shared" ca="1" si="32"/>
        <v>0</v>
      </c>
      <c r="AK80" s="64">
        <f t="shared" ca="1" si="32"/>
        <v>0</v>
      </c>
      <c r="AL80" s="64">
        <f t="shared" ca="1" si="32"/>
        <v>0</v>
      </c>
      <c r="AM80" s="64">
        <f t="shared" ca="1" si="32"/>
        <v>0</v>
      </c>
      <c r="AN80" s="64">
        <f t="shared" ca="1" si="32"/>
        <v>-21999957.389999993</v>
      </c>
      <c r="AO80" s="64">
        <f t="shared" ca="1" si="32"/>
        <v>-8342566.879999999</v>
      </c>
      <c r="AP80" s="64">
        <f t="shared" ca="1" si="32"/>
        <v>-10577351.6</v>
      </c>
      <c r="AQ80" s="64">
        <f t="shared" ca="1" si="32"/>
        <v>2234784.7200000002</v>
      </c>
      <c r="AR80" s="64">
        <f t="shared" ca="1" si="32"/>
        <v>-7517443.8399999961</v>
      </c>
      <c r="AS80" s="64">
        <f t="shared" ca="1" si="32"/>
        <v>-8765251.8699999973</v>
      </c>
      <c r="AT80" s="64">
        <f t="shared" ca="1" si="32"/>
        <v>-75490787.299999997</v>
      </c>
      <c r="AU80" s="64">
        <f t="shared" ca="1" si="32"/>
        <v>-82780028.379999995</v>
      </c>
      <c r="AV80" s="64">
        <f t="shared" ca="1" si="32"/>
        <v>7289241.0800000001</v>
      </c>
      <c r="AW80" s="64">
        <f t="shared" ca="1" si="32"/>
        <v>0</v>
      </c>
      <c r="AX80" s="64">
        <f t="shared" ca="1" si="32"/>
        <v>0</v>
      </c>
      <c r="AY80" s="64">
        <f t="shared" ca="1" si="35"/>
        <v>66725535.43</v>
      </c>
      <c r="AZ80" s="64">
        <f t="shared" ca="1" si="35"/>
        <v>1247808.0300000012</v>
      </c>
      <c r="BA80" s="64">
        <f t="shared" ca="1" si="35"/>
        <v>24165186.620000001</v>
      </c>
      <c r="BB80" s="64">
        <f t="shared" ca="1" si="35"/>
        <v>28309089</v>
      </c>
      <c r="BC80" s="64">
        <f t="shared" ca="1" si="35"/>
        <v>-4143902.38</v>
      </c>
      <c r="BD80" s="64">
        <f t="shared" ca="1" si="35"/>
        <v>0</v>
      </c>
      <c r="BE80" s="64">
        <f t="shared" ca="1" si="35"/>
        <v>0</v>
      </c>
      <c r="BF80" s="64">
        <f t="shared" ca="1" si="35"/>
        <v>-22917378.59</v>
      </c>
      <c r="BG80" s="64">
        <f t="shared" ca="1" si="35"/>
        <v>0</v>
      </c>
      <c r="BH80" s="64">
        <f t="shared" ca="1" si="35"/>
        <v>0</v>
      </c>
      <c r="BI80" s="64">
        <f t="shared" ca="1" si="35"/>
        <v>0</v>
      </c>
      <c r="BJ80" s="64">
        <f t="shared" ca="1" si="35"/>
        <v>0</v>
      </c>
      <c r="BK80" s="64">
        <f t="shared" ca="1" si="35"/>
        <v>0</v>
      </c>
      <c r="BL80" s="64">
        <f t="shared" ca="1" si="35"/>
        <v>0</v>
      </c>
      <c r="BM80" s="64">
        <f t="shared" ca="1" si="35"/>
        <v>0</v>
      </c>
      <c r="BN80" s="64">
        <f t="shared" ca="1" si="35"/>
        <v>0</v>
      </c>
      <c r="BO80" s="64">
        <f t="shared" ca="1" si="33"/>
        <v>0</v>
      </c>
      <c r="BP80" s="64">
        <f t="shared" ca="1" si="33"/>
        <v>0</v>
      </c>
      <c r="BQ80" s="64">
        <f t="shared" ca="1" si="33"/>
        <v>-535929.01</v>
      </c>
      <c r="BR80" s="64">
        <f t="shared" ca="1" si="33"/>
        <v>-535929.01</v>
      </c>
      <c r="BS80" s="64">
        <f t="shared" ca="1" si="33"/>
        <v>0</v>
      </c>
      <c r="BT80" s="64">
        <f t="shared" ca="1" si="33"/>
        <v>0</v>
      </c>
      <c r="BU80" s="64">
        <f t="shared" ca="1" si="33"/>
        <v>-5604017.6600000001</v>
      </c>
      <c r="BV80" s="64">
        <f t="shared" ca="1" si="33"/>
        <v>-3833129.93</v>
      </c>
      <c r="BW80" s="64">
        <f t="shared" ca="1" si="33"/>
        <v>-1476138.4</v>
      </c>
      <c r="BX80" s="64">
        <f t="shared" ca="1" si="33"/>
        <v>-386411.83</v>
      </c>
      <c r="BY80" s="64">
        <f t="shared" ca="1" si="33"/>
        <v>0</v>
      </c>
      <c r="BZ80" s="64">
        <f t="shared" ca="1" si="33"/>
        <v>0</v>
      </c>
      <c r="CA80" s="64">
        <f t="shared" ca="1" si="33"/>
        <v>-105691.15</v>
      </c>
      <c r="CB80" s="64">
        <f t="shared" ca="1" si="33"/>
        <v>785162.75</v>
      </c>
      <c r="CC80" s="64">
        <f t="shared" ca="1" si="33"/>
        <v>-587809.1</v>
      </c>
      <c r="CD80" s="64">
        <f t="shared" ca="1" si="36"/>
        <v>0</v>
      </c>
      <c r="CE80" s="64">
        <f t="shared" ca="1" si="36"/>
        <v>0</v>
      </c>
      <c r="CF80" s="64">
        <f t="shared" ca="1" si="36"/>
        <v>0</v>
      </c>
      <c r="CG80" s="64">
        <f t="shared" ca="1" si="36"/>
        <v>0</v>
      </c>
      <c r="CH80" s="64">
        <f t="shared" ca="1" si="36"/>
        <v>0</v>
      </c>
      <c r="CI80" s="64">
        <f t="shared" ca="1" si="36"/>
        <v>0</v>
      </c>
      <c r="CJ80" s="64">
        <f t="shared" ca="1" si="36"/>
        <v>0</v>
      </c>
      <c r="CK80" s="64">
        <f t="shared" ca="1" si="36"/>
        <v>0</v>
      </c>
      <c r="CL80" s="64">
        <f t="shared" ca="1" si="36"/>
        <v>0</v>
      </c>
      <c r="CM80" s="64">
        <f t="shared" ca="1" si="36"/>
        <v>0</v>
      </c>
      <c r="CN80" s="64">
        <f t="shared" ca="1" si="36"/>
        <v>0</v>
      </c>
      <c r="CO80" s="64">
        <f t="shared" ca="1" si="36"/>
        <v>0</v>
      </c>
      <c r="CP80" s="64">
        <f t="shared" ca="1" si="36"/>
        <v>0</v>
      </c>
      <c r="CQ80" s="64">
        <f t="shared" ca="1" si="36"/>
        <v>0</v>
      </c>
      <c r="CR80" s="64">
        <f t="shared" ca="1" si="36"/>
        <v>0</v>
      </c>
      <c r="CS80" s="64">
        <f t="shared" ca="1" si="36"/>
        <v>0</v>
      </c>
      <c r="CT80" s="64">
        <f t="shared" ca="1" si="37"/>
        <v>0</v>
      </c>
      <c r="CU80" s="64">
        <f t="shared" ca="1" si="38"/>
        <v>27856091.979999997</v>
      </c>
    </row>
    <row r="81" spans="1:99">
      <c r="A81" s="47" t="s">
        <v>133</v>
      </c>
      <c r="B81" s="63">
        <v>9003</v>
      </c>
      <c r="C81" s="60" t="s">
        <v>380</v>
      </c>
      <c r="D81" s="64">
        <f t="shared" ca="1" si="34"/>
        <v>57731588366.342308</v>
      </c>
      <c r="E81" s="64">
        <f t="shared" ca="1" si="34"/>
        <v>53720199614.817055</v>
      </c>
      <c r="F81" s="64">
        <f t="shared" ca="1" si="34"/>
        <v>56452568303.045944</v>
      </c>
      <c r="G81" s="64">
        <f t="shared" ca="1" si="34"/>
        <v>-2732368688.2288952</v>
      </c>
      <c r="H81" s="64">
        <f t="shared" ca="1" si="34"/>
        <v>-4709891489.6100006</v>
      </c>
      <c r="I81" s="64">
        <f t="shared" ca="1" si="34"/>
        <v>-5063777503.8699999</v>
      </c>
      <c r="J81" s="64">
        <f t="shared" ca="1" si="34"/>
        <v>-33327758982.48</v>
      </c>
      <c r="K81" s="64">
        <f t="shared" ca="1" si="34"/>
        <v>28263981478.610001</v>
      </c>
      <c r="L81" s="64">
        <f t="shared" ca="1" si="34"/>
        <v>353886014.25999981</v>
      </c>
      <c r="M81" s="64">
        <f t="shared" ca="1" si="34"/>
        <v>2255846354.96</v>
      </c>
      <c r="N81" s="64">
        <f t="shared" ca="1" si="34"/>
        <v>-1901960340.7</v>
      </c>
      <c r="O81" s="64">
        <f t="shared" ca="1" si="34"/>
        <v>0</v>
      </c>
      <c r="P81" s="64">
        <f t="shared" ca="1" si="34"/>
        <v>0</v>
      </c>
      <c r="Q81" s="64">
        <f t="shared" ca="1" si="34"/>
        <v>0</v>
      </c>
      <c r="R81" s="64">
        <f t="shared" ca="1" si="34"/>
        <v>0</v>
      </c>
      <c r="S81" s="64">
        <f t="shared" ca="1" si="34"/>
        <v>0</v>
      </c>
      <c r="T81" s="64">
        <f t="shared" ca="1" si="31"/>
        <v>0</v>
      </c>
      <c r="U81" s="64">
        <f t="shared" ca="1" si="31"/>
        <v>0</v>
      </c>
      <c r="V81" s="64">
        <f t="shared" ca="1" si="31"/>
        <v>8388447403.9152575</v>
      </c>
      <c r="W81" s="64">
        <f t="shared" ca="1" si="31"/>
        <v>1608059286.6602671</v>
      </c>
      <c r="X81" s="64">
        <f t="shared" ca="1" si="31"/>
        <v>12009169.155819293</v>
      </c>
      <c r="Y81" s="64">
        <f t="shared" ca="1" si="31"/>
        <v>2014402475.9818861</v>
      </c>
      <c r="Z81" s="64">
        <f t="shared" ca="1" si="31"/>
        <v>4709191762.5572844</v>
      </c>
      <c r="AA81" s="64">
        <f t="shared" ca="1" si="31"/>
        <v>20660976.399999999</v>
      </c>
      <c r="AB81" s="64">
        <f t="shared" ca="1" si="31"/>
        <v>0</v>
      </c>
      <c r="AC81" s="64">
        <f t="shared" ca="1" si="31"/>
        <v>0</v>
      </c>
      <c r="AD81" s="64">
        <f t="shared" ca="1" si="31"/>
        <v>0</v>
      </c>
      <c r="AE81" s="64">
        <f t="shared" ca="1" si="31"/>
        <v>24123733.16</v>
      </c>
      <c r="AF81" s="64">
        <f t="shared" ca="1" si="31"/>
        <v>-4.9000000000000004</v>
      </c>
      <c r="AG81" s="64">
        <f t="shared" ca="1" si="31"/>
        <v>332832842.12</v>
      </c>
      <c r="AH81" s="64">
        <f t="shared" ca="1" si="31"/>
        <v>332832842.12</v>
      </c>
      <c r="AI81" s="64">
        <f t="shared" ca="1" si="32"/>
        <v>0</v>
      </c>
      <c r="AJ81" s="64">
        <f t="shared" ca="1" si="32"/>
        <v>0</v>
      </c>
      <c r="AK81" s="64">
        <f t="shared" ca="1" si="32"/>
        <v>0</v>
      </c>
      <c r="AL81" s="64">
        <f t="shared" ca="1" si="32"/>
        <v>0</v>
      </c>
      <c r="AM81" s="64">
        <f t="shared" ca="1" si="32"/>
        <v>0</v>
      </c>
      <c r="AN81" s="64">
        <f t="shared" ca="1" si="32"/>
        <v>-45331215616.926704</v>
      </c>
      <c r="AO81" s="64">
        <f t="shared" ca="1" si="32"/>
        <v>-9780870506.7501812</v>
      </c>
      <c r="AP81" s="64">
        <f t="shared" ca="1" si="32"/>
        <v>-10350229361.57</v>
      </c>
      <c r="AQ81" s="64">
        <f t="shared" ca="1" si="32"/>
        <v>569358854.81982064</v>
      </c>
      <c r="AR81" s="64">
        <f t="shared" ca="1" si="32"/>
        <v>-516161740.73835915</v>
      </c>
      <c r="AS81" s="64">
        <f t="shared" ca="1" si="32"/>
        <v>-969454088.01214111</v>
      </c>
      <c r="AT81" s="64">
        <f t="shared" ca="1" si="32"/>
        <v>-9970359187.7992992</v>
      </c>
      <c r="AU81" s="64">
        <f t="shared" ca="1" si="32"/>
        <v>-8360317100.6092997</v>
      </c>
      <c r="AV81" s="64">
        <f t="shared" ca="1" si="32"/>
        <v>-1605131710.05</v>
      </c>
      <c r="AW81" s="64">
        <f t="shared" ca="1" si="32"/>
        <v>-16114752.5</v>
      </c>
      <c r="AX81" s="64">
        <f t="shared" ca="1" si="32"/>
        <v>11204375.359999999</v>
      </c>
      <c r="AY81" s="64">
        <f t="shared" ca="1" si="35"/>
        <v>9000905099.787159</v>
      </c>
      <c r="AZ81" s="64">
        <f t="shared" ca="1" si="35"/>
        <v>453292347.27378207</v>
      </c>
      <c r="BA81" s="64">
        <f t="shared" ca="1" si="35"/>
        <v>2388159803.5003614</v>
      </c>
      <c r="BB81" s="64">
        <f t="shared" ca="1" si="35"/>
        <v>2031736502.8903623</v>
      </c>
      <c r="BC81" s="64">
        <f t="shared" ca="1" si="35"/>
        <v>356817371.03000003</v>
      </c>
      <c r="BD81" s="64">
        <f t="shared" ca="1" si="35"/>
        <v>0</v>
      </c>
      <c r="BE81" s="64">
        <f t="shared" ca="1" si="35"/>
        <v>-394070.42</v>
      </c>
      <c r="BF81" s="64">
        <f t="shared" ca="1" si="35"/>
        <v>-1934867456.2265799</v>
      </c>
      <c r="BG81" s="64">
        <f t="shared" ca="1" si="35"/>
        <v>-196192754.02999997</v>
      </c>
      <c r="BH81" s="64">
        <f t="shared" ca="1" si="35"/>
        <v>-195995854.30000001</v>
      </c>
      <c r="BI81" s="64">
        <f t="shared" ca="1" si="35"/>
        <v>-196899.72999999998</v>
      </c>
      <c r="BJ81" s="64">
        <f t="shared" ca="1" si="35"/>
        <v>-15813962989.390173</v>
      </c>
      <c r="BK81" s="64">
        <f t="shared" ca="1" si="35"/>
        <v>-15824142517.810177</v>
      </c>
      <c r="BL81" s="64">
        <f t="shared" ca="1" si="35"/>
        <v>-197603282232.19022</v>
      </c>
      <c r="BM81" s="64">
        <f t="shared" ca="1" si="35"/>
        <v>181779139714.38</v>
      </c>
      <c r="BN81" s="64">
        <f t="shared" ca="1" si="35"/>
        <v>10179528.420000006</v>
      </c>
      <c r="BO81" s="64">
        <f t="shared" ca="1" si="33"/>
        <v>302140551.37</v>
      </c>
      <c r="BP81" s="64">
        <f t="shared" ca="1" si="33"/>
        <v>-291961022.94999999</v>
      </c>
      <c r="BQ81" s="64">
        <f t="shared" ca="1" si="33"/>
        <v>-255962326.94999996</v>
      </c>
      <c r="BR81" s="64">
        <f t="shared" ca="1" si="33"/>
        <v>-253704088.65999994</v>
      </c>
      <c r="BS81" s="64">
        <f t="shared" ca="1" si="33"/>
        <v>0</v>
      </c>
      <c r="BT81" s="64">
        <f t="shared" ca="1" si="33"/>
        <v>-2258238.29</v>
      </c>
      <c r="BU81" s="64">
        <f t="shared" ca="1" si="33"/>
        <v>-18627570453.998005</v>
      </c>
      <c r="BV81" s="64">
        <f t="shared" ca="1" si="33"/>
        <v>-13718999285.623684</v>
      </c>
      <c r="BW81" s="64">
        <f t="shared" ca="1" si="33"/>
        <v>-3922173366.2511196</v>
      </c>
      <c r="BX81" s="64">
        <f t="shared" ca="1" si="33"/>
        <v>-903459340.91378546</v>
      </c>
      <c r="BY81" s="64">
        <f t="shared" ca="1" si="33"/>
        <v>0</v>
      </c>
      <c r="BZ81" s="64">
        <f t="shared" ca="1" si="33"/>
        <v>-335648835.44676304</v>
      </c>
      <c r="CA81" s="64">
        <f t="shared" ca="1" si="33"/>
        <v>-445959227.57011008</v>
      </c>
      <c r="CB81" s="64">
        <f t="shared" ca="1" si="33"/>
        <v>837034497.6061517</v>
      </c>
      <c r="CC81" s="64">
        <f t="shared" ca="1" si="33"/>
        <v>-138364895.798695</v>
      </c>
      <c r="CD81" s="64">
        <f t="shared" ca="1" si="36"/>
        <v>-59324909.050000004</v>
      </c>
      <c r="CE81" s="64">
        <f t="shared" ca="1" si="36"/>
        <v>-2376961.4699999997</v>
      </c>
      <c r="CF81" s="64">
        <f t="shared" ca="1" si="36"/>
        <v>-3679220.88</v>
      </c>
      <c r="CG81" s="64">
        <f t="shared" ca="1" si="36"/>
        <v>-43958.45</v>
      </c>
      <c r="CH81" s="64">
        <f t="shared" ca="1" si="36"/>
        <v>-51843094.700000003</v>
      </c>
      <c r="CI81" s="64">
        <f t="shared" ca="1" si="36"/>
        <v>-1381673.55</v>
      </c>
      <c r="CJ81" s="64">
        <f t="shared" ca="1" si="36"/>
        <v>0</v>
      </c>
      <c r="CK81" s="64">
        <f t="shared" ca="1" si="36"/>
        <v>-81169936.019999996</v>
      </c>
      <c r="CL81" s="64">
        <f t="shared" ca="1" si="36"/>
        <v>-68688274.420000002</v>
      </c>
      <c r="CM81" s="64">
        <f t="shared" ca="1" si="36"/>
        <v>0</v>
      </c>
      <c r="CN81" s="64">
        <f t="shared" ca="1" si="36"/>
        <v>-12481661.6</v>
      </c>
      <c r="CO81" s="64">
        <f t="shared" ca="1" si="36"/>
        <v>0</v>
      </c>
      <c r="CP81" s="64">
        <f t="shared" ca="1" si="36"/>
        <v>0</v>
      </c>
      <c r="CQ81" s="64">
        <f t="shared" ca="1" si="36"/>
        <v>0</v>
      </c>
      <c r="CR81" s="64">
        <f t="shared" ca="1" si="36"/>
        <v>0</v>
      </c>
      <c r="CS81" s="64">
        <f t="shared" ca="1" si="36"/>
        <v>0</v>
      </c>
      <c r="CT81" s="64">
        <f t="shared" ca="1" si="37"/>
        <v>0</v>
      </c>
      <c r="CU81" s="64">
        <f t="shared" ca="1" si="38"/>
        <v>12400372749.415586</v>
      </c>
    </row>
    <row r="82" spans="1:99">
      <c r="A82" s="48" t="s">
        <v>135</v>
      </c>
      <c r="B82" s="65"/>
      <c r="C82" s="60" t="s">
        <v>381</v>
      </c>
      <c r="D82" s="64">
        <f t="shared" ca="1" si="34"/>
        <v>57781444415.712311</v>
      </c>
      <c r="E82" s="64">
        <f t="shared" ca="1" si="34"/>
        <v>53762659799.917053</v>
      </c>
      <c r="F82" s="64">
        <f t="shared" ca="1" si="34"/>
        <v>56507453253.415947</v>
      </c>
      <c r="G82" s="64">
        <f t="shared" ca="1" si="34"/>
        <v>-2744793453.4988952</v>
      </c>
      <c r="H82" s="64">
        <f t="shared" ca="1" si="34"/>
        <v>-4719550322.750001</v>
      </c>
      <c r="I82" s="64">
        <f t="shared" ca="1" si="34"/>
        <v>-5076917774.0799999</v>
      </c>
      <c r="J82" s="64">
        <f t="shared" ca="1" si="34"/>
        <v>-33425525879.93</v>
      </c>
      <c r="K82" s="64">
        <f t="shared" ca="1" si="34"/>
        <v>28348608105.850002</v>
      </c>
      <c r="L82" s="64">
        <f t="shared" ca="1" si="34"/>
        <v>357367451.3299998</v>
      </c>
      <c r="M82" s="64">
        <f t="shared" ca="1" si="34"/>
        <v>2276231163.0599999</v>
      </c>
      <c r="N82" s="64">
        <f t="shared" ca="1" si="34"/>
        <v>-1918863711.73</v>
      </c>
      <c r="O82" s="64">
        <f t="shared" ca="1" si="34"/>
        <v>0</v>
      </c>
      <c r="P82" s="64">
        <f t="shared" ca="1" si="34"/>
        <v>0</v>
      </c>
      <c r="Q82" s="64">
        <f t="shared" ca="1" si="34"/>
        <v>0</v>
      </c>
      <c r="R82" s="64">
        <f t="shared" ca="1" si="34"/>
        <v>0</v>
      </c>
      <c r="S82" s="64">
        <f t="shared" ca="1" si="34"/>
        <v>0</v>
      </c>
      <c r="T82" s="64">
        <f t="shared" ca="1" si="31"/>
        <v>0</v>
      </c>
      <c r="U82" s="64">
        <f t="shared" ca="1" si="31"/>
        <v>0</v>
      </c>
      <c r="V82" s="64">
        <f t="shared" ca="1" si="31"/>
        <v>8404879318.4852571</v>
      </c>
      <c r="W82" s="64">
        <f t="shared" ca="1" si="31"/>
        <v>1624491201.230267</v>
      </c>
      <c r="X82" s="64">
        <f t="shared" ca="1" si="31"/>
        <v>12009169.155819293</v>
      </c>
      <c r="Y82" s="64">
        <f t="shared" ca="1" si="31"/>
        <v>2014402475.9818861</v>
      </c>
      <c r="Z82" s="64">
        <f t="shared" ca="1" si="31"/>
        <v>4709191762.5572844</v>
      </c>
      <c r="AA82" s="64">
        <f t="shared" ca="1" si="31"/>
        <v>20660976.399999999</v>
      </c>
      <c r="AB82" s="64">
        <f t="shared" ca="1" si="31"/>
        <v>0</v>
      </c>
      <c r="AC82" s="64">
        <f t="shared" ca="1" si="31"/>
        <v>0</v>
      </c>
      <c r="AD82" s="64">
        <f t="shared" ca="1" si="31"/>
        <v>0</v>
      </c>
      <c r="AE82" s="64">
        <f t="shared" ca="1" si="31"/>
        <v>24123733.16</v>
      </c>
      <c r="AF82" s="64">
        <f t="shared" ca="1" si="31"/>
        <v>-4.9000000000000004</v>
      </c>
      <c r="AG82" s="64">
        <f t="shared" ca="1" si="31"/>
        <v>333455624.95999998</v>
      </c>
      <c r="AH82" s="64">
        <f t="shared" ca="1" si="31"/>
        <v>333454705.10000002</v>
      </c>
      <c r="AI82" s="64">
        <f t="shared" ca="1" si="32"/>
        <v>919.86</v>
      </c>
      <c r="AJ82" s="64">
        <f t="shared" ca="1" si="32"/>
        <v>0</v>
      </c>
      <c r="AK82" s="64">
        <f t="shared" ca="1" si="32"/>
        <v>0</v>
      </c>
      <c r="AL82" s="64">
        <f t="shared" ca="1" si="32"/>
        <v>0</v>
      </c>
      <c r="AM82" s="64">
        <f t="shared" ca="1" si="32"/>
        <v>0</v>
      </c>
      <c r="AN82" s="64">
        <f t="shared" ca="1" si="32"/>
        <v>-45353215574.316704</v>
      </c>
      <c r="AO82" s="64">
        <f t="shared" ca="1" si="32"/>
        <v>-9789213073.6301804</v>
      </c>
      <c r="AP82" s="64">
        <f t="shared" ca="1" si="32"/>
        <v>-10360806713.17</v>
      </c>
      <c r="AQ82" s="64">
        <f t="shared" ca="1" si="32"/>
        <v>571593639.53982067</v>
      </c>
      <c r="AR82" s="64">
        <f t="shared" ca="1" si="32"/>
        <v>-523679184.57835913</v>
      </c>
      <c r="AS82" s="64">
        <f t="shared" ca="1" si="32"/>
        <v>-978219339.88214111</v>
      </c>
      <c r="AT82" s="64">
        <f t="shared" ca="1" si="32"/>
        <v>-10045849975.099298</v>
      </c>
      <c r="AU82" s="64">
        <f t="shared" ca="1" si="32"/>
        <v>-8443097128.9892998</v>
      </c>
      <c r="AV82" s="64">
        <f t="shared" ca="1" si="32"/>
        <v>-1597842468.97</v>
      </c>
      <c r="AW82" s="64">
        <f t="shared" ca="1" si="32"/>
        <v>-16114752.5</v>
      </c>
      <c r="AX82" s="64">
        <f t="shared" ca="1" si="32"/>
        <v>11204375.359999999</v>
      </c>
      <c r="AY82" s="64">
        <f t="shared" ca="1" si="35"/>
        <v>9067630635.2171593</v>
      </c>
      <c r="AZ82" s="64">
        <f t="shared" ca="1" si="35"/>
        <v>454540155.30378211</v>
      </c>
      <c r="BA82" s="64">
        <f t="shared" ca="1" si="35"/>
        <v>2412324990.1203613</v>
      </c>
      <c r="BB82" s="64">
        <f t="shared" ca="1" si="35"/>
        <v>2060045591.8903623</v>
      </c>
      <c r="BC82" s="64">
        <f t="shared" ca="1" si="35"/>
        <v>352673468.65000004</v>
      </c>
      <c r="BD82" s="64">
        <f t="shared" ca="1" si="35"/>
        <v>0</v>
      </c>
      <c r="BE82" s="64">
        <f t="shared" ca="1" si="35"/>
        <v>-394070.42</v>
      </c>
      <c r="BF82" s="64">
        <f t="shared" ca="1" si="35"/>
        <v>-1957784834.8165798</v>
      </c>
      <c r="BG82" s="64">
        <f t="shared" ca="1" si="35"/>
        <v>-196192754.02999997</v>
      </c>
      <c r="BH82" s="64">
        <f t="shared" ca="1" si="35"/>
        <v>-195995854.30000001</v>
      </c>
      <c r="BI82" s="64">
        <f t="shared" ca="1" si="35"/>
        <v>-196899.72999999998</v>
      </c>
      <c r="BJ82" s="64">
        <f t="shared" ca="1" si="35"/>
        <v>-15813962989.390173</v>
      </c>
      <c r="BK82" s="64">
        <f t="shared" ca="1" si="35"/>
        <v>-15824142517.810177</v>
      </c>
      <c r="BL82" s="64">
        <f t="shared" ca="1" si="35"/>
        <v>-197603282232.19022</v>
      </c>
      <c r="BM82" s="64">
        <f t="shared" ca="1" si="35"/>
        <v>181779139714.38</v>
      </c>
      <c r="BN82" s="64">
        <f t="shared" ca="1" si="35"/>
        <v>10179528.420000006</v>
      </c>
      <c r="BO82" s="64">
        <f t="shared" ca="1" si="33"/>
        <v>302140551.37</v>
      </c>
      <c r="BP82" s="64">
        <f t="shared" ca="1" si="33"/>
        <v>-291961022.94999999</v>
      </c>
      <c r="BQ82" s="64">
        <f t="shared" ca="1" si="33"/>
        <v>-256498255.95999995</v>
      </c>
      <c r="BR82" s="64">
        <f t="shared" ca="1" si="33"/>
        <v>-254240017.66999993</v>
      </c>
      <c r="BS82" s="64">
        <f t="shared" ca="1" si="33"/>
        <v>0</v>
      </c>
      <c r="BT82" s="64">
        <f t="shared" ca="1" si="33"/>
        <v>-2258238.29</v>
      </c>
      <c r="BU82" s="64">
        <f t="shared" ca="1" si="33"/>
        <v>-18633174471.658005</v>
      </c>
      <c r="BV82" s="64">
        <f t="shared" ca="1" si="33"/>
        <v>-13722832415.553684</v>
      </c>
      <c r="BW82" s="64">
        <f t="shared" ca="1" si="33"/>
        <v>-3923649504.6511197</v>
      </c>
      <c r="BX82" s="64">
        <f t="shared" ca="1" si="33"/>
        <v>-903845752.7437855</v>
      </c>
      <c r="BY82" s="64">
        <f t="shared" ca="1" si="33"/>
        <v>0</v>
      </c>
      <c r="BZ82" s="64">
        <f t="shared" ca="1" si="33"/>
        <v>-335648835.44676304</v>
      </c>
      <c r="CA82" s="64">
        <f t="shared" ca="1" si="33"/>
        <v>-446064918.72011006</v>
      </c>
      <c r="CB82" s="64">
        <f t="shared" ca="1" si="33"/>
        <v>837819660.3561517</v>
      </c>
      <c r="CC82" s="64">
        <f t="shared" ca="1" si="33"/>
        <v>-138952704.89869499</v>
      </c>
      <c r="CD82" s="64">
        <f t="shared" ca="1" si="36"/>
        <v>-59324909.050000004</v>
      </c>
      <c r="CE82" s="64">
        <f t="shared" ca="1" si="36"/>
        <v>-2376961.4699999997</v>
      </c>
      <c r="CF82" s="64">
        <f t="shared" ca="1" si="36"/>
        <v>-3679220.88</v>
      </c>
      <c r="CG82" s="64">
        <f t="shared" ca="1" si="36"/>
        <v>-43958.45</v>
      </c>
      <c r="CH82" s="64">
        <f t="shared" ca="1" si="36"/>
        <v>-51843094.700000003</v>
      </c>
      <c r="CI82" s="64">
        <f t="shared" ca="1" si="36"/>
        <v>-1381673.55</v>
      </c>
      <c r="CJ82" s="64">
        <f t="shared" ca="1" si="36"/>
        <v>0</v>
      </c>
      <c r="CK82" s="64">
        <f t="shared" ca="1" si="36"/>
        <v>-81169936.019999996</v>
      </c>
      <c r="CL82" s="64">
        <f t="shared" ca="1" si="36"/>
        <v>-68688274.420000002</v>
      </c>
      <c r="CM82" s="64">
        <f t="shared" ca="1" si="36"/>
        <v>0</v>
      </c>
      <c r="CN82" s="64">
        <f t="shared" ca="1" si="36"/>
        <v>-12481661.6</v>
      </c>
      <c r="CO82" s="64">
        <f t="shared" ca="1" si="36"/>
        <v>0</v>
      </c>
      <c r="CP82" s="64">
        <f t="shared" ca="1" si="36"/>
        <v>0</v>
      </c>
      <c r="CQ82" s="64">
        <f t="shared" ca="1" si="36"/>
        <v>0</v>
      </c>
      <c r="CR82" s="64">
        <f t="shared" ca="1" si="36"/>
        <v>0</v>
      </c>
      <c r="CS82" s="64">
        <f t="shared" ca="1" si="36"/>
        <v>0</v>
      </c>
      <c r="CT82" s="64">
        <f t="shared" ca="1" si="37"/>
        <v>0</v>
      </c>
      <c r="CU82" s="64">
        <f t="shared" ca="1" si="38"/>
        <v>12428228841.395586</v>
      </c>
    </row>
  </sheetData>
  <dataValidations count="1">
    <dataValidation type="list" allowBlank="1" showInputMessage="1" showErrorMessage="1" sqref="A2" xr:uid="{87F75558-CBF5-483D-B56E-B610D155AF6B}">
      <formula1>HAnaBranşlar</formula1>
    </dataValidation>
  </dataValidations>
  <pageMargins left="0.75" right="0.75" top="1" bottom="1" header="0.5" footer="0.5"/>
  <pageSetup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9298B-752C-4693-86DC-04FF3693353D}">
  <sheetPr>
    <tabColor rgb="FFFF0000"/>
  </sheetPr>
  <dimension ref="A1:CL83"/>
  <sheetViews>
    <sheetView showGridLines="0" zoomScale="80" zoomScaleNormal="80" workbookViewId="0">
      <pane xSplit="3" ySplit="6" topLeftCell="D7" activePane="bottomRight" state="frozen"/>
      <selection activeCell="A84" sqref="A84:XFD159"/>
      <selection pane="topRight" activeCell="A84" sqref="A84:XFD159"/>
      <selection pane="bottomLeft" activeCell="A84" sqref="A84:XFD159"/>
      <selection pane="bottomRight" activeCell="D7" sqref="D7"/>
    </sheetView>
  </sheetViews>
  <sheetFormatPr defaultColWidth="9.140625" defaultRowHeight="12.75"/>
  <cols>
    <col min="1" max="1" width="58.7109375" style="5" customWidth="1"/>
    <col min="2" max="3" width="15.7109375" style="5" customWidth="1"/>
    <col min="4" max="6" width="15.85546875" style="5" bestFit="1" customWidth="1"/>
    <col min="7" max="7" width="16.42578125" style="5" bestFit="1" customWidth="1"/>
    <col min="8" max="8" width="15.28515625" style="5" bestFit="1" customWidth="1"/>
    <col min="9" max="11" width="16.42578125" style="5" bestFit="1" customWidth="1"/>
    <col min="12" max="12" width="15.85546875" style="5" bestFit="1" customWidth="1"/>
    <col min="13" max="13" width="15.42578125" style="5" bestFit="1" customWidth="1"/>
    <col min="14" max="14" width="15.7109375" style="5" customWidth="1"/>
    <col min="15" max="16" width="16.42578125" style="5" bestFit="1" customWidth="1"/>
    <col min="17" max="17" width="14.42578125" style="5" bestFit="1" customWidth="1"/>
    <col min="18" max="18" width="15.28515625" style="5" bestFit="1" customWidth="1"/>
    <col min="19" max="20" width="15.5703125" style="5" bestFit="1" customWidth="1"/>
    <col min="21" max="21" width="15.28515625" style="5" bestFit="1" customWidth="1"/>
    <col min="22" max="22" width="15.7109375" style="5" customWidth="1"/>
    <col min="23" max="23" width="15.5703125" style="5" bestFit="1" customWidth="1"/>
    <col min="24" max="24" width="15.42578125" style="5" bestFit="1" customWidth="1"/>
    <col min="25" max="25" width="15.7109375" style="5" customWidth="1"/>
    <col min="26" max="26" width="15.28515625" style="5" bestFit="1" customWidth="1"/>
    <col min="27" max="27" width="15.42578125" style="5" bestFit="1" customWidth="1"/>
    <col min="28" max="28" width="15.7109375" style="5" customWidth="1"/>
    <col min="29" max="30" width="14.85546875" style="5" bestFit="1" customWidth="1"/>
    <col min="31" max="31" width="12" style="5" bestFit="1" customWidth="1"/>
    <col min="32" max="32" width="15.5703125" style="5" bestFit="1" customWidth="1"/>
    <col min="33" max="33" width="13.85546875" style="5" bestFit="1" customWidth="1"/>
    <col min="34" max="34" width="15" style="5" bestFit="1" customWidth="1"/>
    <col min="35" max="35" width="14.42578125" style="5" bestFit="1" customWidth="1"/>
    <col min="36" max="36" width="15" style="5" bestFit="1" customWidth="1"/>
    <col min="37" max="38" width="15.5703125" style="5" bestFit="1" customWidth="1"/>
    <col min="39" max="39" width="13.5703125" style="5" bestFit="1" customWidth="1"/>
    <col min="40" max="40" width="15.7109375" style="5" customWidth="1"/>
    <col min="41" max="41" width="14.5703125" style="5" bestFit="1" customWidth="1"/>
    <col min="42" max="42" width="15.5703125" style="5" bestFit="1" customWidth="1"/>
    <col min="43" max="43" width="14.5703125" style="5" bestFit="1" customWidth="1"/>
    <col min="44" max="44" width="15.7109375" style="5" customWidth="1"/>
    <col min="45" max="47" width="16.42578125" style="5" bestFit="1" customWidth="1"/>
    <col min="48" max="49" width="15.7109375" style="5" customWidth="1"/>
    <col min="50" max="53" width="16.42578125" style="5" bestFit="1" customWidth="1"/>
    <col min="54" max="54" width="15.7109375" style="5" customWidth="1"/>
    <col min="55" max="56" width="15.85546875" style="5" bestFit="1" customWidth="1"/>
    <col min="57" max="57" width="15.7109375" style="5" customWidth="1"/>
    <col min="58" max="59" width="15.85546875" style="5" bestFit="1" customWidth="1"/>
    <col min="60" max="60" width="14.85546875" style="5" bestFit="1" customWidth="1"/>
    <col min="61" max="61" width="15.7109375" style="5" customWidth="1"/>
    <col min="62" max="62" width="15.28515625" style="5" bestFit="1" customWidth="1"/>
    <col min="63" max="63" width="16.42578125" style="5" bestFit="1" customWidth="1"/>
    <col min="64" max="67" width="15.28515625" style="5" bestFit="1" customWidth="1"/>
    <col min="68" max="68" width="15.7109375" style="5" customWidth="1"/>
    <col min="69" max="70" width="15.28515625" style="5" bestFit="1" customWidth="1"/>
    <col min="71" max="71" width="16.42578125" style="5" bestFit="1" customWidth="1"/>
    <col min="72" max="72" width="15.5703125" style="5" bestFit="1" customWidth="1"/>
    <col min="73" max="73" width="15.28515625" style="5" bestFit="1" customWidth="1"/>
    <col min="74" max="74" width="15.140625" style="5" bestFit="1" customWidth="1"/>
    <col min="75" max="75" width="11.5703125" style="5" bestFit="1" customWidth="1"/>
    <col min="76" max="76" width="15.5703125" style="5" bestFit="1" customWidth="1"/>
    <col min="77" max="77" width="15.42578125" style="5" bestFit="1" customWidth="1"/>
    <col min="78" max="78" width="15.5703125" style="5" bestFit="1" customWidth="1"/>
    <col min="79" max="79" width="14.28515625" style="5" bestFit="1" customWidth="1"/>
    <col min="80" max="80" width="15.7109375" style="5" customWidth="1"/>
    <col min="81" max="81" width="15" style="5" bestFit="1" customWidth="1"/>
    <col min="82" max="82" width="12.42578125" style="5" bestFit="1" customWidth="1"/>
    <col min="83" max="83" width="15.5703125" style="5" bestFit="1" customWidth="1"/>
    <col min="84" max="84" width="15.7109375" style="5" customWidth="1"/>
    <col min="85" max="85" width="15.28515625" style="5" bestFit="1" customWidth="1"/>
    <col min="86" max="86" width="15" style="5" bestFit="1" customWidth="1"/>
    <col min="87" max="87" width="14.28515625" style="5" bestFit="1" customWidth="1"/>
    <col min="88" max="88" width="15.5703125" style="5" bestFit="1" customWidth="1"/>
    <col min="89" max="89" width="15.28515625" style="5" bestFit="1" customWidth="1"/>
    <col min="90" max="90" width="14.85546875" style="5" bestFit="1" customWidth="1"/>
    <col min="91" max="16384" width="9.140625" style="5"/>
  </cols>
  <sheetData>
    <row r="1" spans="1:90" s="78" customFormat="1" ht="15" customHeight="1">
      <c r="A1" s="49" t="s">
        <v>284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</row>
    <row r="2" spans="1:90" s="78" customFormat="1" ht="15" customHeight="1">
      <c r="A2" s="49" t="s">
        <v>213</v>
      </c>
      <c r="B2" s="76"/>
      <c r="C2" s="76"/>
      <c r="D2" s="76"/>
      <c r="E2" s="76"/>
      <c r="F2" s="76"/>
      <c r="G2" s="76"/>
      <c r="H2" s="76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</row>
    <row r="3" spans="1:90" s="78" customFormat="1" ht="15" customHeight="1">
      <c r="A3" s="49" t="s">
        <v>528</v>
      </c>
      <c r="B3" s="76" t="s">
        <v>285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</row>
    <row r="4" spans="1:90" ht="15" customHeight="1"/>
    <row r="5" spans="1:90" ht="22.5" customHeight="1">
      <c r="D5" s="1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1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1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79" t="s">
        <v>251</v>
      </c>
    </row>
    <row r="6" spans="1:90" ht="80.099999999999994" customHeight="1">
      <c r="A6" s="57" t="s">
        <v>287</v>
      </c>
      <c r="B6" s="57" t="s">
        <v>288</v>
      </c>
      <c r="C6" s="57" t="s">
        <v>289</v>
      </c>
      <c r="D6" s="1" t="s">
        <v>290</v>
      </c>
      <c r="E6" s="53" t="s">
        <v>291</v>
      </c>
      <c r="F6" s="54" t="s">
        <v>292</v>
      </c>
      <c r="G6" s="54" t="s">
        <v>293</v>
      </c>
      <c r="H6" s="54" t="s">
        <v>294</v>
      </c>
      <c r="I6" s="53" t="s">
        <v>295</v>
      </c>
      <c r="J6" s="54" t="s">
        <v>296</v>
      </c>
      <c r="K6" s="55" t="s">
        <v>297</v>
      </c>
      <c r="L6" s="55" t="s">
        <v>298</v>
      </c>
      <c r="M6" s="54" t="s">
        <v>299</v>
      </c>
      <c r="N6" s="55" t="s">
        <v>300</v>
      </c>
      <c r="O6" s="55" t="s">
        <v>301</v>
      </c>
      <c r="P6" s="54" t="s">
        <v>302</v>
      </c>
      <c r="Q6" s="55" t="s">
        <v>303</v>
      </c>
      <c r="R6" s="55" t="s">
        <v>304</v>
      </c>
      <c r="S6" s="53" t="s">
        <v>305</v>
      </c>
      <c r="T6" s="54" t="s">
        <v>306</v>
      </c>
      <c r="U6" s="55" t="s">
        <v>307</v>
      </c>
      <c r="V6" s="55" t="s">
        <v>308</v>
      </c>
      <c r="W6" s="54" t="s">
        <v>309</v>
      </c>
      <c r="X6" s="55" t="s">
        <v>310</v>
      </c>
      <c r="Y6" s="55" t="s">
        <v>311</v>
      </c>
      <c r="Z6" s="53" t="s">
        <v>312</v>
      </c>
      <c r="AA6" s="54" t="s">
        <v>313</v>
      </c>
      <c r="AB6" s="54" t="s">
        <v>314</v>
      </c>
      <c r="AC6" s="54" t="s">
        <v>315</v>
      </c>
      <c r="AD6" s="54" t="s">
        <v>316</v>
      </c>
      <c r="AE6" s="54" t="s">
        <v>317</v>
      </c>
      <c r="AF6" s="54" t="s">
        <v>318</v>
      </c>
      <c r="AG6" s="54" t="s">
        <v>319</v>
      </c>
      <c r="AH6" s="54" t="s">
        <v>320</v>
      </c>
      <c r="AI6" s="54" t="s">
        <v>321</v>
      </c>
      <c r="AJ6" s="53" t="s">
        <v>322</v>
      </c>
      <c r="AK6" s="54" t="s">
        <v>323</v>
      </c>
      <c r="AL6" s="54" t="s">
        <v>324</v>
      </c>
      <c r="AM6" s="53" t="s">
        <v>325</v>
      </c>
      <c r="AN6" s="54" t="s">
        <v>326</v>
      </c>
      <c r="AO6" s="54" t="s">
        <v>327</v>
      </c>
      <c r="AP6" s="54" t="s">
        <v>328</v>
      </c>
      <c r="AQ6" s="54" t="s">
        <v>329</v>
      </c>
      <c r="AR6" s="54" t="s">
        <v>330</v>
      </c>
      <c r="AS6" s="1" t="s">
        <v>331</v>
      </c>
      <c r="AT6" s="53" t="s">
        <v>332</v>
      </c>
      <c r="AU6" s="54" t="s">
        <v>333</v>
      </c>
      <c r="AV6" s="54" t="s">
        <v>334</v>
      </c>
      <c r="AW6" s="53" t="s">
        <v>335</v>
      </c>
      <c r="AX6" s="54" t="s">
        <v>336</v>
      </c>
      <c r="AY6" s="55" t="s">
        <v>337</v>
      </c>
      <c r="AZ6" s="56" t="s">
        <v>338</v>
      </c>
      <c r="BA6" s="56" t="s">
        <v>339</v>
      </c>
      <c r="BB6" s="56" t="s">
        <v>340</v>
      </c>
      <c r="BC6" s="56" t="s">
        <v>341</v>
      </c>
      <c r="BD6" s="55" t="s">
        <v>342</v>
      </c>
      <c r="BE6" s="54" t="s">
        <v>343</v>
      </c>
      <c r="BF6" s="55" t="s">
        <v>344</v>
      </c>
      <c r="BG6" s="56" t="s">
        <v>338</v>
      </c>
      <c r="BH6" s="56" t="s">
        <v>339</v>
      </c>
      <c r="BI6" s="56" t="s">
        <v>340</v>
      </c>
      <c r="BJ6" s="56" t="s">
        <v>345</v>
      </c>
      <c r="BK6" s="55" t="s">
        <v>346</v>
      </c>
      <c r="BL6" s="53" t="s">
        <v>347</v>
      </c>
      <c r="BM6" s="54" t="s">
        <v>348</v>
      </c>
      <c r="BN6" s="54" t="s">
        <v>349</v>
      </c>
      <c r="BO6" s="53" t="s">
        <v>350</v>
      </c>
      <c r="BP6" s="54" t="s">
        <v>351</v>
      </c>
      <c r="BQ6" s="54" t="s">
        <v>352</v>
      </c>
      <c r="BR6" s="54" t="s">
        <v>353</v>
      </c>
      <c r="BS6" s="53" t="s">
        <v>354</v>
      </c>
      <c r="BT6" s="54" t="s">
        <v>355</v>
      </c>
      <c r="BU6" s="54" t="s">
        <v>356</v>
      </c>
      <c r="BV6" s="54" t="s">
        <v>357</v>
      </c>
      <c r="BW6" s="54" t="s">
        <v>358</v>
      </c>
      <c r="BX6" s="54" t="s">
        <v>359</v>
      </c>
      <c r="BY6" s="54" t="s">
        <v>360</v>
      </c>
      <c r="BZ6" s="54" t="s">
        <v>361</v>
      </c>
      <c r="CA6" s="54" t="s">
        <v>362</v>
      </c>
      <c r="CB6" s="53" t="s">
        <v>363</v>
      </c>
      <c r="CC6" s="54" t="s">
        <v>364</v>
      </c>
      <c r="CD6" s="55" t="s">
        <v>365</v>
      </c>
      <c r="CE6" s="55" t="s">
        <v>366</v>
      </c>
      <c r="CF6" s="54" t="s">
        <v>367</v>
      </c>
      <c r="CG6" s="1" t="s">
        <v>368</v>
      </c>
      <c r="CH6" s="55" t="s">
        <v>369</v>
      </c>
      <c r="CI6" s="53" t="s">
        <v>370</v>
      </c>
      <c r="CJ6" s="54" t="s">
        <v>371</v>
      </c>
      <c r="CK6" s="54" t="s">
        <v>372</v>
      </c>
      <c r="CL6" s="57" t="s">
        <v>250</v>
      </c>
    </row>
    <row r="7" spans="1:90" ht="13.5" customHeight="1">
      <c r="A7" s="44" t="s">
        <v>2</v>
      </c>
      <c r="B7" s="59">
        <v>1001</v>
      </c>
      <c r="C7" s="60" t="s">
        <v>373</v>
      </c>
      <c r="D7" s="61">
        <v>272633755.70230871</v>
      </c>
      <c r="E7" s="61">
        <v>396837874.07000005</v>
      </c>
      <c r="F7" s="61">
        <v>770451775.69000006</v>
      </c>
      <c r="G7" s="61">
        <v>-373613901.62</v>
      </c>
      <c r="H7" s="61">
        <v>0</v>
      </c>
      <c r="I7" s="61">
        <v>-149081745.99999994</v>
      </c>
      <c r="J7" s="61">
        <v>-233676298.91999996</v>
      </c>
      <c r="K7" s="61">
        <v>-1148405778.5099998</v>
      </c>
      <c r="L7" s="61">
        <v>914729479.58999979</v>
      </c>
      <c r="M7" s="61">
        <v>84594552.920000017</v>
      </c>
      <c r="N7" s="61">
        <v>455674036.30000001</v>
      </c>
      <c r="O7" s="61">
        <v>-371079483.38</v>
      </c>
      <c r="P7" s="61">
        <v>0</v>
      </c>
      <c r="Q7" s="61">
        <v>0</v>
      </c>
      <c r="R7" s="61">
        <v>0</v>
      </c>
      <c r="S7" s="61">
        <v>-8018777.0299999993</v>
      </c>
      <c r="T7" s="61">
        <v>-11097684.359999999</v>
      </c>
      <c r="U7" s="61">
        <v>-14034336.07</v>
      </c>
      <c r="V7" s="61">
        <v>2936651.71</v>
      </c>
      <c r="W7" s="61">
        <v>3078907.3299999996</v>
      </c>
      <c r="X7" s="61">
        <v>4308780.47</v>
      </c>
      <c r="Y7" s="61">
        <v>-1229873.1400000001</v>
      </c>
      <c r="Z7" s="61">
        <v>32896404.662308589</v>
      </c>
      <c r="AA7" s="61">
        <v>0</v>
      </c>
      <c r="AB7" s="61">
        <v>0</v>
      </c>
      <c r="AC7" s="61">
        <v>0</v>
      </c>
      <c r="AD7" s="61">
        <v>37395896.754572026</v>
      </c>
      <c r="AE7" s="61">
        <v>0</v>
      </c>
      <c r="AF7" s="61">
        <v>0</v>
      </c>
      <c r="AG7" s="61">
        <v>0</v>
      </c>
      <c r="AH7" s="61">
        <v>0</v>
      </c>
      <c r="AI7" s="61">
        <v>-4499492.0922634397</v>
      </c>
      <c r="AJ7" s="61">
        <v>0</v>
      </c>
      <c r="AK7" s="61">
        <v>0</v>
      </c>
      <c r="AL7" s="61">
        <v>0</v>
      </c>
      <c r="AM7" s="61">
        <v>0</v>
      </c>
      <c r="AN7" s="61">
        <v>207354042.74000001</v>
      </c>
      <c r="AO7" s="61">
        <v>-76576784.439999998</v>
      </c>
      <c r="AP7" s="61">
        <v>0</v>
      </c>
      <c r="AQ7" s="61">
        <v>0</v>
      </c>
      <c r="AR7" s="61">
        <v>-130777258.3</v>
      </c>
      <c r="AS7" s="61">
        <v>-298848979.58000106</v>
      </c>
      <c r="AT7" s="61">
        <v>-18532630.209999979</v>
      </c>
      <c r="AU7" s="61">
        <v>-346256201.06</v>
      </c>
      <c r="AV7" s="61">
        <v>327723570.85000002</v>
      </c>
      <c r="AW7" s="61">
        <v>-113026476.8500011</v>
      </c>
      <c r="AX7" s="61">
        <v>12437342.619999409</v>
      </c>
      <c r="AY7" s="61">
        <v>-2889328370.5300007</v>
      </c>
      <c r="AZ7" s="61">
        <v>-2155183833.5100002</v>
      </c>
      <c r="BA7" s="61">
        <v>-1173754067.3500001</v>
      </c>
      <c r="BB7" s="61">
        <v>0</v>
      </c>
      <c r="BC7" s="61">
        <v>439609530.33000004</v>
      </c>
      <c r="BD7" s="61">
        <v>2901765713.1500001</v>
      </c>
      <c r="BE7" s="61">
        <v>-125463819.47000051</v>
      </c>
      <c r="BF7" s="61">
        <v>2012337202.5999999</v>
      </c>
      <c r="BG7" s="61">
        <v>1599166624.9200001</v>
      </c>
      <c r="BH7" s="61">
        <v>609126031.03999996</v>
      </c>
      <c r="BI7" s="61">
        <v>0</v>
      </c>
      <c r="BJ7" s="61">
        <v>-195955453.36000001</v>
      </c>
      <c r="BK7" s="61">
        <v>-2137801022.0700004</v>
      </c>
      <c r="BL7" s="61">
        <v>0</v>
      </c>
      <c r="BM7" s="61">
        <v>0</v>
      </c>
      <c r="BN7" s="61">
        <v>0</v>
      </c>
      <c r="BO7" s="61">
        <v>-1508340.5099999998</v>
      </c>
      <c r="BP7" s="61">
        <v>-1508340.5099999998</v>
      </c>
      <c r="BQ7" s="61">
        <v>0</v>
      </c>
      <c r="BR7" s="61">
        <v>0</v>
      </c>
      <c r="BS7" s="61">
        <v>-165705032.00999999</v>
      </c>
      <c r="BT7" s="61">
        <v>-79522099.260000005</v>
      </c>
      <c r="BU7" s="61">
        <v>-63150043.93999999</v>
      </c>
      <c r="BV7" s="61">
        <v>-13137322.840000004</v>
      </c>
      <c r="BW7" s="61">
        <v>0</v>
      </c>
      <c r="BX7" s="61">
        <v>-847769.1599999998</v>
      </c>
      <c r="BY7" s="61">
        <v>-31653773.210000005</v>
      </c>
      <c r="BZ7" s="61">
        <v>22605976.400000002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-76500</v>
      </c>
      <c r="CJ7" s="61">
        <v>-76500</v>
      </c>
      <c r="CK7" s="61">
        <v>0</v>
      </c>
      <c r="CL7" s="61">
        <v>-26215223.877692342</v>
      </c>
    </row>
    <row r="8" spans="1:90" ht="13.5" customHeight="1">
      <c r="A8" s="44" t="s">
        <v>3</v>
      </c>
      <c r="B8" s="59">
        <v>1003</v>
      </c>
      <c r="C8" s="60" t="s">
        <v>373</v>
      </c>
      <c r="D8" s="61">
        <v>5076755643.5200119</v>
      </c>
      <c r="E8" s="61">
        <v>4891292948.0600033</v>
      </c>
      <c r="F8" s="61">
        <v>11693047117.180002</v>
      </c>
      <c r="G8" s="61">
        <v>-6641791773.7399988</v>
      </c>
      <c r="H8" s="61">
        <v>-159962395.38</v>
      </c>
      <c r="I8" s="61">
        <v>-1031805312.8099905</v>
      </c>
      <c r="J8" s="61">
        <v>-3209134911.2499924</v>
      </c>
      <c r="K8" s="61">
        <v>-22079291174.369995</v>
      </c>
      <c r="L8" s="61">
        <v>18870156263.120003</v>
      </c>
      <c r="M8" s="61">
        <v>1683153774.5800018</v>
      </c>
      <c r="N8" s="61">
        <v>11898277221.82</v>
      </c>
      <c r="O8" s="61">
        <v>-10215123447.239998</v>
      </c>
      <c r="P8" s="61">
        <v>494175823.86000001</v>
      </c>
      <c r="Q8" s="61">
        <v>265775757.63</v>
      </c>
      <c r="R8" s="61">
        <v>228400066.22999999</v>
      </c>
      <c r="S8" s="61">
        <v>-118086328.04000002</v>
      </c>
      <c r="T8" s="61">
        <v>-3012046.4700000286</v>
      </c>
      <c r="U8" s="61">
        <v>-1165912670.03</v>
      </c>
      <c r="V8" s="61">
        <v>1162900623.5599999</v>
      </c>
      <c r="W8" s="61">
        <v>-115074281.56999999</v>
      </c>
      <c r="X8" s="61">
        <v>72882348.900000006</v>
      </c>
      <c r="Y8" s="61">
        <v>-187956630.47</v>
      </c>
      <c r="Z8" s="61">
        <v>1298448570.0799999</v>
      </c>
      <c r="AA8" s="61">
        <v>618992626.94999993</v>
      </c>
      <c r="AB8" s="61">
        <v>22816865.309999995</v>
      </c>
      <c r="AC8" s="61">
        <v>569539746.55000007</v>
      </c>
      <c r="AD8" s="61">
        <v>87099331.269999981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5012774.03</v>
      </c>
      <c r="AK8" s="61">
        <v>5012774.03</v>
      </c>
      <c r="AL8" s="61">
        <v>0</v>
      </c>
      <c r="AM8" s="61">
        <v>31892992.199999943</v>
      </c>
      <c r="AN8" s="61">
        <v>228474160.25999999</v>
      </c>
      <c r="AO8" s="61">
        <v>-169016713.60000002</v>
      </c>
      <c r="AP8" s="61">
        <v>0</v>
      </c>
      <c r="AQ8" s="61">
        <v>0</v>
      </c>
      <c r="AR8" s="61">
        <v>-27564454.460000023</v>
      </c>
      <c r="AS8" s="61">
        <v>-4786615650.0999947</v>
      </c>
      <c r="AT8" s="61">
        <v>-1714810352.3999996</v>
      </c>
      <c r="AU8" s="61">
        <v>-4262032898.6499996</v>
      </c>
      <c r="AV8" s="61">
        <v>2547222546.25</v>
      </c>
      <c r="AW8" s="61">
        <v>-999425219.47999191</v>
      </c>
      <c r="AX8" s="61">
        <v>-2341559648.7099953</v>
      </c>
      <c r="AY8" s="61">
        <v>-20266518112.25</v>
      </c>
      <c r="AZ8" s="61">
        <v>-17969810498.799999</v>
      </c>
      <c r="BA8" s="61">
        <v>-18843293465.419998</v>
      </c>
      <c r="BB8" s="61">
        <v>0</v>
      </c>
      <c r="BC8" s="61">
        <v>16546585851.970001</v>
      </c>
      <c r="BD8" s="61">
        <v>17924958463.540005</v>
      </c>
      <c r="BE8" s="61">
        <v>1342134429.2300034</v>
      </c>
      <c r="BF8" s="61">
        <v>12253156429.200005</v>
      </c>
      <c r="BG8" s="61">
        <v>13553848467.840004</v>
      </c>
      <c r="BH8" s="61">
        <v>8990110473.5499992</v>
      </c>
      <c r="BI8" s="61">
        <v>0</v>
      </c>
      <c r="BJ8" s="61">
        <v>-10290802512.189999</v>
      </c>
      <c r="BK8" s="61">
        <v>-10911021999.970001</v>
      </c>
      <c r="BL8" s="61">
        <v>-0.27000000000291041</v>
      </c>
      <c r="BM8" s="61">
        <v>-7.0000000002910387E-2</v>
      </c>
      <c r="BN8" s="61">
        <v>-0.2</v>
      </c>
      <c r="BO8" s="61">
        <v>-57394109.849999912</v>
      </c>
      <c r="BP8" s="61">
        <v>-57394109.849999912</v>
      </c>
      <c r="BQ8" s="61">
        <v>0</v>
      </c>
      <c r="BR8" s="61">
        <v>0</v>
      </c>
      <c r="BS8" s="61">
        <v>-1627691475.9000034</v>
      </c>
      <c r="BT8" s="61">
        <v>-1191239175.99</v>
      </c>
      <c r="BU8" s="61">
        <v>-820198554.88</v>
      </c>
      <c r="BV8" s="61">
        <v>-163617906.54000002</v>
      </c>
      <c r="BW8" s="61">
        <v>0</v>
      </c>
      <c r="BX8" s="61">
        <v>0</v>
      </c>
      <c r="BY8" s="61">
        <v>0</v>
      </c>
      <c r="BZ8" s="61">
        <v>751584342.70999992</v>
      </c>
      <c r="CA8" s="61">
        <v>-204220181.20000362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-387294492.20000005</v>
      </c>
      <c r="CJ8" s="61">
        <v>-387294492.20000005</v>
      </c>
      <c r="CK8" s="61">
        <v>0</v>
      </c>
      <c r="CL8" s="61">
        <v>290139993.42001724</v>
      </c>
    </row>
    <row r="9" spans="1:90" ht="13.5" customHeight="1">
      <c r="A9" s="44" t="s">
        <v>4</v>
      </c>
      <c r="B9" s="59">
        <v>1004</v>
      </c>
      <c r="C9" s="60" t="s">
        <v>373</v>
      </c>
      <c r="D9" s="61">
        <v>33213087595.630009</v>
      </c>
      <c r="E9" s="61">
        <v>37524989223.349998</v>
      </c>
      <c r="F9" s="61">
        <v>42318101701.43</v>
      </c>
      <c r="G9" s="61">
        <v>-4406884163.0700006</v>
      </c>
      <c r="H9" s="61">
        <v>-386228315.00999999</v>
      </c>
      <c r="I9" s="61">
        <v>-10726009069.269991</v>
      </c>
      <c r="J9" s="61">
        <v>-12587765895.249992</v>
      </c>
      <c r="K9" s="61">
        <v>-73782754323.979996</v>
      </c>
      <c r="L9" s="61">
        <v>61194988428.730003</v>
      </c>
      <c r="M9" s="61">
        <v>1766687996.8800011</v>
      </c>
      <c r="N9" s="61">
        <v>6270185295.9900007</v>
      </c>
      <c r="O9" s="61">
        <v>-4503497299.1099997</v>
      </c>
      <c r="P9" s="61">
        <v>95068829.100000024</v>
      </c>
      <c r="Q9" s="61">
        <v>763864913.26999998</v>
      </c>
      <c r="R9" s="61">
        <v>-668796084.16999996</v>
      </c>
      <c r="S9" s="61">
        <v>39631518.040000439</v>
      </c>
      <c r="T9" s="61">
        <v>5221047.1400003433</v>
      </c>
      <c r="U9" s="61">
        <v>-4702306901.75</v>
      </c>
      <c r="V9" s="61">
        <v>4707527948.8900003</v>
      </c>
      <c r="W9" s="61">
        <v>34410470.900000095</v>
      </c>
      <c r="X9" s="61">
        <v>579513758.48000002</v>
      </c>
      <c r="Y9" s="61">
        <v>-545103287.57999992</v>
      </c>
      <c r="Z9" s="61">
        <v>6276456241.2399998</v>
      </c>
      <c r="AA9" s="61">
        <v>5947223848.9799995</v>
      </c>
      <c r="AB9" s="61">
        <v>-0.01</v>
      </c>
      <c r="AC9" s="61">
        <v>-154481578.68000001</v>
      </c>
      <c r="AD9" s="61">
        <v>176691593.91</v>
      </c>
      <c r="AE9" s="61">
        <v>0.01</v>
      </c>
      <c r="AF9" s="61">
        <v>338355479.43000007</v>
      </c>
      <c r="AG9" s="61">
        <v>-31333102.399999999</v>
      </c>
      <c r="AH9" s="61">
        <v>0</v>
      </c>
      <c r="AI9" s="61">
        <v>0</v>
      </c>
      <c r="AJ9" s="61">
        <v>35769398.25</v>
      </c>
      <c r="AK9" s="61">
        <v>35769398.25</v>
      </c>
      <c r="AL9" s="61">
        <v>0</v>
      </c>
      <c r="AM9" s="61">
        <v>62250284.019999981</v>
      </c>
      <c r="AN9" s="61">
        <v>74453558.449999988</v>
      </c>
      <c r="AO9" s="61">
        <v>-21931843.43</v>
      </c>
      <c r="AP9" s="61">
        <v>0</v>
      </c>
      <c r="AQ9" s="61">
        <v>0</v>
      </c>
      <c r="AR9" s="61">
        <v>9728568.9999999963</v>
      </c>
      <c r="AS9" s="61">
        <v>-28850483196.930016</v>
      </c>
      <c r="AT9" s="61">
        <v>-18120099491.239998</v>
      </c>
      <c r="AU9" s="61">
        <v>-19063794970.519997</v>
      </c>
      <c r="AV9" s="61">
        <v>943695479.28000009</v>
      </c>
      <c r="AW9" s="61">
        <v>-4495176102.9500189</v>
      </c>
      <c r="AX9" s="61">
        <v>-4587037534.7800217</v>
      </c>
      <c r="AY9" s="61">
        <v>-47480624528.860016</v>
      </c>
      <c r="AZ9" s="61">
        <v>-24003702671.98</v>
      </c>
      <c r="BA9" s="61">
        <v>-52016206482.650017</v>
      </c>
      <c r="BB9" s="61">
        <v>0</v>
      </c>
      <c r="BC9" s="61">
        <v>28539284625.770004</v>
      </c>
      <c r="BD9" s="61">
        <v>42893586994.079994</v>
      </c>
      <c r="BE9" s="61">
        <v>91861431.830002785</v>
      </c>
      <c r="BF9" s="61">
        <v>7583904329.9500008</v>
      </c>
      <c r="BG9" s="61">
        <v>4236017701.0700002</v>
      </c>
      <c r="BH9" s="61">
        <v>8222026923.9499998</v>
      </c>
      <c r="BI9" s="61">
        <v>0</v>
      </c>
      <c r="BJ9" s="61">
        <v>-4874140295.0699997</v>
      </c>
      <c r="BK9" s="61">
        <v>-7492042898.119998</v>
      </c>
      <c r="BL9" s="61">
        <v>-64532686.779999733</v>
      </c>
      <c r="BM9" s="61">
        <v>-64532686.779999733</v>
      </c>
      <c r="BN9" s="61">
        <v>0</v>
      </c>
      <c r="BO9" s="61">
        <v>-135652760.93000007</v>
      </c>
      <c r="BP9" s="61">
        <v>-135652760.93000007</v>
      </c>
      <c r="BQ9" s="61">
        <v>0</v>
      </c>
      <c r="BR9" s="61">
        <v>0</v>
      </c>
      <c r="BS9" s="61">
        <v>-5749086262.75</v>
      </c>
      <c r="BT9" s="61">
        <v>-3666743752.5899997</v>
      </c>
      <c r="BU9" s="61">
        <v>-1500945742.8999999</v>
      </c>
      <c r="BV9" s="61">
        <v>-490465795.79000002</v>
      </c>
      <c r="BW9" s="61">
        <v>0</v>
      </c>
      <c r="BX9" s="61">
        <v>-134217302.62</v>
      </c>
      <c r="BY9" s="61">
        <v>-98453154.099999994</v>
      </c>
      <c r="BZ9" s="61">
        <v>287715964.40999991</v>
      </c>
      <c r="CA9" s="61">
        <v>-145976479.16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-285935892.27999997</v>
      </c>
      <c r="CJ9" s="61">
        <v>-285935892.27999997</v>
      </c>
      <c r="CK9" s="61">
        <v>0</v>
      </c>
      <c r="CL9" s="61">
        <v>4362604398.6999931</v>
      </c>
    </row>
    <row r="10" spans="1:90" ht="13.5" customHeight="1">
      <c r="A10" s="44" t="s">
        <v>6</v>
      </c>
      <c r="B10" s="59">
        <v>1005</v>
      </c>
      <c r="C10" s="60" t="s">
        <v>373</v>
      </c>
      <c r="D10" s="61">
        <v>27036343382.61002</v>
      </c>
      <c r="E10" s="61">
        <v>23253464225.230003</v>
      </c>
      <c r="F10" s="61">
        <v>29569973452.390003</v>
      </c>
      <c r="G10" s="61">
        <v>-6063289146.0699987</v>
      </c>
      <c r="H10" s="61">
        <v>-253220081.08999997</v>
      </c>
      <c r="I10" s="61">
        <v>-4371742785.4699898</v>
      </c>
      <c r="J10" s="61">
        <v>-4973182515.5599899</v>
      </c>
      <c r="K10" s="61">
        <v>-55904079606.609978</v>
      </c>
      <c r="L10" s="61">
        <v>50930897091.049988</v>
      </c>
      <c r="M10" s="61">
        <v>694654280.63000011</v>
      </c>
      <c r="N10" s="61">
        <v>7979673877.9599991</v>
      </c>
      <c r="O10" s="61">
        <v>-7285019597.329999</v>
      </c>
      <c r="P10" s="61">
        <v>-93214550.539999962</v>
      </c>
      <c r="Q10" s="61">
        <v>703498559.80000007</v>
      </c>
      <c r="R10" s="61">
        <v>-796713110.34000003</v>
      </c>
      <c r="S10" s="61">
        <v>288754319.24000007</v>
      </c>
      <c r="T10" s="61">
        <v>321098192.44000006</v>
      </c>
      <c r="U10" s="61">
        <v>-1590006148.02</v>
      </c>
      <c r="V10" s="61">
        <v>1911104340.46</v>
      </c>
      <c r="W10" s="61">
        <v>-32343873.200000003</v>
      </c>
      <c r="X10" s="61">
        <v>112088212.33</v>
      </c>
      <c r="Y10" s="61">
        <v>-144432085.53</v>
      </c>
      <c r="Z10" s="61">
        <v>7594223918.0500011</v>
      </c>
      <c r="AA10" s="61">
        <v>2342102295.0000005</v>
      </c>
      <c r="AB10" s="61">
        <v>754948487.59000003</v>
      </c>
      <c r="AC10" s="61">
        <v>3373348248.2200003</v>
      </c>
      <c r="AD10" s="61">
        <v>396293202.33999985</v>
      </c>
      <c r="AE10" s="61">
        <v>700000000.00000012</v>
      </c>
      <c r="AF10" s="61">
        <v>0</v>
      </c>
      <c r="AG10" s="61">
        <v>0</v>
      </c>
      <c r="AH10" s="61">
        <v>27531684.900000002</v>
      </c>
      <c r="AI10" s="61">
        <v>0</v>
      </c>
      <c r="AJ10" s="61">
        <v>24246677.079999998</v>
      </c>
      <c r="AK10" s="61">
        <v>24246677.079999998</v>
      </c>
      <c r="AL10" s="61">
        <v>0</v>
      </c>
      <c r="AM10" s="61">
        <v>247397028.48000008</v>
      </c>
      <c r="AN10" s="61">
        <v>388923040.49000007</v>
      </c>
      <c r="AO10" s="61">
        <v>-66756167.649999999</v>
      </c>
      <c r="AP10" s="61">
        <v>-46776285.549999997</v>
      </c>
      <c r="AQ10" s="61">
        <v>0</v>
      </c>
      <c r="AR10" s="61">
        <v>-27993558.809999999</v>
      </c>
      <c r="AS10" s="61">
        <v>-22285328022.000019</v>
      </c>
      <c r="AT10" s="61">
        <v>-12087149816.270004</v>
      </c>
      <c r="AU10" s="61">
        <v>-14189658277.830004</v>
      </c>
      <c r="AV10" s="61">
        <v>2102508461.5599997</v>
      </c>
      <c r="AW10" s="61">
        <v>-3509309436.110014</v>
      </c>
      <c r="AX10" s="61">
        <v>-3276982950.1000137</v>
      </c>
      <c r="AY10" s="61">
        <v>-45879071571.050003</v>
      </c>
      <c r="AZ10" s="61">
        <v>-34661021401.399986</v>
      </c>
      <c r="BA10" s="61">
        <v>-42310971299.280022</v>
      </c>
      <c r="BB10" s="61">
        <v>0</v>
      </c>
      <c r="BC10" s="61">
        <v>31092921129.630009</v>
      </c>
      <c r="BD10" s="61">
        <v>42602088620.949989</v>
      </c>
      <c r="BE10" s="61">
        <v>-232326486.01000023</v>
      </c>
      <c r="BF10" s="61">
        <v>13277409325.49</v>
      </c>
      <c r="BG10" s="61">
        <v>13651185703.33</v>
      </c>
      <c r="BH10" s="61">
        <v>6124997798.5200005</v>
      </c>
      <c r="BI10" s="61">
        <v>0</v>
      </c>
      <c r="BJ10" s="61">
        <v>-6498774176.3599987</v>
      </c>
      <c r="BK10" s="61">
        <v>-13509735811.5</v>
      </c>
      <c r="BL10" s="61">
        <v>0</v>
      </c>
      <c r="BM10" s="61">
        <v>0</v>
      </c>
      <c r="BN10" s="61">
        <v>0</v>
      </c>
      <c r="BO10" s="61">
        <v>-266742326.44999999</v>
      </c>
      <c r="BP10" s="61">
        <v>-266742326.44999999</v>
      </c>
      <c r="BQ10" s="61">
        <v>0</v>
      </c>
      <c r="BR10" s="61">
        <v>0</v>
      </c>
      <c r="BS10" s="61">
        <v>-5647235629.9499979</v>
      </c>
      <c r="BT10" s="61">
        <v>-2938365943.1399984</v>
      </c>
      <c r="BU10" s="61">
        <v>-1965386465.0799997</v>
      </c>
      <c r="BV10" s="61">
        <v>-554946883.51000011</v>
      </c>
      <c r="BW10" s="61">
        <v>0</v>
      </c>
      <c r="BX10" s="61">
        <v>-69968421.700000018</v>
      </c>
      <c r="BY10" s="61">
        <v>-65131942.200000003</v>
      </c>
      <c r="BZ10" s="61">
        <v>-53435974.32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-774890813.22000003</v>
      </c>
      <c r="CJ10" s="61">
        <v>-778773910.91000009</v>
      </c>
      <c r="CK10" s="61">
        <v>3883097.69</v>
      </c>
      <c r="CL10" s="61">
        <v>4751015360.6100006</v>
      </c>
    </row>
    <row r="11" spans="1:90" ht="13.5" customHeight="1">
      <c r="A11" s="44" t="s">
        <v>8</v>
      </c>
      <c r="B11" s="59">
        <v>1006</v>
      </c>
      <c r="C11" s="60" t="s">
        <v>373</v>
      </c>
      <c r="D11" s="61">
        <v>4675239035.489994</v>
      </c>
      <c r="E11" s="61">
        <v>4236491225.0700006</v>
      </c>
      <c r="F11" s="61">
        <v>5802411092.9000006</v>
      </c>
      <c r="G11" s="61">
        <v>-1316160873.0699999</v>
      </c>
      <c r="H11" s="61">
        <v>-249758994.75999999</v>
      </c>
      <c r="I11" s="61">
        <v>-734597214.07000732</v>
      </c>
      <c r="J11" s="61">
        <v>-1276222523.9300079</v>
      </c>
      <c r="K11" s="61">
        <v>-10102388070.580002</v>
      </c>
      <c r="L11" s="61">
        <v>8826165546.6499939</v>
      </c>
      <c r="M11" s="61">
        <v>501565423.08000064</v>
      </c>
      <c r="N11" s="61">
        <v>1748615108.3100007</v>
      </c>
      <c r="O11" s="61">
        <v>-1247049685.23</v>
      </c>
      <c r="P11" s="61">
        <v>40059886.779999971</v>
      </c>
      <c r="Q11" s="61">
        <v>461021781.57999998</v>
      </c>
      <c r="R11" s="61">
        <v>-420961894.80000001</v>
      </c>
      <c r="S11" s="61">
        <v>-64702007.310000062</v>
      </c>
      <c r="T11" s="61">
        <v>-106456152.07000017</v>
      </c>
      <c r="U11" s="61">
        <v>-1884307008.3799999</v>
      </c>
      <c r="V11" s="61">
        <v>1777850856.3099997</v>
      </c>
      <c r="W11" s="61">
        <v>41754144.76000011</v>
      </c>
      <c r="X11" s="61">
        <v>389246247.34000003</v>
      </c>
      <c r="Y11" s="61">
        <v>-347492102.57999992</v>
      </c>
      <c r="Z11" s="61">
        <v>1158505073.6499999</v>
      </c>
      <c r="AA11" s="61">
        <v>462303574.93999988</v>
      </c>
      <c r="AB11" s="61">
        <v>0</v>
      </c>
      <c r="AC11" s="61">
        <v>115833152.29000001</v>
      </c>
      <c r="AD11" s="61">
        <v>497582962.92999995</v>
      </c>
      <c r="AE11" s="61">
        <v>0</v>
      </c>
      <c r="AF11" s="61">
        <v>0</v>
      </c>
      <c r="AG11" s="61">
        <v>1533409.5000000002</v>
      </c>
      <c r="AH11" s="61">
        <v>81251973.989999995</v>
      </c>
      <c r="AI11" s="61">
        <v>0</v>
      </c>
      <c r="AJ11" s="61">
        <v>1625188.56</v>
      </c>
      <c r="AK11" s="61">
        <v>1625188.56</v>
      </c>
      <c r="AL11" s="61">
        <v>0</v>
      </c>
      <c r="AM11" s="61">
        <v>77916769.589999989</v>
      </c>
      <c r="AN11" s="61">
        <v>95887038.309999987</v>
      </c>
      <c r="AO11" s="61">
        <v>-6726586.5199999996</v>
      </c>
      <c r="AP11" s="61">
        <v>0</v>
      </c>
      <c r="AQ11" s="61">
        <v>0</v>
      </c>
      <c r="AR11" s="61">
        <v>-11243682.199999997</v>
      </c>
      <c r="AS11" s="61">
        <v>-3535315167.3300014</v>
      </c>
      <c r="AT11" s="61">
        <v>-2072786288.7799995</v>
      </c>
      <c r="AU11" s="61">
        <v>-2191162076.4199996</v>
      </c>
      <c r="AV11" s="61">
        <v>118375787.64000002</v>
      </c>
      <c r="AW11" s="61">
        <v>-661815743.05000174</v>
      </c>
      <c r="AX11" s="61">
        <v>-782758552.23000145</v>
      </c>
      <c r="AY11" s="61">
        <v>-9221675434.920002</v>
      </c>
      <c r="AZ11" s="61">
        <v>-4846071269.539999</v>
      </c>
      <c r="BA11" s="61">
        <v>-9937011934.4800014</v>
      </c>
      <c r="BB11" s="61">
        <v>0</v>
      </c>
      <c r="BC11" s="61">
        <v>5561407769.0999994</v>
      </c>
      <c r="BD11" s="61">
        <v>8438916882.6900005</v>
      </c>
      <c r="BE11" s="61">
        <v>120942809.17999971</v>
      </c>
      <c r="BF11" s="61">
        <v>700894354.8299998</v>
      </c>
      <c r="BG11" s="61">
        <v>328044514.75</v>
      </c>
      <c r="BH11" s="61">
        <v>807096083.66999984</v>
      </c>
      <c r="BI11" s="61">
        <v>0</v>
      </c>
      <c r="BJ11" s="61">
        <v>-434246243.59000003</v>
      </c>
      <c r="BK11" s="61">
        <v>-579951545.6500001</v>
      </c>
      <c r="BL11" s="61">
        <v>0</v>
      </c>
      <c r="BM11" s="61">
        <v>0</v>
      </c>
      <c r="BN11" s="61">
        <v>0</v>
      </c>
      <c r="BO11" s="61">
        <v>-2252075.66</v>
      </c>
      <c r="BP11" s="61">
        <v>-2252075.66</v>
      </c>
      <c r="BQ11" s="61">
        <v>0</v>
      </c>
      <c r="BR11" s="61">
        <v>0</v>
      </c>
      <c r="BS11" s="61">
        <v>-685940638.05000007</v>
      </c>
      <c r="BT11" s="61">
        <v>-548136751.10000002</v>
      </c>
      <c r="BU11" s="61">
        <v>-148991057.11000001</v>
      </c>
      <c r="BV11" s="61">
        <v>-79118463.430000022</v>
      </c>
      <c r="BW11" s="61">
        <v>-714107.99999999988</v>
      </c>
      <c r="BX11" s="61">
        <v>-2561429.3299999996</v>
      </c>
      <c r="BY11" s="61">
        <v>-15399838.289999999</v>
      </c>
      <c r="BZ11" s="61">
        <v>108981009.21000001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-112520421.79000002</v>
      </c>
      <c r="CJ11" s="61">
        <v>-113369063.36000001</v>
      </c>
      <c r="CK11" s="61">
        <v>848641.57</v>
      </c>
      <c r="CL11" s="61">
        <v>1139923868.1599927</v>
      </c>
    </row>
    <row r="12" spans="1:90" ht="13.5" customHeight="1">
      <c r="A12" s="44" t="s">
        <v>10</v>
      </c>
      <c r="B12" s="59">
        <v>1007</v>
      </c>
      <c r="C12" s="60" t="s">
        <v>373</v>
      </c>
      <c r="D12" s="61">
        <v>136103428.35000026</v>
      </c>
      <c r="E12" s="61">
        <v>184281490.99000019</v>
      </c>
      <c r="F12" s="61">
        <v>304604549.89000016</v>
      </c>
      <c r="G12" s="61">
        <v>-120323058.89999998</v>
      </c>
      <c r="H12" s="61">
        <v>0</v>
      </c>
      <c r="I12" s="61">
        <v>-48178062.639999926</v>
      </c>
      <c r="J12" s="61">
        <v>-100887762.22999996</v>
      </c>
      <c r="K12" s="61">
        <v>-612875172.00999999</v>
      </c>
      <c r="L12" s="61">
        <v>511987409.78000003</v>
      </c>
      <c r="M12" s="61">
        <v>52709699.590000033</v>
      </c>
      <c r="N12" s="61">
        <v>245528848</v>
      </c>
      <c r="O12" s="61">
        <v>-192819148.40999997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-2.3646862246096134E-11</v>
      </c>
      <c r="AN12" s="61">
        <v>-2.5465851649641991E-11</v>
      </c>
      <c r="AO12" s="61">
        <v>1.8189894035458565E-12</v>
      </c>
      <c r="AP12" s="61">
        <v>0</v>
      </c>
      <c r="AQ12" s="61">
        <v>0</v>
      </c>
      <c r="AR12" s="61">
        <v>0</v>
      </c>
      <c r="AS12" s="61">
        <v>-189015415.63</v>
      </c>
      <c r="AT12" s="61">
        <v>-36745036.489999995</v>
      </c>
      <c r="AU12" s="61">
        <v>-56892386.200000003</v>
      </c>
      <c r="AV12" s="61">
        <v>20147349.710000005</v>
      </c>
      <c r="AW12" s="61">
        <v>-59992469.829999983</v>
      </c>
      <c r="AX12" s="61">
        <v>-91877723.23999989</v>
      </c>
      <c r="AY12" s="61">
        <v>-453790981.11000001</v>
      </c>
      <c r="AZ12" s="61">
        <v>-147192755.1100001</v>
      </c>
      <c r="BA12" s="61">
        <v>-306598225.99999994</v>
      </c>
      <c r="BB12" s="61">
        <v>0</v>
      </c>
      <c r="BC12" s="61">
        <v>0</v>
      </c>
      <c r="BD12" s="61">
        <v>361913257.87000012</v>
      </c>
      <c r="BE12" s="61">
        <v>31885253.409999907</v>
      </c>
      <c r="BF12" s="61">
        <v>159098578.86000001</v>
      </c>
      <c r="BG12" s="61">
        <v>51770904.529999994</v>
      </c>
      <c r="BH12" s="61">
        <v>107327674.33000001</v>
      </c>
      <c r="BI12" s="61">
        <v>0</v>
      </c>
      <c r="BJ12" s="61">
        <v>0</v>
      </c>
      <c r="BK12" s="61">
        <v>-127213325.45000011</v>
      </c>
      <c r="BL12" s="61">
        <v>-1169464.1300000027</v>
      </c>
      <c r="BM12" s="61">
        <v>-1574009.0000000149</v>
      </c>
      <c r="BN12" s="61">
        <v>404544.87000001222</v>
      </c>
      <c r="BO12" s="61">
        <v>-22113778.920000002</v>
      </c>
      <c r="BP12" s="61">
        <v>-22113778.920000002</v>
      </c>
      <c r="BQ12" s="61">
        <v>0</v>
      </c>
      <c r="BR12" s="61">
        <v>0</v>
      </c>
      <c r="BS12" s="61">
        <v>-68994666.25999999</v>
      </c>
      <c r="BT12" s="61">
        <v>-29221141.859999985</v>
      </c>
      <c r="BU12" s="61">
        <v>-25312371.73</v>
      </c>
      <c r="BV12" s="61">
        <v>-3289442.64</v>
      </c>
      <c r="BW12" s="61">
        <v>0</v>
      </c>
      <c r="BX12" s="61">
        <v>-546112.91</v>
      </c>
      <c r="BY12" s="61">
        <v>-30551765.659999993</v>
      </c>
      <c r="BZ12" s="61">
        <v>30532775.29999999</v>
      </c>
      <c r="CA12" s="61">
        <v>-10606606.76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-52911987.279999733</v>
      </c>
    </row>
    <row r="13" spans="1:90" ht="13.5" customHeight="1">
      <c r="A13" s="44" t="s">
        <v>12</v>
      </c>
      <c r="B13" s="59">
        <v>1008</v>
      </c>
      <c r="C13" s="60" t="s">
        <v>373</v>
      </c>
      <c r="D13" s="61">
        <v>7166267634.0147915</v>
      </c>
      <c r="E13" s="61">
        <v>5311011845.4200001</v>
      </c>
      <c r="F13" s="61">
        <v>6545992650.9899998</v>
      </c>
      <c r="G13" s="61">
        <v>-873761765.29999983</v>
      </c>
      <c r="H13" s="61">
        <v>-361219040.26999998</v>
      </c>
      <c r="I13" s="61">
        <v>-837416404.16999471</v>
      </c>
      <c r="J13" s="61">
        <v>-984045818.41999435</v>
      </c>
      <c r="K13" s="61">
        <v>-13747315100.719995</v>
      </c>
      <c r="L13" s="61">
        <v>12763269282.300001</v>
      </c>
      <c r="M13" s="61">
        <v>100103062.63999963</v>
      </c>
      <c r="N13" s="61">
        <v>1321116794.4799993</v>
      </c>
      <c r="O13" s="61">
        <v>-1221013731.8399997</v>
      </c>
      <c r="P13" s="61">
        <v>46526351.610000014</v>
      </c>
      <c r="Q13" s="61">
        <v>801130618.12</v>
      </c>
      <c r="R13" s="61">
        <v>-754604266.50999999</v>
      </c>
      <c r="S13" s="61">
        <v>220816178</v>
      </c>
      <c r="T13" s="61">
        <v>220816178</v>
      </c>
      <c r="U13" s="61">
        <v>0</v>
      </c>
      <c r="V13" s="61">
        <v>220816178</v>
      </c>
      <c r="W13" s="61">
        <v>0</v>
      </c>
      <c r="X13" s="61">
        <v>0</v>
      </c>
      <c r="Y13" s="61">
        <v>0</v>
      </c>
      <c r="Z13" s="61">
        <v>2249780986.4547868</v>
      </c>
      <c r="AA13" s="61">
        <v>1390158811.5400002</v>
      </c>
      <c r="AB13" s="61">
        <v>94422717.740000024</v>
      </c>
      <c r="AC13" s="61">
        <v>261535154.66999996</v>
      </c>
      <c r="AD13" s="61">
        <v>2217212.58</v>
      </c>
      <c r="AE13" s="61">
        <v>0</v>
      </c>
      <c r="AF13" s="61">
        <v>6587168.5300000003</v>
      </c>
      <c r="AG13" s="61">
        <v>494859921.39478672</v>
      </c>
      <c r="AH13" s="61">
        <v>0</v>
      </c>
      <c r="AI13" s="61">
        <v>0</v>
      </c>
      <c r="AJ13" s="61">
        <v>11793350.99</v>
      </c>
      <c r="AK13" s="61">
        <v>11793350.99</v>
      </c>
      <c r="AL13" s="61">
        <v>0</v>
      </c>
      <c r="AM13" s="61">
        <v>210281677.31999999</v>
      </c>
      <c r="AN13" s="61">
        <v>163151206.34999999</v>
      </c>
      <c r="AO13" s="61">
        <v>115728.42999999993</v>
      </c>
      <c r="AP13" s="61">
        <v>16563290</v>
      </c>
      <c r="AQ13" s="61">
        <v>0</v>
      </c>
      <c r="AR13" s="61">
        <v>30451452.539999999</v>
      </c>
      <c r="AS13" s="61">
        <v>-6241696374.399992</v>
      </c>
      <c r="AT13" s="61">
        <v>-3149129060.8599992</v>
      </c>
      <c r="AU13" s="61">
        <v>-3438387979.9899993</v>
      </c>
      <c r="AV13" s="61">
        <v>289258919.13</v>
      </c>
      <c r="AW13" s="61">
        <v>-1262439756.8099928</v>
      </c>
      <c r="AX13" s="61">
        <v>-1528115548.9599934</v>
      </c>
      <c r="AY13" s="61">
        <v>-11450972764.869997</v>
      </c>
      <c r="AZ13" s="61">
        <v>-6508826655.2800016</v>
      </c>
      <c r="BA13" s="61">
        <v>-12216199561.549997</v>
      </c>
      <c r="BB13" s="61">
        <v>0</v>
      </c>
      <c r="BC13" s="61">
        <v>7274053451.960001</v>
      </c>
      <c r="BD13" s="61">
        <v>9922857215.9100037</v>
      </c>
      <c r="BE13" s="61">
        <v>265675792.15000045</v>
      </c>
      <c r="BF13" s="61">
        <v>1011324913.5100005</v>
      </c>
      <c r="BG13" s="61">
        <v>995692752.71000051</v>
      </c>
      <c r="BH13" s="61">
        <v>43620527.25999999</v>
      </c>
      <c r="BI13" s="61">
        <v>0</v>
      </c>
      <c r="BJ13" s="61">
        <v>-27988366.459999997</v>
      </c>
      <c r="BK13" s="61">
        <v>-745649121.36000001</v>
      </c>
      <c r="BL13" s="61">
        <v>0</v>
      </c>
      <c r="BM13" s="61">
        <v>0</v>
      </c>
      <c r="BN13" s="61">
        <v>0</v>
      </c>
      <c r="BO13" s="61">
        <v>-27983964.149999999</v>
      </c>
      <c r="BP13" s="61">
        <v>-27983964.149999999</v>
      </c>
      <c r="BQ13" s="61">
        <v>0</v>
      </c>
      <c r="BR13" s="61">
        <v>0</v>
      </c>
      <c r="BS13" s="61">
        <v>-1663920918.5500002</v>
      </c>
      <c r="BT13" s="61">
        <v>-737143788.43999982</v>
      </c>
      <c r="BU13" s="61">
        <v>-328083083.26000005</v>
      </c>
      <c r="BV13" s="61">
        <v>-260470551.65000004</v>
      </c>
      <c r="BW13" s="61">
        <v>0</v>
      </c>
      <c r="BX13" s="61">
        <v>-41879665.160000011</v>
      </c>
      <c r="BY13" s="61">
        <v>-41091200.480000004</v>
      </c>
      <c r="BZ13" s="61">
        <v>87885370.359999999</v>
      </c>
      <c r="CA13" s="61">
        <v>-343137999.91999996</v>
      </c>
      <c r="CB13" s="61">
        <v>-19323.909999999945</v>
      </c>
      <c r="CC13" s="61">
        <v>-10325.199999999953</v>
      </c>
      <c r="CD13" s="61">
        <v>-512302.98</v>
      </c>
      <c r="CE13" s="61">
        <v>501977.78</v>
      </c>
      <c r="CF13" s="61">
        <v>-8998.7099999999919</v>
      </c>
      <c r="CG13" s="61">
        <v>194798.73</v>
      </c>
      <c r="CH13" s="61">
        <v>-203797.44</v>
      </c>
      <c r="CI13" s="61">
        <v>-138203350.12</v>
      </c>
      <c r="CJ13" s="61">
        <v>-138203350.12</v>
      </c>
      <c r="CK13" s="61">
        <v>0</v>
      </c>
      <c r="CL13" s="61">
        <v>924571259.6147995</v>
      </c>
    </row>
    <row r="14" spans="1:90" ht="13.5" customHeight="1">
      <c r="A14" s="44" t="s">
        <v>14</v>
      </c>
      <c r="B14" s="59">
        <v>1009</v>
      </c>
      <c r="C14" s="60" t="s">
        <v>373</v>
      </c>
      <c r="D14" s="61">
        <v>23213564264.808327</v>
      </c>
      <c r="E14" s="61">
        <v>22414048506.990002</v>
      </c>
      <c r="F14" s="61">
        <v>28304779682.220001</v>
      </c>
      <c r="G14" s="61">
        <v>-5480357368.2799997</v>
      </c>
      <c r="H14" s="61">
        <v>-410373806.94999999</v>
      </c>
      <c r="I14" s="61">
        <v>-3575180617.3500209</v>
      </c>
      <c r="J14" s="61">
        <v>-4995263225.3800201</v>
      </c>
      <c r="K14" s="61">
        <v>-55467064940.280006</v>
      </c>
      <c r="L14" s="61">
        <v>50471801714.899986</v>
      </c>
      <c r="M14" s="61">
        <v>1423871737.5599995</v>
      </c>
      <c r="N14" s="61">
        <v>6744310092.6499996</v>
      </c>
      <c r="O14" s="61">
        <v>-5320438355.0900002</v>
      </c>
      <c r="P14" s="61">
        <v>-3789129.5300000906</v>
      </c>
      <c r="Q14" s="61">
        <v>952372238.58999991</v>
      </c>
      <c r="R14" s="61">
        <v>-956161368.12</v>
      </c>
      <c r="S14" s="61">
        <v>188460114.18000004</v>
      </c>
      <c r="T14" s="61">
        <v>16420956.720000029</v>
      </c>
      <c r="U14" s="61">
        <v>-1939756749.72</v>
      </c>
      <c r="V14" s="61">
        <v>1956177706.4400001</v>
      </c>
      <c r="W14" s="61">
        <v>172039157.46000001</v>
      </c>
      <c r="X14" s="61">
        <v>226497987.33000001</v>
      </c>
      <c r="Y14" s="61">
        <v>-54458829.870000005</v>
      </c>
      <c r="Z14" s="61">
        <v>3968958732.8583479</v>
      </c>
      <c r="AA14" s="61">
        <v>3488711751.3529835</v>
      </c>
      <c r="AB14" s="61">
        <v>-38741932.496153995</v>
      </c>
      <c r="AC14" s="61">
        <v>123339579.89620207</v>
      </c>
      <c r="AD14" s="61">
        <v>383144423.96281004</v>
      </c>
      <c r="AE14" s="61">
        <v>965133.56160000013</v>
      </c>
      <c r="AF14" s="61">
        <v>6065605.4391319985</v>
      </c>
      <c r="AG14" s="61">
        <v>3940098.906612</v>
      </c>
      <c r="AH14" s="61">
        <v>0</v>
      </c>
      <c r="AI14" s="61">
        <v>1534072.2351620002</v>
      </c>
      <c r="AJ14" s="61">
        <v>17395857.280000001</v>
      </c>
      <c r="AK14" s="61">
        <v>17395857.280000001</v>
      </c>
      <c r="AL14" s="61">
        <v>0</v>
      </c>
      <c r="AM14" s="61">
        <v>199881670.84999996</v>
      </c>
      <c r="AN14" s="61">
        <v>204050569.69999996</v>
      </c>
      <c r="AO14" s="61">
        <v>-20674548.569999997</v>
      </c>
      <c r="AP14" s="61">
        <v>12248754</v>
      </c>
      <c r="AQ14" s="61">
        <v>0</v>
      </c>
      <c r="AR14" s="61">
        <v>4256895.7199999988</v>
      </c>
      <c r="AS14" s="61">
        <v>-19995399059.32999</v>
      </c>
      <c r="AT14" s="61">
        <v>-11003172790.719999</v>
      </c>
      <c r="AU14" s="61">
        <v>-11517093786.299999</v>
      </c>
      <c r="AV14" s="61">
        <v>513920995.57999992</v>
      </c>
      <c r="AW14" s="61">
        <v>-2719423382.8799915</v>
      </c>
      <c r="AX14" s="61">
        <v>-3263407334.8899918</v>
      </c>
      <c r="AY14" s="61">
        <v>-37004671248.609993</v>
      </c>
      <c r="AZ14" s="61">
        <v>-25023586703.649994</v>
      </c>
      <c r="BA14" s="61">
        <v>-28109918876.099998</v>
      </c>
      <c r="BB14" s="61">
        <v>0</v>
      </c>
      <c r="BC14" s="61">
        <v>16128834331.139999</v>
      </c>
      <c r="BD14" s="61">
        <v>33741263913.720001</v>
      </c>
      <c r="BE14" s="61">
        <v>543983952.01000023</v>
      </c>
      <c r="BF14" s="61">
        <v>5636195819.0199995</v>
      </c>
      <c r="BG14" s="61">
        <v>4532546771.9200001</v>
      </c>
      <c r="BH14" s="61">
        <v>3432955488.6599994</v>
      </c>
      <c r="BI14" s="61">
        <v>0</v>
      </c>
      <c r="BJ14" s="61">
        <v>-2329306441.5600004</v>
      </c>
      <c r="BK14" s="61">
        <v>-5092211867.0099993</v>
      </c>
      <c r="BL14" s="61">
        <v>0</v>
      </c>
      <c r="BM14" s="61">
        <v>0</v>
      </c>
      <c r="BN14" s="61">
        <v>0</v>
      </c>
      <c r="BO14" s="61">
        <v>-385524844.92000002</v>
      </c>
      <c r="BP14" s="61">
        <v>-385524844.92000002</v>
      </c>
      <c r="BQ14" s="61">
        <v>0</v>
      </c>
      <c r="BR14" s="61">
        <v>0</v>
      </c>
      <c r="BS14" s="61">
        <v>-5372949038.3100004</v>
      </c>
      <c r="BT14" s="61">
        <v>-4253378841.8100009</v>
      </c>
      <c r="BU14" s="61">
        <v>-1004789331.2100002</v>
      </c>
      <c r="BV14" s="61">
        <v>-401046934.37999994</v>
      </c>
      <c r="BW14" s="61">
        <v>0</v>
      </c>
      <c r="BX14" s="61">
        <v>-67786740.400000021</v>
      </c>
      <c r="BY14" s="61">
        <v>-121932</v>
      </c>
      <c r="BZ14" s="61">
        <v>423907246.13999999</v>
      </c>
      <c r="CA14" s="61">
        <v>-69732504.649999991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-514329002.49999988</v>
      </c>
      <c r="CJ14" s="61">
        <v>-514329002.49999988</v>
      </c>
      <c r="CK14" s="61">
        <v>0</v>
      </c>
      <c r="CL14" s="61">
        <v>3218165205.4783363</v>
      </c>
    </row>
    <row r="15" spans="1:90" ht="13.5" customHeight="1">
      <c r="A15" s="44" t="s">
        <v>16</v>
      </c>
      <c r="B15" s="59">
        <v>1010</v>
      </c>
      <c r="C15" s="60" t="s">
        <v>373</v>
      </c>
      <c r="D15" s="61">
        <v>1350287417.3399997</v>
      </c>
      <c r="E15" s="61">
        <v>1767186954.0999999</v>
      </c>
      <c r="F15" s="61">
        <v>1772956824.76</v>
      </c>
      <c r="G15" s="61">
        <v>-5769870.6600000011</v>
      </c>
      <c r="H15" s="61">
        <v>0</v>
      </c>
      <c r="I15" s="61">
        <v>-821739197.92000008</v>
      </c>
      <c r="J15" s="61">
        <v>-821739197.92000008</v>
      </c>
      <c r="K15" s="61">
        <v>-8175754793.4200001</v>
      </c>
      <c r="L15" s="61">
        <v>7354015595.5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1331559.5</v>
      </c>
      <c r="T15" s="61">
        <v>1331559.5</v>
      </c>
      <c r="U15" s="61">
        <v>-3559809.8899999997</v>
      </c>
      <c r="V15" s="61">
        <v>4891369.3899999997</v>
      </c>
      <c r="W15" s="61">
        <v>0</v>
      </c>
      <c r="X15" s="61">
        <v>0</v>
      </c>
      <c r="Y15" s="61">
        <v>0</v>
      </c>
      <c r="Z15" s="61">
        <v>402744958.80000001</v>
      </c>
      <c r="AA15" s="61">
        <v>58825430.429999992</v>
      </c>
      <c r="AB15" s="61">
        <v>155202819.36000001</v>
      </c>
      <c r="AC15" s="61">
        <v>189066139.92000002</v>
      </c>
      <c r="AD15" s="61">
        <v>-349430.90999999986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763142.86</v>
      </c>
      <c r="AN15" s="61">
        <v>0</v>
      </c>
      <c r="AO15" s="61">
        <v>0</v>
      </c>
      <c r="AP15" s="61">
        <v>763142.86</v>
      </c>
      <c r="AQ15" s="61">
        <v>0</v>
      </c>
      <c r="AR15" s="61">
        <v>0</v>
      </c>
      <c r="AS15" s="61">
        <v>-972539329.04669261</v>
      </c>
      <c r="AT15" s="61">
        <v>-138473501.47</v>
      </c>
      <c r="AU15" s="61">
        <v>-143073501.47</v>
      </c>
      <c r="AV15" s="61">
        <v>4600000</v>
      </c>
      <c r="AW15" s="61">
        <v>-10421330.520000041</v>
      </c>
      <c r="AX15" s="61">
        <v>-5821330.5200000405</v>
      </c>
      <c r="AY15" s="61">
        <v>-159775797.09000003</v>
      </c>
      <c r="AZ15" s="61">
        <v>-146741935.30000004</v>
      </c>
      <c r="BA15" s="61">
        <v>-22075438.639999997</v>
      </c>
      <c r="BB15" s="61">
        <v>0</v>
      </c>
      <c r="BC15" s="61">
        <v>9041576.8499999996</v>
      </c>
      <c r="BD15" s="61">
        <v>153954466.56999999</v>
      </c>
      <c r="BE15" s="61">
        <v>-4600000</v>
      </c>
      <c r="BF15" s="61">
        <v>6400000</v>
      </c>
      <c r="BG15" s="61">
        <v>6400000</v>
      </c>
      <c r="BH15" s="61">
        <v>0</v>
      </c>
      <c r="BI15" s="61">
        <v>0</v>
      </c>
      <c r="BJ15" s="61">
        <v>0</v>
      </c>
      <c r="BK15" s="61">
        <v>-11000000</v>
      </c>
      <c r="BL15" s="61">
        <v>0</v>
      </c>
      <c r="BM15" s="61">
        <v>0</v>
      </c>
      <c r="BN15" s="61">
        <v>0</v>
      </c>
      <c r="BO15" s="61">
        <v>-64858.649999999951</v>
      </c>
      <c r="BP15" s="61">
        <v>-64858.649999999951</v>
      </c>
      <c r="BQ15" s="61">
        <v>0</v>
      </c>
      <c r="BR15" s="61">
        <v>0</v>
      </c>
      <c r="BS15" s="61">
        <v>-825205353.69669247</v>
      </c>
      <c r="BT15" s="61">
        <v>-661331497.24669242</v>
      </c>
      <c r="BU15" s="61">
        <v>-76299389.950000003</v>
      </c>
      <c r="BV15" s="61">
        <v>-10585545.210000001</v>
      </c>
      <c r="BW15" s="61">
        <v>0</v>
      </c>
      <c r="BX15" s="61">
        <v>-992646.92999999993</v>
      </c>
      <c r="BY15" s="61">
        <v>-25331147.200000007</v>
      </c>
      <c r="BZ15" s="61">
        <v>0</v>
      </c>
      <c r="CA15" s="61">
        <v>-50665127.160000004</v>
      </c>
      <c r="CB15" s="61">
        <v>1625715.2899999991</v>
      </c>
      <c r="CC15" s="61">
        <v>1625715.2899999991</v>
      </c>
      <c r="CD15" s="61">
        <v>-8684272.4900000002</v>
      </c>
      <c r="CE15" s="61">
        <v>10309987.779999999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377748088.29330707</v>
      </c>
    </row>
    <row r="16" spans="1:90" ht="13.5" customHeight="1">
      <c r="A16" s="44" t="s">
        <v>18</v>
      </c>
      <c r="B16" s="59">
        <v>1011</v>
      </c>
      <c r="C16" s="60" t="s">
        <v>373</v>
      </c>
      <c r="D16" s="61">
        <v>172760189.34</v>
      </c>
      <c r="E16" s="61">
        <v>278830465.82999998</v>
      </c>
      <c r="F16" s="61">
        <v>560027204.28999996</v>
      </c>
      <c r="G16" s="61">
        <v>-281196738.45999998</v>
      </c>
      <c r="H16" s="61">
        <v>0</v>
      </c>
      <c r="I16" s="61">
        <v>-129940180.00999999</v>
      </c>
      <c r="J16" s="61">
        <v>-259880361.50999999</v>
      </c>
      <c r="K16" s="61">
        <v>-920148485.19000006</v>
      </c>
      <c r="L16" s="61">
        <v>660268123.68000007</v>
      </c>
      <c r="M16" s="61">
        <v>129940181.5</v>
      </c>
      <c r="N16" s="61">
        <v>460074243.35000002</v>
      </c>
      <c r="O16" s="61">
        <v>-330134061.85000002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20520365.52</v>
      </c>
      <c r="AK16" s="61">
        <v>20520365.52</v>
      </c>
      <c r="AL16" s="61">
        <v>0</v>
      </c>
      <c r="AM16" s="61">
        <v>3349538</v>
      </c>
      <c r="AN16" s="61">
        <v>3349538</v>
      </c>
      <c r="AO16" s="61">
        <v>0</v>
      </c>
      <c r="AP16" s="61">
        <v>0</v>
      </c>
      <c r="AQ16" s="61">
        <v>0</v>
      </c>
      <c r="AR16" s="61">
        <v>0</v>
      </c>
      <c r="AS16" s="61">
        <v>-234672996.5799998</v>
      </c>
      <c r="AT16" s="61">
        <v>-52820207.520000018</v>
      </c>
      <c r="AU16" s="61">
        <v>-105676973.80000001</v>
      </c>
      <c r="AV16" s="61">
        <v>52856766.279999994</v>
      </c>
      <c r="AW16" s="61">
        <v>-1900622.2499998212</v>
      </c>
      <c r="AX16" s="61">
        <v>-10856483.939999819</v>
      </c>
      <c r="AY16" s="61">
        <v>-609839891.14999986</v>
      </c>
      <c r="AZ16" s="61">
        <v>-726847423.06999993</v>
      </c>
      <c r="BA16" s="61">
        <v>-162744756</v>
      </c>
      <c r="BB16" s="61">
        <v>0</v>
      </c>
      <c r="BC16" s="61">
        <v>279752287.92000002</v>
      </c>
      <c r="BD16" s="61">
        <v>598983407.21000004</v>
      </c>
      <c r="BE16" s="61">
        <v>8955861.6899999976</v>
      </c>
      <c r="BF16" s="61">
        <v>299689457.07999998</v>
      </c>
      <c r="BG16" s="61">
        <v>361092353.32999998</v>
      </c>
      <c r="BH16" s="61">
        <v>76073862</v>
      </c>
      <c r="BI16" s="61">
        <v>0</v>
      </c>
      <c r="BJ16" s="61">
        <v>-137476758.25</v>
      </c>
      <c r="BK16" s="61">
        <v>-290733595.38999999</v>
      </c>
      <c r="BL16" s="61">
        <v>0</v>
      </c>
      <c r="BM16" s="61">
        <v>0</v>
      </c>
      <c r="BN16" s="61">
        <v>0</v>
      </c>
      <c r="BO16" s="61">
        <v>-35228618.159999996</v>
      </c>
      <c r="BP16" s="61">
        <v>-35228618.159999996</v>
      </c>
      <c r="BQ16" s="61">
        <v>0</v>
      </c>
      <c r="BR16" s="61">
        <v>0</v>
      </c>
      <c r="BS16" s="61">
        <v>-130781664.64999998</v>
      </c>
      <c r="BT16" s="61">
        <v>-50104813.329999998</v>
      </c>
      <c r="BU16" s="61">
        <v>-42613717.200000003</v>
      </c>
      <c r="BV16" s="61">
        <v>-10977280.259999998</v>
      </c>
      <c r="BW16" s="61">
        <v>0</v>
      </c>
      <c r="BX16" s="61">
        <v>0</v>
      </c>
      <c r="BY16" s="61">
        <v>-71216119.139999986</v>
      </c>
      <c r="BZ16" s="61">
        <v>44130265.279999994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-13941884</v>
      </c>
      <c r="CJ16" s="61">
        <v>-13941884</v>
      </c>
      <c r="CK16" s="61">
        <v>0</v>
      </c>
      <c r="CL16" s="61">
        <v>-61912807.239999801</v>
      </c>
    </row>
    <row r="17" spans="1:90" ht="13.5" customHeight="1">
      <c r="A17" s="44" t="s">
        <v>20</v>
      </c>
      <c r="B17" s="59">
        <v>1012</v>
      </c>
      <c r="C17" s="60" t="s">
        <v>373</v>
      </c>
      <c r="D17" s="61">
        <v>2826831952.2300019</v>
      </c>
      <c r="E17" s="61">
        <v>2576744964.5999999</v>
      </c>
      <c r="F17" s="61">
        <v>3443919296.27</v>
      </c>
      <c r="G17" s="61">
        <v>-659349158.88000011</v>
      </c>
      <c r="H17" s="61">
        <v>-207825172.78999999</v>
      </c>
      <c r="I17" s="61">
        <v>-987816524.9499979</v>
      </c>
      <c r="J17" s="61">
        <v>-1269734945.4399977</v>
      </c>
      <c r="K17" s="61">
        <v>-5873953429.4399986</v>
      </c>
      <c r="L17" s="61">
        <v>4604218484.000001</v>
      </c>
      <c r="M17" s="61">
        <v>169289861.71999991</v>
      </c>
      <c r="N17" s="61">
        <v>697835317.77999997</v>
      </c>
      <c r="O17" s="61">
        <v>-528545456.06000006</v>
      </c>
      <c r="P17" s="61">
        <v>112628558.76999998</v>
      </c>
      <c r="Q17" s="61">
        <v>297719464.69</v>
      </c>
      <c r="R17" s="61">
        <v>-185090905.92000002</v>
      </c>
      <c r="S17" s="61">
        <v>7319937.6899999995</v>
      </c>
      <c r="T17" s="61">
        <v>7320010.7299999995</v>
      </c>
      <c r="U17" s="61">
        <v>-111757.78</v>
      </c>
      <c r="V17" s="61">
        <v>7431768.5099999998</v>
      </c>
      <c r="W17" s="61">
        <v>-73.040000000000006</v>
      </c>
      <c r="X17" s="61">
        <v>0</v>
      </c>
      <c r="Y17" s="61">
        <v>-73.040000000000006</v>
      </c>
      <c r="Z17" s="61">
        <v>1132354607.6099997</v>
      </c>
      <c r="AA17" s="61">
        <v>512845929.83999991</v>
      </c>
      <c r="AB17" s="61">
        <v>9165154.959999999</v>
      </c>
      <c r="AC17" s="61">
        <v>610343522.80999982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15040645</v>
      </c>
      <c r="AK17" s="61">
        <v>15040645</v>
      </c>
      <c r="AL17" s="61">
        <v>0</v>
      </c>
      <c r="AM17" s="61">
        <v>83188322.280000001</v>
      </c>
      <c r="AN17" s="61">
        <v>122548611.29000001</v>
      </c>
      <c r="AO17" s="61">
        <v>-27779183.060000002</v>
      </c>
      <c r="AP17" s="61">
        <v>0</v>
      </c>
      <c r="AQ17" s="61">
        <v>0</v>
      </c>
      <c r="AR17" s="61">
        <v>-11581105.949999999</v>
      </c>
      <c r="AS17" s="61">
        <v>-2440383360.2414784</v>
      </c>
      <c r="AT17" s="61">
        <v>-898055683.68999994</v>
      </c>
      <c r="AU17" s="61">
        <v>-1049550309.8099999</v>
      </c>
      <c r="AV17" s="61">
        <v>151494626.11999997</v>
      </c>
      <c r="AW17" s="61">
        <v>-988538822.53999996</v>
      </c>
      <c r="AX17" s="61">
        <v>-1120061878.750001</v>
      </c>
      <c r="AY17" s="61">
        <v>-9187870902.6300011</v>
      </c>
      <c r="AZ17" s="61">
        <v>-5632456519.6900005</v>
      </c>
      <c r="BA17" s="61">
        <v>-10493418006.68</v>
      </c>
      <c r="BB17" s="61">
        <v>0</v>
      </c>
      <c r="BC17" s="61">
        <v>6938003623.7399998</v>
      </c>
      <c r="BD17" s="61">
        <v>8067809023.8800001</v>
      </c>
      <c r="BE17" s="61">
        <v>131523056.21000099</v>
      </c>
      <c r="BF17" s="61">
        <v>2337143509.9900007</v>
      </c>
      <c r="BG17" s="61">
        <v>1829522721.5900002</v>
      </c>
      <c r="BH17" s="61">
        <v>1790874367.7600002</v>
      </c>
      <c r="BI17" s="61">
        <v>0</v>
      </c>
      <c r="BJ17" s="61">
        <v>-1283253579.3599999</v>
      </c>
      <c r="BK17" s="61">
        <v>-2205620453.7799997</v>
      </c>
      <c r="BL17" s="61">
        <v>0</v>
      </c>
      <c r="BM17" s="61">
        <v>0</v>
      </c>
      <c r="BN17" s="61">
        <v>0</v>
      </c>
      <c r="BO17" s="61">
        <v>-42398204.230000004</v>
      </c>
      <c r="BP17" s="61">
        <v>-42398204.230000004</v>
      </c>
      <c r="BQ17" s="61">
        <v>0</v>
      </c>
      <c r="BR17" s="61">
        <v>0</v>
      </c>
      <c r="BS17" s="61">
        <v>-511390649.78147858</v>
      </c>
      <c r="BT17" s="61">
        <v>-328575182.85147858</v>
      </c>
      <c r="BU17" s="61">
        <v>-88291234.160000011</v>
      </c>
      <c r="BV17" s="61">
        <v>-83461433.019999996</v>
      </c>
      <c r="BW17" s="61">
        <v>0</v>
      </c>
      <c r="BX17" s="61">
        <v>-1499746.9899999995</v>
      </c>
      <c r="BY17" s="61">
        <v>-27710066.399999995</v>
      </c>
      <c r="BZ17" s="61">
        <v>57774428.629999995</v>
      </c>
      <c r="CA17" s="61">
        <v>-39627414.989999995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386448591.98852348</v>
      </c>
    </row>
    <row r="18" spans="1:90" ht="13.5" customHeight="1">
      <c r="A18" s="44" t="s">
        <v>22</v>
      </c>
      <c r="B18" s="59">
        <v>1013</v>
      </c>
      <c r="C18" s="60" t="s">
        <v>373</v>
      </c>
      <c r="D18" s="61">
        <v>211339981.25000012</v>
      </c>
      <c r="E18" s="61">
        <v>110280952.24999988</v>
      </c>
      <c r="F18" s="61">
        <v>800780138.79999995</v>
      </c>
      <c r="G18" s="61">
        <v>-690499186.55000007</v>
      </c>
      <c r="H18" s="61">
        <v>0</v>
      </c>
      <c r="I18" s="61">
        <v>42371678.140000224</v>
      </c>
      <c r="J18" s="61">
        <v>-163480108.32999969</v>
      </c>
      <c r="K18" s="61">
        <v>-1571793891.6499999</v>
      </c>
      <c r="L18" s="61">
        <v>1408313783.3200002</v>
      </c>
      <c r="M18" s="61">
        <v>205851786.46999991</v>
      </c>
      <c r="N18" s="61">
        <v>1057761405.0699999</v>
      </c>
      <c r="O18" s="61">
        <v>-851909618.60000002</v>
      </c>
      <c r="P18" s="61">
        <v>0</v>
      </c>
      <c r="Q18" s="61">
        <v>0</v>
      </c>
      <c r="R18" s="61">
        <v>0</v>
      </c>
      <c r="S18" s="61">
        <v>-3918975.379999999</v>
      </c>
      <c r="T18" s="61">
        <v>-14928821.850000001</v>
      </c>
      <c r="U18" s="61">
        <v>-42318521.770000003</v>
      </c>
      <c r="V18" s="61">
        <v>27389699.920000002</v>
      </c>
      <c r="W18" s="61">
        <v>11009846.470000003</v>
      </c>
      <c r="X18" s="61">
        <v>31571934.340000004</v>
      </c>
      <c r="Y18" s="61">
        <v>-20562087.870000001</v>
      </c>
      <c r="Z18" s="61">
        <v>52847048.910000004</v>
      </c>
      <c r="AA18" s="61">
        <v>34452355.289999999</v>
      </c>
      <c r="AB18" s="61">
        <v>0</v>
      </c>
      <c r="AC18" s="61">
        <v>-260153.29999999996</v>
      </c>
      <c r="AD18" s="61">
        <v>18654846.920000002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8328034.0000000037</v>
      </c>
      <c r="AK18" s="61">
        <v>32776900.400000002</v>
      </c>
      <c r="AL18" s="61">
        <v>-24448866.399999999</v>
      </c>
      <c r="AM18" s="61">
        <v>1431243.3299999994</v>
      </c>
      <c r="AN18" s="61">
        <v>5992191.5999999996</v>
      </c>
      <c r="AO18" s="61">
        <v>-5414204.0700000003</v>
      </c>
      <c r="AP18" s="61">
        <v>0</v>
      </c>
      <c r="AQ18" s="61">
        <v>0</v>
      </c>
      <c r="AR18" s="61">
        <v>853255.8</v>
      </c>
      <c r="AS18" s="61">
        <v>-272972574.6200003</v>
      </c>
      <c r="AT18" s="61">
        <v>-72061125.509999871</v>
      </c>
      <c r="AU18" s="61">
        <v>-381775388.63999993</v>
      </c>
      <c r="AV18" s="61">
        <v>309714263.13000005</v>
      </c>
      <c r="AW18" s="61">
        <v>-38300956.460000515</v>
      </c>
      <c r="AX18" s="61">
        <v>98430758.649999619</v>
      </c>
      <c r="AY18" s="61">
        <v>-1965226371.5699999</v>
      </c>
      <c r="AZ18" s="61">
        <v>-1564656804.3400004</v>
      </c>
      <c r="BA18" s="61">
        <v>-1406458591.8199997</v>
      </c>
      <c r="BB18" s="61">
        <v>0</v>
      </c>
      <c r="BC18" s="61">
        <v>1005889024.5899999</v>
      </c>
      <c r="BD18" s="61">
        <v>2063657130.2199996</v>
      </c>
      <c r="BE18" s="61">
        <v>-136731715.11000013</v>
      </c>
      <c r="BF18" s="61">
        <v>1493260997.0099998</v>
      </c>
      <c r="BG18" s="61">
        <v>1203278925.55</v>
      </c>
      <c r="BH18" s="61">
        <v>1079881018.2299998</v>
      </c>
      <c r="BI18" s="61">
        <v>0</v>
      </c>
      <c r="BJ18" s="61">
        <v>-789898946.76999998</v>
      </c>
      <c r="BK18" s="61">
        <v>-1629992712.1199999</v>
      </c>
      <c r="BL18" s="61">
        <v>0</v>
      </c>
      <c r="BM18" s="61">
        <v>0</v>
      </c>
      <c r="BN18" s="61">
        <v>0</v>
      </c>
      <c r="BO18" s="61">
        <v>-9260494.0499999989</v>
      </c>
      <c r="BP18" s="61">
        <v>-9260494.0499999989</v>
      </c>
      <c r="BQ18" s="61">
        <v>0</v>
      </c>
      <c r="BR18" s="61">
        <v>0</v>
      </c>
      <c r="BS18" s="61">
        <v>-153349998.59999993</v>
      </c>
      <c r="BT18" s="61">
        <v>-129210351.31999996</v>
      </c>
      <c r="BU18" s="61">
        <v>-69428824.769999996</v>
      </c>
      <c r="BV18" s="61">
        <v>-16224984.949999999</v>
      </c>
      <c r="BW18" s="61">
        <v>0</v>
      </c>
      <c r="BX18" s="61">
        <v>-1819862.93</v>
      </c>
      <c r="BY18" s="61">
        <v>-22490337.75</v>
      </c>
      <c r="BZ18" s="61">
        <v>92310910.540000021</v>
      </c>
      <c r="CA18" s="61">
        <v>-6486547.4199999999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-61632593.370000184</v>
      </c>
    </row>
    <row r="19" spans="1:90" ht="13.5" customHeight="1">
      <c r="A19" s="44" t="s">
        <v>24</v>
      </c>
      <c r="B19" s="59">
        <v>1016</v>
      </c>
      <c r="C19" s="60" t="s">
        <v>373</v>
      </c>
      <c r="D19" s="61">
        <v>101599380.49999937</v>
      </c>
      <c r="E19" s="61">
        <v>-81947389.35000056</v>
      </c>
      <c r="F19" s="61">
        <v>277879391.71999949</v>
      </c>
      <c r="G19" s="61">
        <v>-359826781.07000005</v>
      </c>
      <c r="H19" s="61">
        <v>0</v>
      </c>
      <c r="I19" s="61">
        <v>153231888.20999992</v>
      </c>
      <c r="J19" s="61">
        <v>-58264077.220000088</v>
      </c>
      <c r="K19" s="61">
        <v>-392422329.63000011</v>
      </c>
      <c r="L19" s="61">
        <v>334158252.41000003</v>
      </c>
      <c r="M19" s="61">
        <v>211495965.43000001</v>
      </c>
      <c r="N19" s="61">
        <v>257772625.31999999</v>
      </c>
      <c r="O19" s="61">
        <v>-46276659.890000001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29629429.030000016</v>
      </c>
      <c r="AA19" s="61">
        <v>29629429.030000016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685452.60999999952</v>
      </c>
      <c r="AN19" s="61">
        <v>6522085.2399999974</v>
      </c>
      <c r="AO19" s="61">
        <v>-4810746.9799999986</v>
      </c>
      <c r="AP19" s="61">
        <v>0</v>
      </c>
      <c r="AQ19" s="61">
        <v>0</v>
      </c>
      <c r="AR19" s="61">
        <v>-1025885.6499999993</v>
      </c>
      <c r="AS19" s="61">
        <v>-53284552.890000038</v>
      </c>
      <c r="AT19" s="61">
        <v>-5073615.5100000128</v>
      </c>
      <c r="AU19" s="61">
        <v>-26659019.270000011</v>
      </c>
      <c r="AV19" s="61">
        <v>21585403.759999998</v>
      </c>
      <c r="AW19" s="61">
        <v>-281969.96000003815</v>
      </c>
      <c r="AX19" s="61">
        <v>1948408.6499999464</v>
      </c>
      <c r="AY19" s="61">
        <v>-176307891.37</v>
      </c>
      <c r="AZ19" s="61">
        <v>-99763892.369999975</v>
      </c>
      <c r="BA19" s="61">
        <v>-164235131</v>
      </c>
      <c r="BB19" s="61">
        <v>0</v>
      </c>
      <c r="BC19" s="61">
        <v>87691131.999999985</v>
      </c>
      <c r="BD19" s="61">
        <v>178256300.01999995</v>
      </c>
      <c r="BE19" s="61">
        <v>-2230378.6099999845</v>
      </c>
      <c r="BF19" s="61">
        <v>139319556.37</v>
      </c>
      <c r="BG19" s="61">
        <v>75469115.36999999</v>
      </c>
      <c r="BH19" s="61">
        <v>134096958</v>
      </c>
      <c r="BI19" s="61">
        <v>0</v>
      </c>
      <c r="BJ19" s="61">
        <v>-70246517</v>
      </c>
      <c r="BK19" s="61">
        <v>-141549934.97999999</v>
      </c>
      <c r="BL19" s="61">
        <v>0</v>
      </c>
      <c r="BM19" s="61">
        <v>0</v>
      </c>
      <c r="BN19" s="61">
        <v>0</v>
      </c>
      <c r="BO19" s="61">
        <v>-261392.03999999166</v>
      </c>
      <c r="BP19" s="61">
        <v>-261392.03999999166</v>
      </c>
      <c r="BQ19" s="61">
        <v>0</v>
      </c>
      <c r="BR19" s="61">
        <v>0</v>
      </c>
      <c r="BS19" s="61">
        <v>-47667575.379999995</v>
      </c>
      <c r="BT19" s="61">
        <v>-26071802.859999958</v>
      </c>
      <c r="BU19" s="61">
        <v>-54740020.830000028</v>
      </c>
      <c r="BV19" s="61">
        <v>-47068058.170000002</v>
      </c>
      <c r="BW19" s="61">
        <v>0</v>
      </c>
      <c r="BX19" s="61">
        <v>-1491850.3599999999</v>
      </c>
      <c r="BY19" s="61">
        <v>-63000</v>
      </c>
      <c r="BZ19" s="61">
        <v>77156253.280000001</v>
      </c>
      <c r="CA19" s="61">
        <v>4610903.5599999856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48314827.609999336</v>
      </c>
    </row>
    <row r="20" spans="1:90" ht="13.5" customHeight="1">
      <c r="A20" s="44" t="s">
        <v>26</v>
      </c>
      <c r="B20" s="59">
        <v>1017</v>
      </c>
      <c r="C20" s="60" t="s">
        <v>373</v>
      </c>
      <c r="D20" s="61">
        <v>4585615871.5400009</v>
      </c>
      <c r="E20" s="61">
        <v>3371636567.7999997</v>
      </c>
      <c r="F20" s="61">
        <v>7205149400.2399998</v>
      </c>
      <c r="G20" s="61">
        <v>-3809694433.1700001</v>
      </c>
      <c r="H20" s="61">
        <v>-23818399.27</v>
      </c>
      <c r="I20" s="61">
        <v>106141974.39000097</v>
      </c>
      <c r="J20" s="61">
        <v>-678175558.25999641</v>
      </c>
      <c r="K20" s="61">
        <v>-15044510479.399998</v>
      </c>
      <c r="L20" s="61">
        <v>14366334921.140001</v>
      </c>
      <c r="M20" s="61">
        <v>855026349.21999741</v>
      </c>
      <c r="N20" s="61">
        <v>6663253825.2699976</v>
      </c>
      <c r="O20" s="61">
        <v>-5808227476.0500002</v>
      </c>
      <c r="P20" s="61">
        <v>-70708816.570000023</v>
      </c>
      <c r="Q20" s="61">
        <v>166697390.32999998</v>
      </c>
      <c r="R20" s="61">
        <v>-237406206.90000001</v>
      </c>
      <c r="S20" s="61">
        <v>87949814</v>
      </c>
      <c r="T20" s="61">
        <v>136762882</v>
      </c>
      <c r="U20" s="61">
        <v>-229263225</v>
      </c>
      <c r="V20" s="61">
        <v>366026107</v>
      </c>
      <c r="W20" s="61">
        <v>-48813068</v>
      </c>
      <c r="X20" s="61">
        <v>23017847</v>
      </c>
      <c r="Y20" s="61">
        <v>-71830915</v>
      </c>
      <c r="Z20" s="61">
        <v>1017581772.9300001</v>
      </c>
      <c r="AA20" s="61">
        <v>523891416.72000003</v>
      </c>
      <c r="AB20" s="61">
        <v>0</v>
      </c>
      <c r="AC20" s="61">
        <v>493690356.20999998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6367216.4199999999</v>
      </c>
      <c r="AK20" s="61">
        <v>6367216.4199999999</v>
      </c>
      <c r="AL20" s="61">
        <v>0</v>
      </c>
      <c r="AM20" s="61">
        <v>-4061474</v>
      </c>
      <c r="AN20" s="61">
        <v>-44871457</v>
      </c>
      <c r="AO20" s="61">
        <v>57269590</v>
      </c>
      <c r="AP20" s="61">
        <v>0</v>
      </c>
      <c r="AQ20" s="61">
        <v>0</v>
      </c>
      <c r="AR20" s="61">
        <v>-16459607</v>
      </c>
      <c r="AS20" s="61">
        <v>-3689021223.2399917</v>
      </c>
      <c r="AT20" s="61">
        <v>-1541436297.2199998</v>
      </c>
      <c r="AU20" s="61">
        <v>-2448038924.1399999</v>
      </c>
      <c r="AV20" s="61">
        <v>906602626.92000008</v>
      </c>
      <c r="AW20" s="61">
        <v>-455144788.71999168</v>
      </c>
      <c r="AX20" s="61">
        <v>-1584276551.9799976</v>
      </c>
      <c r="AY20" s="61">
        <v>-16918875263.739998</v>
      </c>
      <c r="AZ20" s="61">
        <v>-13046082785.799999</v>
      </c>
      <c r="BA20" s="61">
        <v>-9148564739.7300014</v>
      </c>
      <c r="BB20" s="61">
        <v>0</v>
      </c>
      <c r="BC20" s="61">
        <v>5275772261.79</v>
      </c>
      <c r="BD20" s="61">
        <v>15334598711.76</v>
      </c>
      <c r="BE20" s="61">
        <v>1129131763.260006</v>
      </c>
      <c r="BF20" s="61">
        <v>11375504865.580002</v>
      </c>
      <c r="BG20" s="61">
        <v>9854849669.2800026</v>
      </c>
      <c r="BH20" s="61">
        <v>3441740029.8000002</v>
      </c>
      <c r="BI20" s="61">
        <v>0</v>
      </c>
      <c r="BJ20" s="61">
        <v>-1921084833.5000002</v>
      </c>
      <c r="BK20" s="61">
        <v>-10246373102.319996</v>
      </c>
      <c r="BL20" s="61">
        <v>0</v>
      </c>
      <c r="BM20" s="61">
        <v>0</v>
      </c>
      <c r="BN20" s="61">
        <v>0</v>
      </c>
      <c r="BO20" s="61">
        <v>8173991.6199999843</v>
      </c>
      <c r="BP20" s="61">
        <v>8173991.6199999843</v>
      </c>
      <c r="BQ20" s="61">
        <v>0</v>
      </c>
      <c r="BR20" s="61">
        <v>0</v>
      </c>
      <c r="BS20" s="61">
        <v>-1580196676.0900002</v>
      </c>
      <c r="BT20" s="61">
        <v>-998412394.17999995</v>
      </c>
      <c r="BU20" s="61">
        <v>-649246518.09000003</v>
      </c>
      <c r="BV20" s="61">
        <v>-68188911.659999982</v>
      </c>
      <c r="BW20" s="61">
        <v>-404557.82999999978</v>
      </c>
      <c r="BX20" s="61">
        <v>-49976173.250000022</v>
      </c>
      <c r="BY20" s="61">
        <v>-173217735.59000006</v>
      </c>
      <c r="BZ20" s="61">
        <v>359597168.52999985</v>
      </c>
      <c r="CA20" s="61">
        <v>-347554.01999999996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-120417452.82999998</v>
      </c>
      <c r="CJ20" s="61">
        <v>-120417452.82999998</v>
      </c>
      <c r="CK20" s="61">
        <v>0</v>
      </c>
      <c r="CL20" s="61">
        <v>896594648.30000925</v>
      </c>
    </row>
    <row r="21" spans="1:90" ht="13.5" customHeight="1">
      <c r="A21" s="44" t="s">
        <v>28</v>
      </c>
      <c r="B21" s="59">
        <v>1018</v>
      </c>
      <c r="C21" s="60" t="s">
        <v>373</v>
      </c>
      <c r="D21" s="61">
        <v>1719491289.2200015</v>
      </c>
      <c r="E21" s="61">
        <v>1348320889.3599999</v>
      </c>
      <c r="F21" s="61">
        <v>1764262327.7</v>
      </c>
      <c r="G21" s="61">
        <v>-295073489.54000014</v>
      </c>
      <c r="H21" s="61">
        <v>-120867948.8</v>
      </c>
      <c r="I21" s="61">
        <v>5478678.7200015187</v>
      </c>
      <c r="J21" s="61">
        <v>-160868862.65999842</v>
      </c>
      <c r="K21" s="61">
        <v>-4203637165.0499997</v>
      </c>
      <c r="L21" s="61">
        <v>4042768302.3900013</v>
      </c>
      <c r="M21" s="61">
        <v>152760249.04999995</v>
      </c>
      <c r="N21" s="61">
        <v>213020424.44999996</v>
      </c>
      <c r="O21" s="61">
        <v>-60260175.399999991</v>
      </c>
      <c r="P21" s="61">
        <v>13587292.329999983</v>
      </c>
      <c r="Q21" s="61">
        <v>302879368.88</v>
      </c>
      <c r="R21" s="61">
        <v>-289292076.55000001</v>
      </c>
      <c r="S21" s="61">
        <v>-55703962.730000004</v>
      </c>
      <c r="T21" s="61">
        <v>-111741751.13</v>
      </c>
      <c r="U21" s="61">
        <v>-137098697.69</v>
      </c>
      <c r="V21" s="61">
        <v>25356946.559999999</v>
      </c>
      <c r="W21" s="61">
        <v>56037788.399999991</v>
      </c>
      <c r="X21" s="61">
        <v>58319786.709999993</v>
      </c>
      <c r="Y21" s="61">
        <v>-2281998.31</v>
      </c>
      <c r="Z21" s="61">
        <v>417332348.15000004</v>
      </c>
      <c r="AA21" s="61">
        <v>276880892.19000006</v>
      </c>
      <c r="AB21" s="61">
        <v>0</v>
      </c>
      <c r="AC21" s="61">
        <v>134569001.13999999</v>
      </c>
      <c r="AD21" s="61">
        <v>5882454.8199999994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22536.68</v>
      </c>
      <c r="AK21" s="61">
        <v>22536.68</v>
      </c>
      <c r="AL21" s="61">
        <v>0</v>
      </c>
      <c r="AM21" s="61">
        <v>4040799.04</v>
      </c>
      <c r="AN21" s="61">
        <v>6142047.5800000001</v>
      </c>
      <c r="AO21" s="61">
        <v>-228360.71000000008</v>
      </c>
      <c r="AP21" s="61">
        <v>0</v>
      </c>
      <c r="AQ21" s="61">
        <v>0</v>
      </c>
      <c r="AR21" s="61">
        <v>-1872887.83</v>
      </c>
      <c r="AS21" s="61">
        <v>-1698094096.48</v>
      </c>
      <c r="AT21" s="61">
        <v>-519810068.9799999</v>
      </c>
      <c r="AU21" s="61">
        <v>-524296316.8499999</v>
      </c>
      <c r="AV21" s="61">
        <v>4486247.870000001</v>
      </c>
      <c r="AW21" s="61">
        <v>-868300372.32000041</v>
      </c>
      <c r="AX21" s="61">
        <v>-896052390.05000043</v>
      </c>
      <c r="AY21" s="61">
        <v>-2385160784.730001</v>
      </c>
      <c r="AZ21" s="61">
        <v>-1455416607.8</v>
      </c>
      <c r="BA21" s="61">
        <v>-2525411808.4800005</v>
      </c>
      <c r="BB21" s="61">
        <v>0</v>
      </c>
      <c r="BC21" s="61">
        <v>1595667631.5499997</v>
      </c>
      <c r="BD21" s="61">
        <v>1489108394.6800005</v>
      </c>
      <c r="BE21" s="61">
        <v>27752017.730000019</v>
      </c>
      <c r="BF21" s="61">
        <v>149277251.94</v>
      </c>
      <c r="BG21" s="61">
        <v>165639994.03</v>
      </c>
      <c r="BH21" s="61">
        <v>59087487.329999998</v>
      </c>
      <c r="BI21" s="61">
        <v>0</v>
      </c>
      <c r="BJ21" s="61">
        <v>-75450229.420000002</v>
      </c>
      <c r="BK21" s="61">
        <v>-121525234.20999998</v>
      </c>
      <c r="BL21" s="61">
        <v>0</v>
      </c>
      <c r="BM21" s="61">
        <v>0</v>
      </c>
      <c r="BN21" s="61">
        <v>0</v>
      </c>
      <c r="BO21" s="61">
        <v>-206638.86</v>
      </c>
      <c r="BP21" s="61">
        <v>-206638.86</v>
      </c>
      <c r="BQ21" s="61">
        <v>0</v>
      </c>
      <c r="BR21" s="61">
        <v>0</v>
      </c>
      <c r="BS21" s="61">
        <v>-267103554.41999993</v>
      </c>
      <c r="BT21" s="61">
        <v>-176490071.15999994</v>
      </c>
      <c r="BU21" s="61">
        <v>-79389720.099999994</v>
      </c>
      <c r="BV21" s="61">
        <v>-26750830.320000004</v>
      </c>
      <c r="BW21" s="61">
        <v>0</v>
      </c>
      <c r="BX21" s="61">
        <v>-1225574.0100000002</v>
      </c>
      <c r="BY21" s="61">
        <v>766792.7</v>
      </c>
      <c r="BZ21" s="61">
        <v>16080939.470000004</v>
      </c>
      <c r="CA21" s="61">
        <v>-95091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-42673461.899999999</v>
      </c>
      <c r="CJ21" s="61">
        <v>-42673461.899999999</v>
      </c>
      <c r="CK21" s="61">
        <v>0</v>
      </c>
      <c r="CL21" s="61">
        <v>21397192.74000144</v>
      </c>
    </row>
    <row r="22" spans="1:90" ht="13.5" customHeight="1">
      <c r="A22" s="44" t="s">
        <v>30</v>
      </c>
      <c r="B22" s="59">
        <v>1020</v>
      </c>
      <c r="C22" s="60" t="s">
        <v>373</v>
      </c>
      <c r="D22" s="61">
        <v>23527863985.659924</v>
      </c>
      <c r="E22" s="61">
        <v>22648841542.27</v>
      </c>
      <c r="F22" s="61">
        <v>53805814883.730003</v>
      </c>
      <c r="G22" s="61">
        <v>-30875089321.010002</v>
      </c>
      <c r="H22" s="61">
        <v>-281884020.45000005</v>
      </c>
      <c r="I22" s="61">
        <v>-4628653137.1000776</v>
      </c>
      <c r="J22" s="61">
        <v>-17247559682.480057</v>
      </c>
      <c r="K22" s="61">
        <v>-96872654633.500061</v>
      </c>
      <c r="L22" s="61">
        <v>79625094951.020004</v>
      </c>
      <c r="M22" s="61">
        <v>12654374553.829979</v>
      </c>
      <c r="N22" s="61">
        <v>51173291690.389992</v>
      </c>
      <c r="O22" s="61">
        <v>-38518917136.560013</v>
      </c>
      <c r="P22" s="61">
        <v>-35468008.450000048</v>
      </c>
      <c r="Q22" s="61">
        <v>724017773.96000004</v>
      </c>
      <c r="R22" s="61">
        <v>-759485782.41000009</v>
      </c>
      <c r="S22" s="61">
        <v>319840160.13000023</v>
      </c>
      <c r="T22" s="61">
        <v>180807189.01000023</v>
      </c>
      <c r="U22" s="61">
        <v>-1262612851.6999998</v>
      </c>
      <c r="V22" s="61">
        <v>1443420040.71</v>
      </c>
      <c r="W22" s="61">
        <v>139032971.12</v>
      </c>
      <c r="X22" s="61">
        <v>274284026.37</v>
      </c>
      <c r="Y22" s="61">
        <v>-135251055.25</v>
      </c>
      <c r="Z22" s="61">
        <v>4900937171.1200027</v>
      </c>
      <c r="AA22" s="61">
        <v>5073646586.9600029</v>
      </c>
      <c r="AB22" s="61">
        <v>0</v>
      </c>
      <c r="AC22" s="61">
        <v>-288037241.09000009</v>
      </c>
      <c r="AD22" s="61">
        <v>113339417.17000002</v>
      </c>
      <c r="AE22" s="61">
        <v>0</v>
      </c>
      <c r="AF22" s="61">
        <v>0</v>
      </c>
      <c r="AG22" s="61">
        <v>1741026.3599999996</v>
      </c>
      <c r="AH22" s="61">
        <v>0</v>
      </c>
      <c r="AI22" s="61">
        <v>247381.72000000003</v>
      </c>
      <c r="AJ22" s="61">
        <v>2866296.3</v>
      </c>
      <c r="AK22" s="61">
        <v>2866296.3</v>
      </c>
      <c r="AL22" s="61">
        <v>0</v>
      </c>
      <c r="AM22" s="61">
        <v>284031952.94000006</v>
      </c>
      <c r="AN22" s="61">
        <v>-15257932</v>
      </c>
      <c r="AO22" s="61">
        <v>-24601554.779999994</v>
      </c>
      <c r="AP22" s="61">
        <v>0</v>
      </c>
      <c r="AQ22" s="61">
        <v>0</v>
      </c>
      <c r="AR22" s="61">
        <v>323891439.72000003</v>
      </c>
      <c r="AS22" s="61">
        <v>-16636757107.960001</v>
      </c>
      <c r="AT22" s="61">
        <v>-11106902356</v>
      </c>
      <c r="AU22" s="61">
        <v>-14505120303.209999</v>
      </c>
      <c r="AV22" s="61">
        <v>3398217947.2099996</v>
      </c>
      <c r="AW22" s="61">
        <v>-1187988274.6500053</v>
      </c>
      <c r="AX22" s="61">
        <v>-1456524482.0099869</v>
      </c>
      <c r="AY22" s="61">
        <v>-43651997780.970001</v>
      </c>
      <c r="AZ22" s="61">
        <v>-26670630332.330009</v>
      </c>
      <c r="BA22" s="61">
        <v>-53786937358.919998</v>
      </c>
      <c r="BB22" s="61">
        <v>0</v>
      </c>
      <c r="BC22" s="61">
        <v>36805569910.279999</v>
      </c>
      <c r="BD22" s="61">
        <v>42195473298.960014</v>
      </c>
      <c r="BE22" s="61">
        <v>268536207.35998154</v>
      </c>
      <c r="BF22" s="61">
        <v>17760055722.859985</v>
      </c>
      <c r="BG22" s="61">
        <v>12568115962.059999</v>
      </c>
      <c r="BH22" s="61">
        <v>21391860084.369984</v>
      </c>
      <c r="BI22" s="61">
        <v>0</v>
      </c>
      <c r="BJ22" s="61">
        <v>-16199920323.569998</v>
      </c>
      <c r="BK22" s="61">
        <v>-17491519515.500004</v>
      </c>
      <c r="BL22" s="61">
        <v>0</v>
      </c>
      <c r="BM22" s="61">
        <v>0</v>
      </c>
      <c r="BN22" s="61">
        <v>0</v>
      </c>
      <c r="BO22" s="61">
        <v>-83553529.930000097</v>
      </c>
      <c r="BP22" s="61">
        <v>-83553529.930000097</v>
      </c>
      <c r="BQ22" s="61">
        <v>0</v>
      </c>
      <c r="BR22" s="61">
        <v>0</v>
      </c>
      <c r="BS22" s="61">
        <v>-4258312947.3799958</v>
      </c>
      <c r="BT22" s="61">
        <v>-4602822341.1599998</v>
      </c>
      <c r="BU22" s="61">
        <v>-1374711994.6599963</v>
      </c>
      <c r="BV22" s="61">
        <v>-49563721.429999866</v>
      </c>
      <c r="BW22" s="61">
        <v>0</v>
      </c>
      <c r="BX22" s="61">
        <v>-92989565.499999747</v>
      </c>
      <c r="BY22" s="61">
        <v>-118069121.59999968</v>
      </c>
      <c r="BZ22" s="61">
        <v>2498004324.1599998</v>
      </c>
      <c r="CA22" s="61">
        <v>-518160527.18999988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6891106877.6999226</v>
      </c>
    </row>
    <row r="23" spans="1:90" ht="13.5" customHeight="1">
      <c r="A23" s="44" t="s">
        <v>32</v>
      </c>
      <c r="B23" s="59">
        <v>1022</v>
      </c>
      <c r="C23" s="60" t="s">
        <v>373</v>
      </c>
      <c r="D23" s="61">
        <v>11416628933.220001</v>
      </c>
      <c r="E23" s="61">
        <v>8021646233.0600033</v>
      </c>
      <c r="F23" s="61">
        <v>14091929403.040003</v>
      </c>
      <c r="G23" s="61">
        <v>-5725007718.8799992</v>
      </c>
      <c r="H23" s="61">
        <v>-345275451.09999996</v>
      </c>
      <c r="I23" s="61">
        <v>378574569.91999662</v>
      </c>
      <c r="J23" s="61">
        <v>-1512429841.4000015</v>
      </c>
      <c r="K23" s="61">
        <v>-27992091686.120003</v>
      </c>
      <c r="L23" s="61">
        <v>26479661844.720001</v>
      </c>
      <c r="M23" s="61">
        <v>1961651532.5399981</v>
      </c>
      <c r="N23" s="61">
        <v>7710130340.8499994</v>
      </c>
      <c r="O23" s="61">
        <v>-5748478808.3100014</v>
      </c>
      <c r="P23" s="61">
        <v>-70647121.219999909</v>
      </c>
      <c r="Q23" s="61">
        <v>845511177.41000009</v>
      </c>
      <c r="R23" s="61">
        <v>-916158298.63</v>
      </c>
      <c r="S23" s="61">
        <v>272100092.76999992</v>
      </c>
      <c r="T23" s="61">
        <v>284850603.06999993</v>
      </c>
      <c r="U23" s="61">
        <v>-305843499.58000004</v>
      </c>
      <c r="V23" s="61">
        <v>590694102.64999998</v>
      </c>
      <c r="W23" s="61">
        <v>-12750510.299999997</v>
      </c>
      <c r="X23" s="61">
        <v>113658233.73000002</v>
      </c>
      <c r="Y23" s="61">
        <v>-126408744.03000002</v>
      </c>
      <c r="Z23" s="61">
        <v>2559882792.0999999</v>
      </c>
      <c r="AA23" s="61">
        <v>1967301702.7299998</v>
      </c>
      <c r="AB23" s="61">
        <v>213151763.18000007</v>
      </c>
      <c r="AC23" s="61">
        <v>220602132.96000004</v>
      </c>
      <c r="AD23" s="61">
        <v>151332204.36999995</v>
      </c>
      <c r="AE23" s="61">
        <v>3429716.8800000008</v>
      </c>
      <c r="AF23" s="61">
        <v>0</v>
      </c>
      <c r="AG23" s="61">
        <v>4065271.98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184425245.37</v>
      </c>
      <c r="AN23" s="61">
        <v>196610442.31</v>
      </c>
      <c r="AO23" s="61">
        <v>-24928823.780000001</v>
      </c>
      <c r="AP23" s="61">
        <v>3018689</v>
      </c>
      <c r="AQ23" s="61">
        <v>0</v>
      </c>
      <c r="AR23" s="61">
        <v>9724937.8399999999</v>
      </c>
      <c r="AS23" s="61">
        <v>-9060226785.6100025</v>
      </c>
      <c r="AT23" s="61">
        <v>-4807638990.0500002</v>
      </c>
      <c r="AU23" s="61">
        <v>-6286653194.1399994</v>
      </c>
      <c r="AV23" s="61">
        <v>1479014204.0899992</v>
      </c>
      <c r="AW23" s="61">
        <v>-1545648469.3900032</v>
      </c>
      <c r="AX23" s="61">
        <v>-2407361336.1700058</v>
      </c>
      <c r="AY23" s="61">
        <v>-31487992502.950008</v>
      </c>
      <c r="AZ23" s="61">
        <v>-14058625368.02</v>
      </c>
      <c r="BA23" s="61">
        <v>-33446645610.760006</v>
      </c>
      <c r="BB23" s="61">
        <v>0</v>
      </c>
      <c r="BC23" s="61">
        <v>16017278475.829998</v>
      </c>
      <c r="BD23" s="61">
        <v>29080631166.780003</v>
      </c>
      <c r="BE23" s="61">
        <v>861712866.78000259</v>
      </c>
      <c r="BF23" s="61">
        <v>8889516875.1500015</v>
      </c>
      <c r="BG23" s="61">
        <v>5111491111.2900009</v>
      </c>
      <c r="BH23" s="61">
        <v>8098479651.460001</v>
      </c>
      <c r="BI23" s="61">
        <v>0</v>
      </c>
      <c r="BJ23" s="61">
        <v>-4320453887.6000004</v>
      </c>
      <c r="BK23" s="61">
        <v>-8027804008.3699989</v>
      </c>
      <c r="BL23" s="61">
        <v>0</v>
      </c>
      <c r="BM23" s="61">
        <v>0</v>
      </c>
      <c r="BN23" s="61">
        <v>0</v>
      </c>
      <c r="BO23" s="61">
        <v>-84926370.960000023</v>
      </c>
      <c r="BP23" s="61">
        <v>-84926370.960000023</v>
      </c>
      <c r="BQ23" s="61">
        <v>0</v>
      </c>
      <c r="BR23" s="61">
        <v>0</v>
      </c>
      <c r="BS23" s="61">
        <v>-2401262571.8899994</v>
      </c>
      <c r="BT23" s="61">
        <v>-1865544128.1999991</v>
      </c>
      <c r="BU23" s="61">
        <v>-784625036.39999974</v>
      </c>
      <c r="BV23" s="61">
        <v>-14342103.419999996</v>
      </c>
      <c r="BW23" s="61">
        <v>0</v>
      </c>
      <c r="BX23" s="61">
        <v>-75141985.409999996</v>
      </c>
      <c r="BY23" s="61">
        <v>-190975037.76000002</v>
      </c>
      <c r="BZ23" s="61">
        <v>543794270.10999978</v>
      </c>
      <c r="CA23" s="61">
        <v>-14428550.809999995</v>
      </c>
      <c r="CB23" s="61">
        <v>-34141</v>
      </c>
      <c r="CC23" s="61">
        <v>-34085</v>
      </c>
      <c r="CD23" s="61">
        <v>-153128</v>
      </c>
      <c r="CE23" s="61">
        <v>119043</v>
      </c>
      <c r="CF23" s="61">
        <v>-56</v>
      </c>
      <c r="CG23" s="61">
        <v>114</v>
      </c>
      <c r="CH23" s="61">
        <v>-170</v>
      </c>
      <c r="CI23" s="61">
        <v>-220716242.32000002</v>
      </c>
      <c r="CJ23" s="61">
        <v>-230158445.72000003</v>
      </c>
      <c r="CK23" s="61">
        <v>9442203.4000000004</v>
      </c>
      <c r="CL23" s="61">
        <v>2356402147.6099987</v>
      </c>
    </row>
    <row r="24" spans="1:90" ht="13.5" customHeight="1">
      <c r="A24" s="44" t="s">
        <v>34</v>
      </c>
      <c r="B24" s="59">
        <v>1025</v>
      </c>
      <c r="C24" s="60" t="s">
        <v>373</v>
      </c>
      <c r="D24" s="61">
        <v>2597745833.7999983</v>
      </c>
      <c r="E24" s="61">
        <v>2709119723.9299998</v>
      </c>
      <c r="F24" s="61">
        <v>7885897453.5400009</v>
      </c>
      <c r="G24" s="61">
        <v>-5075395156.000001</v>
      </c>
      <c r="H24" s="61">
        <v>-101382573.61</v>
      </c>
      <c r="I24" s="61">
        <v>-691905323.56000137</v>
      </c>
      <c r="J24" s="61">
        <v>-2542189273.4500008</v>
      </c>
      <c r="K24" s="61">
        <v>-12608219043.029999</v>
      </c>
      <c r="L24" s="61">
        <v>10066029769.579998</v>
      </c>
      <c r="M24" s="61">
        <v>1857867870.7199993</v>
      </c>
      <c r="N24" s="61">
        <v>7517717514.1400003</v>
      </c>
      <c r="O24" s="61">
        <v>-5659849643.420001</v>
      </c>
      <c r="P24" s="61">
        <v>-7583920.8299999833</v>
      </c>
      <c r="Q24" s="61">
        <v>233523174.11000001</v>
      </c>
      <c r="R24" s="61">
        <v>-241107094.94</v>
      </c>
      <c r="S24" s="61">
        <v>78841292.229999959</v>
      </c>
      <c r="T24" s="61">
        <v>87506610.979999959</v>
      </c>
      <c r="U24" s="61">
        <v>-534023023.07999998</v>
      </c>
      <c r="V24" s="61">
        <v>621529634.05999994</v>
      </c>
      <c r="W24" s="61">
        <v>-8665318.75</v>
      </c>
      <c r="X24" s="61">
        <v>221206366.81</v>
      </c>
      <c r="Y24" s="61">
        <v>-229871685.56</v>
      </c>
      <c r="Z24" s="61">
        <v>512185384.97999996</v>
      </c>
      <c r="AA24" s="61">
        <v>362914095.19999999</v>
      </c>
      <c r="AB24" s="61">
        <v>0</v>
      </c>
      <c r="AC24" s="61">
        <v>149271289.77999997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-10495243.780000003</v>
      </c>
      <c r="AN24" s="61">
        <v>30675229.099999998</v>
      </c>
      <c r="AO24" s="61">
        <v>-15958477.490000004</v>
      </c>
      <c r="AP24" s="61">
        <v>0</v>
      </c>
      <c r="AQ24" s="61">
        <v>0</v>
      </c>
      <c r="AR24" s="61">
        <v>-25211995.389999997</v>
      </c>
      <c r="AS24" s="61">
        <v>-2405141016.7699986</v>
      </c>
      <c r="AT24" s="61">
        <v>-1022932933.8399998</v>
      </c>
      <c r="AU24" s="61">
        <v>-1624018029.3599999</v>
      </c>
      <c r="AV24" s="61">
        <v>601085095.5200001</v>
      </c>
      <c r="AW24" s="61">
        <v>-573307052.48999882</v>
      </c>
      <c r="AX24" s="61">
        <v>-1215934738.4099998</v>
      </c>
      <c r="AY24" s="61">
        <v>-6495593079.8999996</v>
      </c>
      <c r="AZ24" s="61">
        <v>-3606889610.8999991</v>
      </c>
      <c r="BA24" s="61">
        <v>-7787908980.7299995</v>
      </c>
      <c r="BB24" s="61">
        <v>0</v>
      </c>
      <c r="BC24" s="61">
        <v>4899205511.7299995</v>
      </c>
      <c r="BD24" s="61">
        <v>5279658341.4899998</v>
      </c>
      <c r="BE24" s="61">
        <v>642627685.92000103</v>
      </c>
      <c r="BF24" s="61">
        <v>2832778680.1400003</v>
      </c>
      <c r="BG24" s="61">
        <v>1806022272.8300002</v>
      </c>
      <c r="BH24" s="61">
        <v>2908950139.9100003</v>
      </c>
      <c r="BI24" s="61">
        <v>0</v>
      </c>
      <c r="BJ24" s="61">
        <v>-1882193732.6000001</v>
      </c>
      <c r="BK24" s="61">
        <v>-2190150994.2199993</v>
      </c>
      <c r="BL24" s="61">
        <v>0</v>
      </c>
      <c r="BM24" s="61">
        <v>0</v>
      </c>
      <c r="BN24" s="61">
        <v>0</v>
      </c>
      <c r="BO24" s="61">
        <v>-29805677.999999996</v>
      </c>
      <c r="BP24" s="61">
        <v>-29805677.999999996</v>
      </c>
      <c r="BQ24" s="61">
        <v>0</v>
      </c>
      <c r="BR24" s="61">
        <v>0</v>
      </c>
      <c r="BS24" s="61">
        <v>-779121612.88</v>
      </c>
      <c r="BT24" s="61">
        <v>-792170774.98000014</v>
      </c>
      <c r="BU24" s="61">
        <v>-147778520.05000007</v>
      </c>
      <c r="BV24" s="61">
        <v>-34757238.510000005</v>
      </c>
      <c r="BW24" s="61">
        <v>0</v>
      </c>
      <c r="BX24" s="61">
        <v>-22302150.669999998</v>
      </c>
      <c r="BY24" s="61">
        <v>-34518466.439999998</v>
      </c>
      <c r="BZ24" s="61">
        <v>452494252.42000002</v>
      </c>
      <c r="CA24" s="61">
        <v>-200088714.65000001</v>
      </c>
      <c r="CB24" s="61">
        <v>26260.440000000002</v>
      </c>
      <c r="CC24" s="61">
        <v>26260.440000000002</v>
      </c>
      <c r="CD24" s="61">
        <v>-87261.26</v>
      </c>
      <c r="CE24" s="61">
        <v>113521.7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192604817.02999973</v>
      </c>
    </row>
    <row r="25" spans="1:90" ht="13.5" customHeight="1">
      <c r="A25" s="44" t="s">
        <v>36</v>
      </c>
      <c r="B25" s="59">
        <v>1027</v>
      </c>
      <c r="C25" s="60" t="s">
        <v>373</v>
      </c>
      <c r="D25" s="61">
        <v>1790726454.3699996</v>
      </c>
      <c r="E25" s="61">
        <v>527168637.00999999</v>
      </c>
      <c r="F25" s="61">
        <v>1337488816.76</v>
      </c>
      <c r="G25" s="61">
        <v>-787190033.02999997</v>
      </c>
      <c r="H25" s="61">
        <v>-23130146.720000003</v>
      </c>
      <c r="I25" s="61">
        <v>888508230.16999936</v>
      </c>
      <c r="J25" s="61">
        <v>548507997.38999939</v>
      </c>
      <c r="K25" s="61">
        <v>-3333242601.1900005</v>
      </c>
      <c r="L25" s="61">
        <v>3881750598.5799999</v>
      </c>
      <c r="M25" s="61">
        <v>373114608.74999988</v>
      </c>
      <c r="N25" s="61">
        <v>925233812.28999984</v>
      </c>
      <c r="O25" s="61">
        <v>-552119203.53999996</v>
      </c>
      <c r="P25" s="61">
        <v>-33114375.969999969</v>
      </c>
      <c r="Q25" s="61">
        <v>98134261.130000025</v>
      </c>
      <c r="R25" s="61">
        <v>-131248637.09999999</v>
      </c>
      <c r="S25" s="61">
        <v>-239870.08000000002</v>
      </c>
      <c r="T25" s="61">
        <v>-392698.01</v>
      </c>
      <c r="U25" s="61">
        <v>-392698.01</v>
      </c>
      <c r="V25" s="61">
        <v>0</v>
      </c>
      <c r="W25" s="61">
        <v>152827.93</v>
      </c>
      <c r="X25" s="61">
        <v>152827.93</v>
      </c>
      <c r="Y25" s="61">
        <v>0</v>
      </c>
      <c r="Z25" s="61">
        <v>396366790.39000005</v>
      </c>
      <c r="AA25" s="61">
        <v>362168348.28000003</v>
      </c>
      <c r="AB25" s="61">
        <v>0</v>
      </c>
      <c r="AC25" s="61">
        <v>2095370.48</v>
      </c>
      <c r="AD25" s="61">
        <v>25208771.289999995</v>
      </c>
      <c r="AE25" s="61">
        <v>0</v>
      </c>
      <c r="AF25" s="61">
        <v>6894300.3399999989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-21077333.119999997</v>
      </c>
      <c r="AN25" s="61">
        <v>28737271.740000002</v>
      </c>
      <c r="AO25" s="61">
        <v>3138420.5799999991</v>
      </c>
      <c r="AP25" s="61">
        <v>0</v>
      </c>
      <c r="AQ25" s="61">
        <v>0</v>
      </c>
      <c r="AR25" s="61">
        <v>-52953025.439999998</v>
      </c>
      <c r="AS25" s="61">
        <v>-1921629494.6253161</v>
      </c>
      <c r="AT25" s="61">
        <v>-1094317357.1350286</v>
      </c>
      <c r="AU25" s="61">
        <v>-1244977764.5299947</v>
      </c>
      <c r="AV25" s="61">
        <v>150660407.39496607</v>
      </c>
      <c r="AW25" s="61">
        <v>-115144949.17028731</v>
      </c>
      <c r="AX25" s="61">
        <v>-180829120.27786303</v>
      </c>
      <c r="AY25" s="61">
        <v>-2813247623.1778641</v>
      </c>
      <c r="AZ25" s="61">
        <v>-1811221271.6578643</v>
      </c>
      <c r="BA25" s="61">
        <v>-2505304918.6399999</v>
      </c>
      <c r="BB25" s="61">
        <v>0</v>
      </c>
      <c r="BC25" s="61">
        <v>1503278567.1200001</v>
      </c>
      <c r="BD25" s="61">
        <v>2632418502.900001</v>
      </c>
      <c r="BE25" s="61">
        <v>65684171.107575715</v>
      </c>
      <c r="BF25" s="61">
        <v>427043195.17757571</v>
      </c>
      <c r="BG25" s="61">
        <v>351501161.19757581</v>
      </c>
      <c r="BH25" s="61">
        <v>225544333.56999996</v>
      </c>
      <c r="BI25" s="61">
        <v>0</v>
      </c>
      <c r="BJ25" s="61">
        <v>-150002299.59</v>
      </c>
      <c r="BK25" s="61">
        <v>-361359024.06999999</v>
      </c>
      <c r="BL25" s="61">
        <v>0</v>
      </c>
      <c r="BM25" s="61">
        <v>0</v>
      </c>
      <c r="BN25" s="61">
        <v>0</v>
      </c>
      <c r="BO25" s="61">
        <v>-4616956.6899999995</v>
      </c>
      <c r="BP25" s="61">
        <v>-4616956.6899999995</v>
      </c>
      <c r="BQ25" s="61">
        <v>0</v>
      </c>
      <c r="BR25" s="61">
        <v>0</v>
      </c>
      <c r="BS25" s="61">
        <v>-618362056.02000022</v>
      </c>
      <c r="BT25" s="61">
        <v>-281693386.57999998</v>
      </c>
      <c r="BU25" s="61">
        <v>-154660058.1500001</v>
      </c>
      <c r="BV25" s="61">
        <v>-68253438.570000038</v>
      </c>
      <c r="BW25" s="61">
        <v>0</v>
      </c>
      <c r="BX25" s="61">
        <v>-153984247.74000004</v>
      </c>
      <c r="BY25" s="61">
        <v>-12207604.619999997</v>
      </c>
      <c r="BZ25" s="61">
        <v>57023591.400000006</v>
      </c>
      <c r="CA25" s="61">
        <v>-4586911.7599999979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-89188175.609999999</v>
      </c>
      <c r="CJ25" s="61">
        <v>-89188175.609999999</v>
      </c>
      <c r="CK25" s="61">
        <v>0</v>
      </c>
      <c r="CL25" s="61">
        <v>-130903040.2553165</v>
      </c>
    </row>
    <row r="26" spans="1:90" ht="13.5" customHeight="1">
      <c r="A26" s="44" t="s">
        <v>38</v>
      </c>
      <c r="B26" s="59">
        <v>1028</v>
      </c>
      <c r="C26" s="60" t="s">
        <v>373</v>
      </c>
      <c r="D26" s="61">
        <v>5919778622.1500015</v>
      </c>
      <c r="E26" s="61">
        <v>5794497696.6199999</v>
      </c>
      <c r="F26" s="61">
        <v>7751773215.0999994</v>
      </c>
      <c r="G26" s="61">
        <v>-1868740527.9799998</v>
      </c>
      <c r="H26" s="61">
        <v>-88534990.5</v>
      </c>
      <c r="I26" s="61">
        <v>-853001794.29999828</v>
      </c>
      <c r="J26" s="61">
        <v>-1130213914.079998</v>
      </c>
      <c r="K26" s="61">
        <v>-14847334338.620001</v>
      </c>
      <c r="L26" s="61">
        <v>13717120424.540003</v>
      </c>
      <c r="M26" s="61">
        <v>299726148.73999977</v>
      </c>
      <c r="N26" s="61">
        <v>3503832388.9699998</v>
      </c>
      <c r="O26" s="61">
        <v>-3204106240.23</v>
      </c>
      <c r="P26" s="61">
        <v>-22514028.960000008</v>
      </c>
      <c r="Q26" s="61">
        <v>221722609.59999999</v>
      </c>
      <c r="R26" s="61">
        <v>-244236638.56</v>
      </c>
      <c r="S26" s="61">
        <v>-4192958.2100000009</v>
      </c>
      <c r="T26" s="61">
        <v>-6306189.7800000012</v>
      </c>
      <c r="U26" s="61">
        <v>-63218145.230000004</v>
      </c>
      <c r="V26" s="61">
        <v>56911955.450000003</v>
      </c>
      <c r="W26" s="61">
        <v>2113231.5700000003</v>
      </c>
      <c r="X26" s="61">
        <v>10502315.23</v>
      </c>
      <c r="Y26" s="61">
        <v>-8389083.6600000001</v>
      </c>
      <c r="Z26" s="61">
        <v>980879482.51000023</v>
      </c>
      <c r="AA26" s="61">
        <v>1123889663.1700003</v>
      </c>
      <c r="AB26" s="61">
        <v>0</v>
      </c>
      <c r="AC26" s="61">
        <v>-148291647.18000001</v>
      </c>
      <c r="AD26" s="61">
        <v>0</v>
      </c>
      <c r="AE26" s="61">
        <v>0</v>
      </c>
      <c r="AF26" s="61">
        <v>0</v>
      </c>
      <c r="AG26" s="61">
        <v>5281466.5199999996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1596195.5299999947</v>
      </c>
      <c r="AN26" s="61">
        <v>22925126.449999996</v>
      </c>
      <c r="AO26" s="61">
        <v>-28771403.25</v>
      </c>
      <c r="AP26" s="61">
        <v>-250000</v>
      </c>
      <c r="AQ26" s="61">
        <v>0</v>
      </c>
      <c r="AR26" s="61">
        <v>7692472.3299999991</v>
      </c>
      <c r="AS26" s="61">
        <v>-5488773859.8399992</v>
      </c>
      <c r="AT26" s="61">
        <v>-3868237775.7900004</v>
      </c>
      <c r="AU26" s="61">
        <v>-4336132566.9800005</v>
      </c>
      <c r="AV26" s="61">
        <v>467894791.18999994</v>
      </c>
      <c r="AW26" s="61">
        <v>-202396403.16999817</v>
      </c>
      <c r="AX26" s="61">
        <v>-792197876.49999809</v>
      </c>
      <c r="AY26" s="61">
        <v>-10404054057.119999</v>
      </c>
      <c r="AZ26" s="61">
        <v>-8401149835.3999987</v>
      </c>
      <c r="BA26" s="61">
        <v>-5981914146.8900003</v>
      </c>
      <c r="BB26" s="61">
        <v>0</v>
      </c>
      <c r="BC26" s="61">
        <v>3979009925.1699996</v>
      </c>
      <c r="BD26" s="61">
        <v>9611856180.6200008</v>
      </c>
      <c r="BE26" s="61">
        <v>589801473.32999992</v>
      </c>
      <c r="BF26" s="61">
        <v>3486763541.6999998</v>
      </c>
      <c r="BG26" s="61">
        <v>3731151854.1799998</v>
      </c>
      <c r="BH26" s="61">
        <v>487382419.04999995</v>
      </c>
      <c r="BI26" s="61">
        <v>0</v>
      </c>
      <c r="BJ26" s="61">
        <v>-731770731.52999997</v>
      </c>
      <c r="BK26" s="61">
        <v>-2896962068.3699999</v>
      </c>
      <c r="BL26" s="61">
        <v>9298991.1600000001</v>
      </c>
      <c r="BM26" s="61">
        <v>9298991.1600000001</v>
      </c>
      <c r="BN26" s="61">
        <v>0</v>
      </c>
      <c r="BO26" s="61">
        <v>-37348984.540000059</v>
      </c>
      <c r="BP26" s="61">
        <v>-37348984.540000059</v>
      </c>
      <c r="BQ26" s="61">
        <v>0</v>
      </c>
      <c r="BR26" s="61">
        <v>0</v>
      </c>
      <c r="BS26" s="61">
        <v>-1320840479.9100001</v>
      </c>
      <c r="BT26" s="61">
        <v>-875454814.51999998</v>
      </c>
      <c r="BU26" s="61">
        <v>-486880279.59999985</v>
      </c>
      <c r="BV26" s="61">
        <v>-87920723.689999998</v>
      </c>
      <c r="BW26" s="61">
        <v>0</v>
      </c>
      <c r="BX26" s="61">
        <v>-39787305.630000003</v>
      </c>
      <c r="BY26" s="61">
        <v>-83137415.459999979</v>
      </c>
      <c r="BZ26" s="61">
        <v>273975712.20000005</v>
      </c>
      <c r="CA26" s="61">
        <v>-21635653.209999997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-69249207.590000004</v>
      </c>
      <c r="CJ26" s="61">
        <v>-69249207.590000004</v>
      </c>
      <c r="CK26" s="61">
        <v>0</v>
      </c>
      <c r="CL26" s="61">
        <v>431004762.31000233</v>
      </c>
    </row>
    <row r="27" spans="1:90" ht="13.5" customHeight="1">
      <c r="A27" s="44" t="s">
        <v>40</v>
      </c>
      <c r="B27" s="59">
        <v>1030</v>
      </c>
      <c r="C27" s="60" t="s">
        <v>373</v>
      </c>
      <c r="D27" s="61">
        <v>8629029757.0299969</v>
      </c>
      <c r="E27" s="61">
        <v>6718875601.8700027</v>
      </c>
      <c r="F27" s="61">
        <v>9434267676.5800018</v>
      </c>
      <c r="G27" s="61">
        <v>-2387760768.9599996</v>
      </c>
      <c r="H27" s="61">
        <v>-327631305.75</v>
      </c>
      <c r="I27" s="61">
        <v>-447487068.35000598</v>
      </c>
      <c r="J27" s="61">
        <v>-1555418927.3500061</v>
      </c>
      <c r="K27" s="61">
        <v>-18683305105.990002</v>
      </c>
      <c r="L27" s="61">
        <v>17127886178.639996</v>
      </c>
      <c r="M27" s="61">
        <v>1063512645.4400001</v>
      </c>
      <c r="N27" s="61">
        <v>2615017709.29</v>
      </c>
      <c r="O27" s="61">
        <v>-1551505063.8499999</v>
      </c>
      <c r="P27" s="61">
        <v>44419213.560000062</v>
      </c>
      <c r="Q27" s="61">
        <v>687606291.10000002</v>
      </c>
      <c r="R27" s="61">
        <v>-643187077.53999996</v>
      </c>
      <c r="S27" s="61">
        <v>80796940.210000053</v>
      </c>
      <c r="T27" s="61">
        <v>47677281.070000052</v>
      </c>
      <c r="U27" s="61">
        <v>-506467894.26999998</v>
      </c>
      <c r="V27" s="61">
        <v>554145175.34000003</v>
      </c>
      <c r="W27" s="61">
        <v>33119659.140000004</v>
      </c>
      <c r="X27" s="61">
        <v>51648406.950000003</v>
      </c>
      <c r="Y27" s="61">
        <v>-18528747.809999999</v>
      </c>
      <c r="Z27" s="61">
        <v>2184180960.6100001</v>
      </c>
      <c r="AA27" s="61">
        <v>490405231.15999991</v>
      </c>
      <c r="AB27" s="61">
        <v>385161120.88</v>
      </c>
      <c r="AC27" s="61">
        <v>1308614608.5700002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15398968.030000001</v>
      </c>
      <c r="AK27" s="61">
        <v>15398968.030000001</v>
      </c>
      <c r="AL27" s="61">
        <v>0</v>
      </c>
      <c r="AM27" s="61">
        <v>77264354.659999967</v>
      </c>
      <c r="AN27" s="61">
        <v>95084973.099999964</v>
      </c>
      <c r="AO27" s="61">
        <v>-7356398.8399999999</v>
      </c>
      <c r="AP27" s="61">
        <v>0</v>
      </c>
      <c r="AQ27" s="61">
        <v>0</v>
      </c>
      <c r="AR27" s="61">
        <v>-10464219.600000001</v>
      </c>
      <c r="AS27" s="61">
        <v>-7920033438.5500021</v>
      </c>
      <c r="AT27" s="61">
        <v>-3491132199.1000013</v>
      </c>
      <c r="AU27" s="61">
        <v>-3724881060.0500011</v>
      </c>
      <c r="AV27" s="61">
        <v>233748860.95000002</v>
      </c>
      <c r="AW27" s="61">
        <v>-2465811420.3800006</v>
      </c>
      <c r="AX27" s="61">
        <v>-2944514564.25</v>
      </c>
      <c r="AY27" s="61">
        <v>-23388547318.450005</v>
      </c>
      <c r="AZ27" s="61">
        <v>-9282092077.3700027</v>
      </c>
      <c r="BA27" s="61">
        <v>-28587941584.84</v>
      </c>
      <c r="BB27" s="61">
        <v>0</v>
      </c>
      <c r="BC27" s="61">
        <v>14481486343.76</v>
      </c>
      <c r="BD27" s="61">
        <v>20444032754.200005</v>
      </c>
      <c r="BE27" s="61">
        <v>478703143.86999941</v>
      </c>
      <c r="BF27" s="61">
        <v>2155993551.7699995</v>
      </c>
      <c r="BG27" s="61">
        <v>1766716361.0799994</v>
      </c>
      <c r="BH27" s="61">
        <v>1386467223.3199999</v>
      </c>
      <c r="BI27" s="61">
        <v>0</v>
      </c>
      <c r="BJ27" s="61">
        <v>-997190032.63000011</v>
      </c>
      <c r="BK27" s="61">
        <v>-1677290407.9000001</v>
      </c>
      <c r="BL27" s="61">
        <v>1828135.6600000001</v>
      </c>
      <c r="BM27" s="61">
        <v>1828135.6600000001</v>
      </c>
      <c r="BN27" s="61">
        <v>0</v>
      </c>
      <c r="BO27" s="61">
        <v>-60193759.140000008</v>
      </c>
      <c r="BP27" s="61">
        <v>-60193759.140000008</v>
      </c>
      <c r="BQ27" s="61">
        <v>0</v>
      </c>
      <c r="BR27" s="61">
        <v>0</v>
      </c>
      <c r="BS27" s="61">
        <v>-1728260361.6800001</v>
      </c>
      <c r="BT27" s="61">
        <v>-1140051181.4100003</v>
      </c>
      <c r="BU27" s="61">
        <v>-469004557.83000004</v>
      </c>
      <c r="BV27" s="61">
        <v>-89611703.909999982</v>
      </c>
      <c r="BW27" s="61">
        <v>0</v>
      </c>
      <c r="BX27" s="61">
        <v>-95418099.810000032</v>
      </c>
      <c r="BY27" s="61">
        <v>-54639354.350000016</v>
      </c>
      <c r="BZ27" s="61">
        <v>120464535.63000004</v>
      </c>
      <c r="CA27" s="61">
        <v>0</v>
      </c>
      <c r="CB27" s="61">
        <v>95</v>
      </c>
      <c r="CC27" s="61">
        <v>95</v>
      </c>
      <c r="CD27" s="61">
        <v>-140</v>
      </c>
      <c r="CE27" s="61">
        <v>235</v>
      </c>
      <c r="CF27" s="61">
        <v>0</v>
      </c>
      <c r="CG27" s="61">
        <v>0</v>
      </c>
      <c r="CH27" s="61">
        <v>0</v>
      </c>
      <c r="CI27" s="61">
        <v>-176463928.91</v>
      </c>
      <c r="CJ27" s="61">
        <v>-176463928.91</v>
      </c>
      <c r="CK27" s="61">
        <v>0</v>
      </c>
      <c r="CL27" s="61">
        <v>708996318.47999477</v>
      </c>
    </row>
    <row r="28" spans="1:90" ht="13.5" customHeight="1">
      <c r="A28" s="44" t="s">
        <v>42</v>
      </c>
      <c r="B28" s="59">
        <v>1031</v>
      </c>
      <c r="C28" s="60" t="s">
        <v>373</v>
      </c>
      <c r="D28" s="61">
        <v>285785981.89999992</v>
      </c>
      <c r="E28" s="61">
        <v>255715588.81999999</v>
      </c>
      <c r="F28" s="61">
        <v>465163970.81999999</v>
      </c>
      <c r="G28" s="61">
        <v>-209448382</v>
      </c>
      <c r="H28" s="61">
        <v>0</v>
      </c>
      <c r="I28" s="61">
        <v>-52546549.500000089</v>
      </c>
      <c r="J28" s="61">
        <v>-113003436.92000008</v>
      </c>
      <c r="K28" s="61">
        <v>-733225369.55000007</v>
      </c>
      <c r="L28" s="61">
        <v>620221932.63</v>
      </c>
      <c r="M28" s="61">
        <v>60456887.419999987</v>
      </c>
      <c r="N28" s="61">
        <v>238348787.18999997</v>
      </c>
      <c r="O28" s="61">
        <v>-177891899.76999998</v>
      </c>
      <c r="P28" s="61">
        <v>0</v>
      </c>
      <c r="Q28" s="61">
        <v>0</v>
      </c>
      <c r="R28" s="61">
        <v>0</v>
      </c>
      <c r="S28" s="61">
        <v>-5245355.3799999952</v>
      </c>
      <c r="T28" s="61">
        <v>28859079.340000011</v>
      </c>
      <c r="U28" s="61">
        <v>-56338816.020000003</v>
      </c>
      <c r="V28" s="61">
        <v>85197895.360000014</v>
      </c>
      <c r="W28" s="61">
        <v>-34104434.720000006</v>
      </c>
      <c r="X28" s="61">
        <v>50550942.039999999</v>
      </c>
      <c r="Y28" s="61">
        <v>-84655376.760000005</v>
      </c>
      <c r="Z28" s="61">
        <v>75668011.629999995</v>
      </c>
      <c r="AA28" s="61">
        <v>21381179.909999993</v>
      </c>
      <c r="AB28" s="61">
        <v>0</v>
      </c>
      <c r="AC28" s="61">
        <v>0</v>
      </c>
      <c r="AD28" s="61">
        <v>54286831.720000006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12194286.329999996</v>
      </c>
      <c r="AN28" s="61">
        <v>19789445.709999997</v>
      </c>
      <c r="AO28" s="61">
        <v>-194052.43000000069</v>
      </c>
      <c r="AP28" s="61">
        <v>0</v>
      </c>
      <c r="AQ28" s="61">
        <v>0</v>
      </c>
      <c r="AR28" s="61">
        <v>-7401106.9500000011</v>
      </c>
      <c r="AS28" s="61">
        <v>-312954857.31999993</v>
      </c>
      <c r="AT28" s="61">
        <v>-158334630.49000001</v>
      </c>
      <c r="AU28" s="61">
        <v>-183545611.21000001</v>
      </c>
      <c r="AV28" s="61">
        <v>25210980.719999999</v>
      </c>
      <c r="AW28" s="61">
        <v>-37152213.679999948</v>
      </c>
      <c r="AX28" s="61">
        <v>89872863.360000014</v>
      </c>
      <c r="AY28" s="61">
        <v>-805374124.82999992</v>
      </c>
      <c r="AZ28" s="61">
        <v>-722142764.83000004</v>
      </c>
      <c r="BA28" s="61">
        <v>-441320671</v>
      </c>
      <c r="BB28" s="61">
        <v>0</v>
      </c>
      <c r="BC28" s="61">
        <v>358089311</v>
      </c>
      <c r="BD28" s="61">
        <v>895246988.18999994</v>
      </c>
      <c r="BE28" s="61">
        <v>-127025077.03999996</v>
      </c>
      <c r="BF28" s="61">
        <v>451836715.62</v>
      </c>
      <c r="BG28" s="61">
        <v>383817919.62</v>
      </c>
      <c r="BH28" s="61">
        <v>294780607</v>
      </c>
      <c r="BI28" s="61">
        <v>0</v>
      </c>
      <c r="BJ28" s="61">
        <v>-226761811</v>
      </c>
      <c r="BK28" s="61">
        <v>-578861792.65999997</v>
      </c>
      <c r="BL28" s="61">
        <v>0</v>
      </c>
      <c r="BM28" s="61">
        <v>0</v>
      </c>
      <c r="BN28" s="61">
        <v>0</v>
      </c>
      <c r="BO28" s="61">
        <v>-3113830.5900000012</v>
      </c>
      <c r="BP28" s="61">
        <v>-3113830.5900000012</v>
      </c>
      <c r="BQ28" s="61">
        <v>0</v>
      </c>
      <c r="BR28" s="61">
        <v>0</v>
      </c>
      <c r="BS28" s="61">
        <v>-94014446.540000021</v>
      </c>
      <c r="BT28" s="61">
        <v>-57424178.670000002</v>
      </c>
      <c r="BU28" s="61">
        <v>-35398114.470000014</v>
      </c>
      <c r="BV28" s="61">
        <v>-12290761.330000002</v>
      </c>
      <c r="BW28" s="61">
        <v>0</v>
      </c>
      <c r="BX28" s="61">
        <v>-171149.59</v>
      </c>
      <c r="BY28" s="61">
        <v>-8452988.5899999999</v>
      </c>
      <c r="BZ28" s="61">
        <v>19722746.109999996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-20339736.02</v>
      </c>
      <c r="CJ28" s="61">
        <v>-20339736.02</v>
      </c>
      <c r="CK28" s="61">
        <v>0</v>
      </c>
      <c r="CL28" s="61">
        <v>-27168875.420000017</v>
      </c>
    </row>
    <row r="29" spans="1:90" ht="13.5" customHeight="1">
      <c r="A29" s="44" t="s">
        <v>44</v>
      </c>
      <c r="B29" s="59">
        <v>1032</v>
      </c>
      <c r="C29" s="60" t="s">
        <v>373</v>
      </c>
      <c r="D29" s="61">
        <v>8353640651.4933643</v>
      </c>
      <c r="E29" s="61">
        <v>4484481114.3299971</v>
      </c>
      <c r="F29" s="61">
        <v>11217023051.469995</v>
      </c>
      <c r="G29" s="61">
        <v>-6514018658.9699984</v>
      </c>
      <c r="H29" s="61">
        <v>-218523278.17000002</v>
      </c>
      <c r="I29" s="61">
        <v>2083252966.4299972</v>
      </c>
      <c r="J29" s="61">
        <v>-452267678.76000214</v>
      </c>
      <c r="K29" s="61">
        <v>-24096824828.800007</v>
      </c>
      <c r="L29" s="61">
        <v>23644557150.040005</v>
      </c>
      <c r="M29" s="61">
        <v>2591880276.9799995</v>
      </c>
      <c r="N29" s="61">
        <v>10497531638.059999</v>
      </c>
      <c r="O29" s="61">
        <v>-7905651361.0799999</v>
      </c>
      <c r="P29" s="61">
        <v>-56359631.79000026</v>
      </c>
      <c r="Q29" s="61">
        <v>516740045.10999984</v>
      </c>
      <c r="R29" s="61">
        <v>-573099676.9000001</v>
      </c>
      <c r="S29" s="61">
        <v>14184901.229999997</v>
      </c>
      <c r="T29" s="61">
        <v>74293340.269999996</v>
      </c>
      <c r="U29" s="61">
        <v>-1827.03</v>
      </c>
      <c r="V29" s="61">
        <v>74295167.299999997</v>
      </c>
      <c r="W29" s="61">
        <v>-60108439.039999999</v>
      </c>
      <c r="X29" s="61">
        <v>757.1</v>
      </c>
      <c r="Y29" s="61">
        <v>-60109196.140000001</v>
      </c>
      <c r="Z29" s="61">
        <v>1597501451.8033705</v>
      </c>
      <c r="AA29" s="61">
        <v>1597501451.8033705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51363916.360000014</v>
      </c>
      <c r="AK29" s="61">
        <v>51363916.360000014</v>
      </c>
      <c r="AL29" s="61">
        <v>0</v>
      </c>
      <c r="AM29" s="61">
        <v>122856301.34000021</v>
      </c>
      <c r="AN29" s="61">
        <v>221901623.69000012</v>
      </c>
      <c r="AO29" s="61">
        <v>-99534112.979999915</v>
      </c>
      <c r="AP29" s="61">
        <v>931092.42999999993</v>
      </c>
      <c r="AQ29" s="61">
        <v>-509644.07999999996</v>
      </c>
      <c r="AR29" s="61">
        <v>67342.28000000029</v>
      </c>
      <c r="AS29" s="61">
        <v>-7304859126.1099968</v>
      </c>
      <c r="AT29" s="61">
        <v>-4080203450.5500021</v>
      </c>
      <c r="AU29" s="61">
        <v>-5393228441.8600016</v>
      </c>
      <c r="AV29" s="61">
        <v>1313024991.3099997</v>
      </c>
      <c r="AW29" s="61">
        <v>-1060067138.9499931</v>
      </c>
      <c r="AX29" s="61">
        <v>-1387216169.9199905</v>
      </c>
      <c r="AY29" s="61">
        <v>-17469858560.07999</v>
      </c>
      <c r="AZ29" s="61">
        <v>-11784557818.809994</v>
      </c>
      <c r="BA29" s="61">
        <v>-18198021618.249996</v>
      </c>
      <c r="BB29" s="61">
        <v>0</v>
      </c>
      <c r="BC29" s="61">
        <v>12512720876.98</v>
      </c>
      <c r="BD29" s="61">
        <v>16082642390.16</v>
      </c>
      <c r="BE29" s="61">
        <v>327149030.96999741</v>
      </c>
      <c r="BF29" s="61">
        <v>6652256466.2899981</v>
      </c>
      <c r="BG29" s="61">
        <v>5475706539.0399981</v>
      </c>
      <c r="BH29" s="61">
        <v>6198462474.789999</v>
      </c>
      <c r="BI29" s="61">
        <v>0</v>
      </c>
      <c r="BJ29" s="61">
        <v>-5021912547.54</v>
      </c>
      <c r="BK29" s="61">
        <v>-6325107435.3200006</v>
      </c>
      <c r="BL29" s="61">
        <v>0</v>
      </c>
      <c r="BM29" s="61">
        <v>0</v>
      </c>
      <c r="BN29" s="61">
        <v>0</v>
      </c>
      <c r="BO29" s="61">
        <v>-98558274.840000033</v>
      </c>
      <c r="BP29" s="61">
        <v>-98558274.840000033</v>
      </c>
      <c r="BQ29" s="61">
        <v>0</v>
      </c>
      <c r="BR29" s="61">
        <v>0</v>
      </c>
      <c r="BS29" s="61">
        <v>-1822926665.5900013</v>
      </c>
      <c r="BT29" s="61">
        <v>-1431455594.470001</v>
      </c>
      <c r="BU29" s="61">
        <v>-519317457.35000008</v>
      </c>
      <c r="BV29" s="61">
        <v>-65127181.190000005</v>
      </c>
      <c r="BW29" s="61">
        <v>0</v>
      </c>
      <c r="BX29" s="61">
        <v>-80606877.670000002</v>
      </c>
      <c r="BY29" s="61">
        <v>-129926548.52000003</v>
      </c>
      <c r="BZ29" s="61">
        <v>399516347.72999978</v>
      </c>
      <c r="CA29" s="61">
        <v>3990645.8800000013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-243103596.17999998</v>
      </c>
      <c r="CJ29" s="61">
        <v>-243103596.17999998</v>
      </c>
      <c r="CK29" s="61">
        <v>0</v>
      </c>
      <c r="CL29" s="61">
        <v>1048781525.3833675</v>
      </c>
    </row>
    <row r="30" spans="1:90" ht="13.5" customHeight="1">
      <c r="A30" s="44" t="s">
        <v>46</v>
      </c>
      <c r="B30" s="59">
        <v>1034</v>
      </c>
      <c r="C30" s="60" t="s">
        <v>373</v>
      </c>
      <c r="D30" s="61">
        <v>1076920962.4700003</v>
      </c>
      <c r="E30" s="61">
        <v>898549993.02000046</v>
      </c>
      <c r="F30" s="61">
        <v>1183872854.5800004</v>
      </c>
      <c r="G30" s="61">
        <v>-208567861.30000001</v>
      </c>
      <c r="H30" s="61">
        <v>-76755000.260000005</v>
      </c>
      <c r="I30" s="61">
        <v>-143869922.0400002</v>
      </c>
      <c r="J30" s="61">
        <v>-147228538.51000023</v>
      </c>
      <c r="K30" s="61">
        <v>-2224423717.8000002</v>
      </c>
      <c r="L30" s="61">
        <v>2077195179.29</v>
      </c>
      <c r="M30" s="61">
        <v>-22074228.090000004</v>
      </c>
      <c r="N30" s="61">
        <v>224276463.25999999</v>
      </c>
      <c r="O30" s="61">
        <v>-246350691.34999999</v>
      </c>
      <c r="P30" s="61">
        <v>25432844.560000017</v>
      </c>
      <c r="Q30" s="61">
        <v>138289439.58000001</v>
      </c>
      <c r="R30" s="61">
        <v>-112856595.02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312939922.34000003</v>
      </c>
      <c r="AA30" s="61">
        <v>171216946.38</v>
      </c>
      <c r="AB30" s="61">
        <v>141722975.96000007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6367611.9299999997</v>
      </c>
      <c r="AK30" s="61">
        <v>6367611.9299999997</v>
      </c>
      <c r="AL30" s="61">
        <v>0</v>
      </c>
      <c r="AM30" s="61">
        <v>2933357.2199999997</v>
      </c>
      <c r="AN30" s="61">
        <v>2933357.2199999997</v>
      </c>
      <c r="AO30" s="61">
        <v>0</v>
      </c>
      <c r="AP30" s="61">
        <v>0</v>
      </c>
      <c r="AQ30" s="61">
        <v>0</v>
      </c>
      <c r="AR30" s="61">
        <v>0</v>
      </c>
      <c r="AS30" s="61">
        <v>-977748652.20999992</v>
      </c>
      <c r="AT30" s="61">
        <v>-521000193.19000018</v>
      </c>
      <c r="AU30" s="61">
        <v>-639561991.60000014</v>
      </c>
      <c r="AV30" s="61">
        <v>118561798.41</v>
      </c>
      <c r="AW30" s="61">
        <v>-230042085.06999987</v>
      </c>
      <c r="AX30" s="61">
        <v>-226893162.13999987</v>
      </c>
      <c r="AY30" s="61">
        <v>-3225899682.0699997</v>
      </c>
      <c r="AZ30" s="61">
        <v>-1546891871.4999998</v>
      </c>
      <c r="BA30" s="61">
        <v>-3480065433.2799997</v>
      </c>
      <c r="BB30" s="61">
        <v>0</v>
      </c>
      <c r="BC30" s="61">
        <v>1801057622.71</v>
      </c>
      <c r="BD30" s="61">
        <v>2999006519.9299998</v>
      </c>
      <c r="BE30" s="61">
        <v>-3148922.9300000072</v>
      </c>
      <c r="BF30" s="61">
        <v>300316124.15000004</v>
      </c>
      <c r="BG30" s="61">
        <v>331802766.29000002</v>
      </c>
      <c r="BH30" s="61">
        <v>75054614.830000013</v>
      </c>
      <c r="BI30" s="61">
        <v>0</v>
      </c>
      <c r="BJ30" s="61">
        <v>-106541256.96999998</v>
      </c>
      <c r="BK30" s="61">
        <v>-303465047.08000004</v>
      </c>
      <c r="BL30" s="61">
        <v>0</v>
      </c>
      <c r="BM30" s="61">
        <v>0</v>
      </c>
      <c r="BN30" s="61">
        <v>0</v>
      </c>
      <c r="BO30" s="61">
        <v>-1561476.9200000002</v>
      </c>
      <c r="BP30" s="61">
        <v>-1561476.9200000002</v>
      </c>
      <c r="BQ30" s="61">
        <v>0</v>
      </c>
      <c r="BR30" s="61">
        <v>0</v>
      </c>
      <c r="BS30" s="61">
        <v>-222778685.6999999</v>
      </c>
      <c r="BT30" s="61">
        <v>-136221504.97999993</v>
      </c>
      <c r="BU30" s="61">
        <v>-58315561.130000003</v>
      </c>
      <c r="BV30" s="61">
        <v>-26897948.910000004</v>
      </c>
      <c r="BW30" s="61">
        <v>0</v>
      </c>
      <c r="BX30" s="61">
        <v>-5212236.9400000013</v>
      </c>
      <c r="BY30" s="61">
        <v>-3117431.4399999995</v>
      </c>
      <c r="BZ30" s="61">
        <v>22575263.679999996</v>
      </c>
      <c r="CA30" s="61">
        <v>-15589265.98</v>
      </c>
      <c r="CB30" s="61">
        <v>-2366211.3299999982</v>
      </c>
      <c r="CC30" s="61">
        <v>-2366211.3299999982</v>
      </c>
      <c r="CD30" s="61">
        <v>-20544493.129999999</v>
      </c>
      <c r="CE30" s="61">
        <v>18178281.800000001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99172310.260000348</v>
      </c>
    </row>
    <row r="31" spans="1:90" ht="13.5" customHeight="1">
      <c r="A31" s="44" t="s">
        <v>48</v>
      </c>
      <c r="B31" s="59">
        <v>1035</v>
      </c>
      <c r="C31" s="60" t="s">
        <v>373</v>
      </c>
      <c r="D31" s="61">
        <v>13741989351.311201</v>
      </c>
      <c r="E31" s="61">
        <v>9966258245.2812996</v>
      </c>
      <c r="F31" s="61">
        <v>12822564713.7213</v>
      </c>
      <c r="G31" s="61">
        <v>-2403002483.96</v>
      </c>
      <c r="H31" s="61">
        <v>-453303984.47999996</v>
      </c>
      <c r="I31" s="61">
        <v>162212777.38999844</v>
      </c>
      <c r="J31" s="61">
        <v>-26550167.210002899</v>
      </c>
      <c r="K31" s="61">
        <v>-27818786842.900005</v>
      </c>
      <c r="L31" s="61">
        <v>27792236675.690002</v>
      </c>
      <c r="M31" s="61">
        <v>212212910.66000128</v>
      </c>
      <c r="N31" s="61">
        <v>4472399194.0200014</v>
      </c>
      <c r="O31" s="61">
        <v>-4260186283.3600001</v>
      </c>
      <c r="P31" s="61">
        <v>-23449966.059999943</v>
      </c>
      <c r="Q31" s="61">
        <v>982860923.07000005</v>
      </c>
      <c r="R31" s="61">
        <v>-1006310889.13</v>
      </c>
      <c r="S31" s="61">
        <v>-40306492.310000047</v>
      </c>
      <c r="T31" s="61">
        <v>-96907782.300000072</v>
      </c>
      <c r="U31" s="61">
        <v>-649713521.63000011</v>
      </c>
      <c r="V31" s="61">
        <v>552805739.33000004</v>
      </c>
      <c r="W31" s="61">
        <v>56601289.990000024</v>
      </c>
      <c r="X31" s="61">
        <v>158925501.97000003</v>
      </c>
      <c r="Y31" s="61">
        <v>-102324211.98</v>
      </c>
      <c r="Z31" s="61">
        <v>3784694985.509901</v>
      </c>
      <c r="AA31" s="61">
        <v>3784694985.509901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-130870164.56</v>
      </c>
      <c r="AN31" s="61">
        <v>38816063.209999993</v>
      </c>
      <c r="AO31" s="61">
        <v>-27307328.350000009</v>
      </c>
      <c r="AP31" s="61">
        <v>-135596375.85999998</v>
      </c>
      <c r="AQ31" s="61">
        <v>4924.91</v>
      </c>
      <c r="AR31" s="61">
        <v>-6787448.4699999997</v>
      </c>
      <c r="AS31" s="61">
        <v>-11454736500.699995</v>
      </c>
      <c r="AT31" s="61">
        <v>-5592222871.3099995</v>
      </c>
      <c r="AU31" s="61">
        <v>-6491073849.6599998</v>
      </c>
      <c r="AV31" s="61">
        <v>898850978.35000002</v>
      </c>
      <c r="AW31" s="61">
        <v>-2967371929.7099943</v>
      </c>
      <c r="AX31" s="61">
        <v>-3613200539.159996</v>
      </c>
      <c r="AY31" s="61">
        <v>-33322128346.110004</v>
      </c>
      <c r="AZ31" s="61">
        <v>-14166439929.030001</v>
      </c>
      <c r="BA31" s="61">
        <v>-34763869238.430008</v>
      </c>
      <c r="BB31" s="61">
        <v>0</v>
      </c>
      <c r="BC31" s="61">
        <v>15608180821.350002</v>
      </c>
      <c r="BD31" s="61">
        <v>29708927806.950008</v>
      </c>
      <c r="BE31" s="61">
        <v>645828609.45000172</v>
      </c>
      <c r="BF31" s="61">
        <v>5803474485.4400005</v>
      </c>
      <c r="BG31" s="61">
        <v>5307038685.0300007</v>
      </c>
      <c r="BH31" s="61">
        <v>2115501028.8599999</v>
      </c>
      <c r="BI31" s="61">
        <v>0</v>
      </c>
      <c r="BJ31" s="61">
        <v>-1619065228.4500003</v>
      </c>
      <c r="BK31" s="61">
        <v>-5157645875.9899988</v>
      </c>
      <c r="BL31" s="61">
        <v>-4887498</v>
      </c>
      <c r="BM31" s="61">
        <v>-4887498</v>
      </c>
      <c r="BN31" s="61">
        <v>0</v>
      </c>
      <c r="BO31" s="61">
        <v>-63670147.610000007</v>
      </c>
      <c r="BP31" s="61">
        <v>-63670147.610000007</v>
      </c>
      <c r="BQ31" s="61">
        <v>0</v>
      </c>
      <c r="BR31" s="61">
        <v>0</v>
      </c>
      <c r="BS31" s="61">
        <v>-2526592226.5400004</v>
      </c>
      <c r="BT31" s="61">
        <v>-1834837971.0100005</v>
      </c>
      <c r="BU31" s="61">
        <v>-639926774.7299999</v>
      </c>
      <c r="BV31" s="61">
        <v>-301414298.10999995</v>
      </c>
      <c r="BW31" s="61">
        <v>0</v>
      </c>
      <c r="BX31" s="61">
        <v>-81838405.980000004</v>
      </c>
      <c r="BY31" s="61">
        <v>0</v>
      </c>
      <c r="BZ31" s="61">
        <v>375119887.60000002</v>
      </c>
      <c r="CA31" s="61">
        <v>-43694664.310000002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-299991827.53000009</v>
      </c>
      <c r="CJ31" s="61">
        <v>-299991827.53000009</v>
      </c>
      <c r="CK31" s="61">
        <v>0</v>
      </c>
      <c r="CL31" s="61">
        <v>2287252850.6112061</v>
      </c>
    </row>
    <row r="32" spans="1:90" ht="13.5" customHeight="1">
      <c r="A32" s="44" t="s">
        <v>50</v>
      </c>
      <c r="B32" s="59">
        <v>1036</v>
      </c>
      <c r="C32" s="60" t="s">
        <v>373</v>
      </c>
      <c r="D32" s="61">
        <v>5790830553.5513</v>
      </c>
      <c r="E32" s="61">
        <v>5405660108.5599995</v>
      </c>
      <c r="F32" s="61">
        <v>9491620766.0900002</v>
      </c>
      <c r="G32" s="61">
        <v>-3656959694.5700006</v>
      </c>
      <c r="H32" s="61">
        <v>-429000962.96000004</v>
      </c>
      <c r="I32" s="61">
        <v>-916515397.55999339</v>
      </c>
      <c r="J32" s="61">
        <v>-2187826885.7099934</v>
      </c>
      <c r="K32" s="61">
        <v>-17033540429.049995</v>
      </c>
      <c r="L32" s="61">
        <v>14845713543.340002</v>
      </c>
      <c r="M32" s="61">
        <v>1118921353.77</v>
      </c>
      <c r="N32" s="61">
        <v>5372508846.0100002</v>
      </c>
      <c r="O32" s="61">
        <v>-4253587492.2400002</v>
      </c>
      <c r="P32" s="61">
        <v>152390134.38</v>
      </c>
      <c r="Q32" s="61">
        <v>745312091.37</v>
      </c>
      <c r="R32" s="61">
        <v>-592921956.99000001</v>
      </c>
      <c r="S32" s="61">
        <v>18867044.419999987</v>
      </c>
      <c r="T32" s="61">
        <v>28469550.629999995</v>
      </c>
      <c r="U32" s="61">
        <v>-237873736.37</v>
      </c>
      <c r="V32" s="61">
        <v>266343287</v>
      </c>
      <c r="W32" s="61">
        <v>-9602506.2100000083</v>
      </c>
      <c r="X32" s="61">
        <v>154964005.78999999</v>
      </c>
      <c r="Y32" s="61">
        <v>-164566512</v>
      </c>
      <c r="Z32" s="61">
        <v>1223714768.1412947</v>
      </c>
      <c r="AA32" s="61">
        <v>624657202.42422438</v>
      </c>
      <c r="AB32" s="61">
        <v>0</v>
      </c>
      <c r="AC32" s="61">
        <v>-46603426.331813604</v>
      </c>
      <c r="AD32" s="61">
        <v>639773119.9877919</v>
      </c>
      <c r="AE32" s="61">
        <v>5887872.0610921681</v>
      </c>
      <c r="AF32" s="61">
        <v>0</v>
      </c>
      <c r="AG32" s="61">
        <v>0</v>
      </c>
      <c r="AH32" s="61">
        <v>0</v>
      </c>
      <c r="AI32" s="61">
        <v>0</v>
      </c>
      <c r="AJ32" s="61">
        <v>238005.15999999997</v>
      </c>
      <c r="AK32" s="61">
        <v>238005.15999999997</v>
      </c>
      <c r="AL32" s="61">
        <v>0</v>
      </c>
      <c r="AM32" s="61">
        <v>58866024.830000006</v>
      </c>
      <c r="AN32" s="61">
        <v>67489091.870000005</v>
      </c>
      <c r="AO32" s="61">
        <v>-7836731.3599999994</v>
      </c>
      <c r="AP32" s="61">
        <v>0</v>
      </c>
      <c r="AQ32" s="61">
        <v>0</v>
      </c>
      <c r="AR32" s="61">
        <v>-786335.67999999877</v>
      </c>
      <c r="AS32" s="61">
        <v>-5619395130.1700087</v>
      </c>
      <c r="AT32" s="61">
        <v>-3180095579.2799997</v>
      </c>
      <c r="AU32" s="61">
        <v>-4235314650.6899996</v>
      </c>
      <c r="AV32" s="61">
        <v>1055219071.41</v>
      </c>
      <c r="AW32" s="61">
        <v>-1127692380.3500128</v>
      </c>
      <c r="AX32" s="61">
        <v>-1680562206.4200096</v>
      </c>
      <c r="AY32" s="61">
        <v>-12569560513.390007</v>
      </c>
      <c r="AZ32" s="61">
        <v>-7910249744.130002</v>
      </c>
      <c r="BA32" s="61">
        <v>-12338526256.590002</v>
      </c>
      <c r="BB32" s="61">
        <v>0</v>
      </c>
      <c r="BC32" s="61">
        <v>7679215487.329998</v>
      </c>
      <c r="BD32" s="61">
        <v>10888998306.969997</v>
      </c>
      <c r="BE32" s="61">
        <v>552869826.06999683</v>
      </c>
      <c r="BF32" s="61">
        <v>4976543311.369997</v>
      </c>
      <c r="BG32" s="61">
        <v>3154497856.3099985</v>
      </c>
      <c r="BH32" s="61">
        <v>4832693504.9299974</v>
      </c>
      <c r="BI32" s="61">
        <v>0</v>
      </c>
      <c r="BJ32" s="61">
        <v>-3010648049.8699994</v>
      </c>
      <c r="BK32" s="61">
        <v>-4423673485.3000002</v>
      </c>
      <c r="BL32" s="61">
        <v>0</v>
      </c>
      <c r="BM32" s="61">
        <v>0</v>
      </c>
      <c r="BN32" s="61">
        <v>0</v>
      </c>
      <c r="BO32" s="61">
        <v>-33710986.420000002</v>
      </c>
      <c r="BP32" s="61">
        <v>-33710986.420000002</v>
      </c>
      <c r="BQ32" s="61">
        <v>0</v>
      </c>
      <c r="BR32" s="61">
        <v>0</v>
      </c>
      <c r="BS32" s="61">
        <v>-1114806950.6199996</v>
      </c>
      <c r="BT32" s="61">
        <v>-999222605.08000004</v>
      </c>
      <c r="BU32" s="61">
        <v>-305228573.87000006</v>
      </c>
      <c r="BV32" s="61">
        <v>-260417052.75000003</v>
      </c>
      <c r="BW32" s="61">
        <v>0</v>
      </c>
      <c r="BX32" s="61">
        <v>-31200255.100000001</v>
      </c>
      <c r="BY32" s="61">
        <v>-45760426.820000008</v>
      </c>
      <c r="BZ32" s="61">
        <v>600191869.37000012</v>
      </c>
      <c r="CA32" s="61">
        <v>-73169906.36999999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-163089233.49999589</v>
      </c>
      <c r="CJ32" s="61">
        <v>-163089233.49999589</v>
      </c>
      <c r="CK32" s="61">
        <v>0</v>
      </c>
      <c r="CL32" s="61">
        <v>171435423.38129139</v>
      </c>
    </row>
    <row r="33" spans="1:90" ht="13.5" customHeight="1">
      <c r="A33" s="44" t="s">
        <v>52</v>
      </c>
      <c r="B33" s="59">
        <v>1037</v>
      </c>
      <c r="C33" s="60" t="s">
        <v>373</v>
      </c>
      <c r="D33" s="61">
        <v>1415822950.1900005</v>
      </c>
      <c r="E33" s="61">
        <v>1011692487.0799994</v>
      </c>
      <c r="F33" s="61">
        <v>1679760197.5599995</v>
      </c>
      <c r="G33" s="61">
        <v>-585149228.68000007</v>
      </c>
      <c r="H33" s="61">
        <v>-82918481.799999997</v>
      </c>
      <c r="I33" s="61">
        <v>-93863744.709999159</v>
      </c>
      <c r="J33" s="61">
        <v>-473858171.87999916</v>
      </c>
      <c r="K33" s="61">
        <v>-2804498422.0900002</v>
      </c>
      <c r="L33" s="61">
        <v>2330640250.210001</v>
      </c>
      <c r="M33" s="61">
        <v>358787739.99000001</v>
      </c>
      <c r="N33" s="61">
        <v>673214331.58999991</v>
      </c>
      <c r="O33" s="61">
        <v>-314426591.5999999</v>
      </c>
      <c r="P33" s="61">
        <v>21206687.179999992</v>
      </c>
      <c r="Q33" s="61">
        <v>141445554.19999999</v>
      </c>
      <c r="R33" s="61">
        <v>-120238867.02</v>
      </c>
      <c r="S33" s="61">
        <v>-12310849.43</v>
      </c>
      <c r="T33" s="61">
        <v>-12310849.43</v>
      </c>
      <c r="U33" s="61">
        <v>-22777893.43</v>
      </c>
      <c r="V33" s="61">
        <v>10467044</v>
      </c>
      <c r="W33" s="61">
        <v>0</v>
      </c>
      <c r="X33" s="61">
        <v>0</v>
      </c>
      <c r="Y33" s="61">
        <v>0</v>
      </c>
      <c r="Z33" s="61">
        <v>368299367.08000004</v>
      </c>
      <c r="AA33" s="61">
        <v>368299367.08000004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1028322.89</v>
      </c>
      <c r="AK33" s="61">
        <v>1067634.78</v>
      </c>
      <c r="AL33" s="61">
        <v>-39311.89</v>
      </c>
      <c r="AM33" s="61">
        <v>140977367.27999997</v>
      </c>
      <c r="AN33" s="61">
        <v>138923002.36999997</v>
      </c>
      <c r="AO33" s="61">
        <v>-251157.06999999989</v>
      </c>
      <c r="AP33" s="61">
        <v>0</v>
      </c>
      <c r="AQ33" s="61">
        <v>0</v>
      </c>
      <c r="AR33" s="61">
        <v>2305521.98</v>
      </c>
      <c r="AS33" s="61">
        <v>-1318505394.9100008</v>
      </c>
      <c r="AT33" s="61">
        <v>-821556535.17999959</v>
      </c>
      <c r="AU33" s="61">
        <v>-841082013.05999959</v>
      </c>
      <c r="AV33" s="61">
        <v>19525477.879999995</v>
      </c>
      <c r="AW33" s="61">
        <v>-135381656.17000097</v>
      </c>
      <c r="AX33" s="61">
        <v>-362775901.82000113</v>
      </c>
      <c r="AY33" s="61">
        <v>-2846829081.3300009</v>
      </c>
      <c r="AZ33" s="61">
        <v>-1625944669.4500003</v>
      </c>
      <c r="BA33" s="61">
        <v>-3625606372.23</v>
      </c>
      <c r="BB33" s="61">
        <v>0</v>
      </c>
      <c r="BC33" s="61">
        <v>2404721960.3499994</v>
      </c>
      <c r="BD33" s="61">
        <v>2484053179.5099998</v>
      </c>
      <c r="BE33" s="61">
        <v>227394245.65000015</v>
      </c>
      <c r="BF33" s="61">
        <v>413812099.13000011</v>
      </c>
      <c r="BG33" s="61">
        <v>165508807.83999997</v>
      </c>
      <c r="BH33" s="61">
        <v>479746020.28000021</v>
      </c>
      <c r="BI33" s="61">
        <v>0</v>
      </c>
      <c r="BJ33" s="61">
        <v>-231442728.98999998</v>
      </c>
      <c r="BK33" s="61">
        <v>-186417853.47999996</v>
      </c>
      <c r="BL33" s="61">
        <v>0</v>
      </c>
      <c r="BM33" s="61">
        <v>0</v>
      </c>
      <c r="BN33" s="61">
        <v>0</v>
      </c>
      <c r="BO33" s="61">
        <v>-641184.4</v>
      </c>
      <c r="BP33" s="61">
        <v>-641184.4</v>
      </c>
      <c r="BQ33" s="61">
        <v>0</v>
      </c>
      <c r="BR33" s="61">
        <v>0</v>
      </c>
      <c r="BS33" s="61">
        <v>-315991958.54000002</v>
      </c>
      <c r="BT33" s="61">
        <v>-152489941.67000002</v>
      </c>
      <c r="BU33" s="61">
        <v>-133513819.09999998</v>
      </c>
      <c r="BV33" s="61">
        <v>-48709642.110000014</v>
      </c>
      <c r="BW33" s="61">
        <v>0</v>
      </c>
      <c r="BX33" s="61">
        <v>-5575376.5100000007</v>
      </c>
      <c r="BY33" s="61">
        <v>-9437894.1000000034</v>
      </c>
      <c r="BZ33" s="61">
        <v>33734714.950000003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-44934060.620000005</v>
      </c>
      <c r="CJ33" s="61">
        <v>-44934060.620000005</v>
      </c>
      <c r="CK33" s="61">
        <v>0</v>
      </c>
      <c r="CL33" s="61">
        <v>97317555.279999733</v>
      </c>
    </row>
    <row r="34" spans="1:90" ht="13.5" customHeight="1">
      <c r="A34" s="44" t="s">
        <v>54</v>
      </c>
      <c r="B34" s="59">
        <v>1038</v>
      </c>
      <c r="C34" s="60" t="s">
        <v>373</v>
      </c>
      <c r="D34" s="61">
        <v>1520067764.110002</v>
      </c>
      <c r="E34" s="61">
        <v>1650938589.6900001</v>
      </c>
      <c r="F34" s="61">
        <v>2128891617.98</v>
      </c>
      <c r="G34" s="61">
        <v>-477953028.28999996</v>
      </c>
      <c r="H34" s="61">
        <v>0</v>
      </c>
      <c r="I34" s="61">
        <v>-358530733.5299986</v>
      </c>
      <c r="J34" s="61">
        <v>-346220329.43999863</v>
      </c>
      <c r="K34" s="61">
        <v>-6912554250.8899984</v>
      </c>
      <c r="L34" s="61">
        <v>6566333921.4499998</v>
      </c>
      <c r="M34" s="61">
        <v>-12310404.089999974</v>
      </c>
      <c r="N34" s="61">
        <v>481034081.96999991</v>
      </c>
      <c r="O34" s="61">
        <v>-493344486.05999988</v>
      </c>
      <c r="P34" s="61">
        <v>0</v>
      </c>
      <c r="Q34" s="61">
        <v>0</v>
      </c>
      <c r="R34" s="61">
        <v>0</v>
      </c>
      <c r="S34" s="61">
        <v>926573.92999999993</v>
      </c>
      <c r="T34" s="61">
        <v>932645.99</v>
      </c>
      <c r="U34" s="61">
        <v>0</v>
      </c>
      <c r="V34" s="61">
        <v>932645.99</v>
      </c>
      <c r="W34" s="61">
        <v>-6072.06</v>
      </c>
      <c r="X34" s="61">
        <v>0</v>
      </c>
      <c r="Y34" s="61">
        <v>-6072.06</v>
      </c>
      <c r="Z34" s="61">
        <v>198584816.75000036</v>
      </c>
      <c r="AA34" s="61">
        <v>197264181.64999998</v>
      </c>
      <c r="AB34" s="61">
        <v>0</v>
      </c>
      <c r="AC34" s="61">
        <v>1320635.1000003843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28148517.270000018</v>
      </c>
      <c r="AN34" s="61">
        <v>40683762.800000012</v>
      </c>
      <c r="AO34" s="61">
        <v>-12535245.529999992</v>
      </c>
      <c r="AP34" s="61">
        <v>0</v>
      </c>
      <c r="AQ34" s="61">
        <v>0</v>
      </c>
      <c r="AR34" s="61">
        <v>0</v>
      </c>
      <c r="AS34" s="61">
        <v>-1295841801.2000005</v>
      </c>
      <c r="AT34" s="61">
        <v>-187310952.98000005</v>
      </c>
      <c r="AU34" s="61">
        <v>-232146293.61000004</v>
      </c>
      <c r="AV34" s="61">
        <v>44835340.629999995</v>
      </c>
      <c r="AW34" s="61">
        <v>-28929772.760000229</v>
      </c>
      <c r="AX34" s="61">
        <v>40908004.99000001</v>
      </c>
      <c r="AY34" s="61">
        <v>-1919816283.4299998</v>
      </c>
      <c r="AZ34" s="61">
        <v>-2125252391.0048687</v>
      </c>
      <c r="BA34" s="61">
        <v>-859085541.88930392</v>
      </c>
      <c r="BB34" s="61">
        <v>0</v>
      </c>
      <c r="BC34" s="61">
        <v>1064521649.4641728</v>
      </c>
      <c r="BD34" s="61">
        <v>1960724288.4199998</v>
      </c>
      <c r="BE34" s="61">
        <v>-69837777.750000238</v>
      </c>
      <c r="BF34" s="61">
        <v>1054235391.0599997</v>
      </c>
      <c r="BG34" s="61">
        <v>1452881718.053153</v>
      </c>
      <c r="BH34" s="61">
        <v>121210872.72466525</v>
      </c>
      <c r="BI34" s="61">
        <v>0</v>
      </c>
      <c r="BJ34" s="61">
        <v>-519857199.71781844</v>
      </c>
      <c r="BK34" s="61">
        <v>-1124073168.8099999</v>
      </c>
      <c r="BL34" s="61">
        <v>0</v>
      </c>
      <c r="BM34" s="61">
        <v>0</v>
      </c>
      <c r="BN34" s="61">
        <v>0</v>
      </c>
      <c r="BO34" s="61">
        <v>-36918218.229999997</v>
      </c>
      <c r="BP34" s="61">
        <v>-36918218.229999997</v>
      </c>
      <c r="BQ34" s="61">
        <v>0</v>
      </c>
      <c r="BR34" s="61">
        <v>0</v>
      </c>
      <c r="BS34" s="61">
        <v>-1033118650.6000001</v>
      </c>
      <c r="BT34" s="61">
        <v>-207255825.20000005</v>
      </c>
      <c r="BU34" s="61">
        <v>-303111158.70000005</v>
      </c>
      <c r="BV34" s="61">
        <v>-46902583.820000008</v>
      </c>
      <c r="BW34" s="61">
        <v>0</v>
      </c>
      <c r="BX34" s="61">
        <v>-5183219.22</v>
      </c>
      <c r="BY34" s="61">
        <v>-509856222.25</v>
      </c>
      <c r="BZ34" s="61">
        <v>39606772.830000006</v>
      </c>
      <c r="CA34" s="61">
        <v>-416414.24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-9564206.629999999</v>
      </c>
      <c r="CJ34" s="61">
        <v>-9564206.629999999</v>
      </c>
      <c r="CK34" s="61">
        <v>0</v>
      </c>
      <c r="CL34" s="61">
        <v>224225962.91000152</v>
      </c>
    </row>
    <row r="35" spans="1:90" ht="13.5" customHeight="1">
      <c r="A35" s="44" t="s">
        <v>56</v>
      </c>
      <c r="B35" s="59">
        <v>1039</v>
      </c>
      <c r="C35" s="60" t="s">
        <v>373</v>
      </c>
      <c r="D35" s="61">
        <v>1038882580.78</v>
      </c>
      <c r="E35" s="61">
        <v>778349089.8499999</v>
      </c>
      <c r="F35" s="61">
        <v>978036848.8499999</v>
      </c>
      <c r="G35" s="61">
        <v>-168392096.62</v>
      </c>
      <c r="H35" s="61">
        <v>-31295662.379999999</v>
      </c>
      <c r="I35" s="61">
        <v>72560915.600000024</v>
      </c>
      <c r="J35" s="61">
        <v>60229436.710000038</v>
      </c>
      <c r="K35" s="61">
        <v>-1793967261.6900001</v>
      </c>
      <c r="L35" s="61">
        <v>1854196698.4000001</v>
      </c>
      <c r="M35" s="61">
        <v>14654533.889999986</v>
      </c>
      <c r="N35" s="61">
        <v>242251205.68000004</v>
      </c>
      <c r="O35" s="61">
        <v>-227596671.79000005</v>
      </c>
      <c r="P35" s="61">
        <v>-2323055.0000000075</v>
      </c>
      <c r="Q35" s="61">
        <v>44756028.339999996</v>
      </c>
      <c r="R35" s="61">
        <v>-47079083.340000004</v>
      </c>
      <c r="S35" s="61">
        <v>0</v>
      </c>
      <c r="T35" s="61">
        <v>0</v>
      </c>
      <c r="U35" s="61">
        <v>-2000818.17</v>
      </c>
      <c r="V35" s="61">
        <v>2000818.17</v>
      </c>
      <c r="W35" s="61">
        <v>0</v>
      </c>
      <c r="X35" s="61">
        <v>0</v>
      </c>
      <c r="Y35" s="61">
        <v>0</v>
      </c>
      <c r="Z35" s="61">
        <v>189432835.75</v>
      </c>
      <c r="AA35" s="61">
        <v>189432835.75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-1460260.42</v>
      </c>
      <c r="AN35" s="61">
        <v>4105431.14</v>
      </c>
      <c r="AO35" s="61">
        <v>-2495629.08</v>
      </c>
      <c r="AP35" s="61">
        <v>0</v>
      </c>
      <c r="AQ35" s="61">
        <v>0</v>
      </c>
      <c r="AR35" s="61">
        <v>-3070062.48</v>
      </c>
      <c r="AS35" s="61">
        <v>-1068882670.7600007</v>
      </c>
      <c r="AT35" s="61">
        <v>-655041113.08999991</v>
      </c>
      <c r="AU35" s="61">
        <v>-745541382.55999994</v>
      </c>
      <c r="AV35" s="61">
        <v>90500269.470000014</v>
      </c>
      <c r="AW35" s="61">
        <v>-19177960.560000956</v>
      </c>
      <c r="AX35" s="61">
        <v>-101727221.32000089</v>
      </c>
      <c r="AY35" s="61">
        <v>-2134133616.0200009</v>
      </c>
      <c r="AZ35" s="61">
        <v>-2125710771.0200009</v>
      </c>
      <c r="BA35" s="61">
        <v>-1743216349</v>
      </c>
      <c r="BB35" s="61">
        <v>0</v>
      </c>
      <c r="BC35" s="61">
        <v>1734793504</v>
      </c>
      <c r="BD35" s="61">
        <v>2032406394.7</v>
      </c>
      <c r="BE35" s="61">
        <v>82549260.759999931</v>
      </c>
      <c r="BF35" s="61">
        <v>407504566.8599999</v>
      </c>
      <c r="BG35" s="61">
        <v>540326146.8599999</v>
      </c>
      <c r="BH35" s="61">
        <v>249637413</v>
      </c>
      <c r="BI35" s="61">
        <v>0</v>
      </c>
      <c r="BJ35" s="61">
        <v>-382458993</v>
      </c>
      <c r="BK35" s="61">
        <v>-324955306.09999996</v>
      </c>
      <c r="BL35" s="61">
        <v>0</v>
      </c>
      <c r="BM35" s="61">
        <v>0</v>
      </c>
      <c r="BN35" s="61">
        <v>0</v>
      </c>
      <c r="BO35" s="61">
        <v>-973286.81000000029</v>
      </c>
      <c r="BP35" s="61">
        <v>-973286.81000000029</v>
      </c>
      <c r="BQ35" s="61">
        <v>0</v>
      </c>
      <c r="BR35" s="61">
        <v>0</v>
      </c>
      <c r="BS35" s="61">
        <v>-348990923.54999995</v>
      </c>
      <c r="BT35" s="61">
        <v>-205451270.40999997</v>
      </c>
      <c r="BU35" s="61">
        <v>-98955621.150000006</v>
      </c>
      <c r="BV35" s="61">
        <v>-59049858.350000001</v>
      </c>
      <c r="BW35" s="61">
        <v>0</v>
      </c>
      <c r="BX35" s="61">
        <v>-10908754.74</v>
      </c>
      <c r="BY35" s="61">
        <v>0</v>
      </c>
      <c r="BZ35" s="61">
        <v>25374581.100000005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-44699386.75</v>
      </c>
      <c r="CJ35" s="61">
        <v>-44699386.75</v>
      </c>
      <c r="CK35" s="61">
        <v>0</v>
      </c>
      <c r="CL35" s="61">
        <v>-30000089.980000734</v>
      </c>
    </row>
    <row r="36" spans="1:90" ht="13.5" customHeight="1">
      <c r="A36" s="44" t="s">
        <v>58</v>
      </c>
      <c r="B36" s="59">
        <v>1040</v>
      </c>
      <c r="C36" s="60" t="s">
        <v>373</v>
      </c>
      <c r="D36" s="61">
        <v>796526968</v>
      </c>
      <c r="E36" s="61">
        <v>850895473</v>
      </c>
      <c r="F36" s="61">
        <v>1089954624</v>
      </c>
      <c r="G36" s="61">
        <v>-239059151</v>
      </c>
      <c r="H36" s="61">
        <v>0</v>
      </c>
      <c r="I36" s="61">
        <v>-245785537</v>
      </c>
      <c r="J36" s="61">
        <v>-363832822</v>
      </c>
      <c r="K36" s="61">
        <v>-1754730968</v>
      </c>
      <c r="L36" s="61">
        <v>1390898146</v>
      </c>
      <c r="M36" s="61">
        <v>118047285</v>
      </c>
      <c r="N36" s="61">
        <v>263076873</v>
      </c>
      <c r="O36" s="61">
        <v>-145029588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191417032</v>
      </c>
      <c r="AA36" s="61">
        <v>68798976</v>
      </c>
      <c r="AB36" s="61">
        <v>0</v>
      </c>
      <c r="AC36" s="61">
        <v>81647643</v>
      </c>
      <c r="AD36" s="61">
        <v>40970413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-718535883</v>
      </c>
      <c r="AT36" s="61">
        <v>-458405382</v>
      </c>
      <c r="AU36" s="61">
        <v>-461479267</v>
      </c>
      <c r="AV36" s="61">
        <v>3073885</v>
      </c>
      <c r="AW36" s="61">
        <v>-66179517</v>
      </c>
      <c r="AX36" s="61">
        <v>-123088571</v>
      </c>
      <c r="AY36" s="61">
        <v>-1737331720</v>
      </c>
      <c r="AZ36" s="61">
        <v>-1836964054</v>
      </c>
      <c r="BA36" s="61">
        <v>-315852272</v>
      </c>
      <c r="BB36" s="61">
        <v>0</v>
      </c>
      <c r="BC36" s="61">
        <v>415484606</v>
      </c>
      <c r="BD36" s="61">
        <v>1614243149</v>
      </c>
      <c r="BE36" s="61">
        <v>56909054</v>
      </c>
      <c r="BF36" s="61">
        <v>397589330</v>
      </c>
      <c r="BG36" s="61">
        <v>469050839</v>
      </c>
      <c r="BH36" s="61">
        <v>24513750</v>
      </c>
      <c r="BI36" s="61">
        <v>0</v>
      </c>
      <c r="BJ36" s="61">
        <v>-95975259</v>
      </c>
      <c r="BK36" s="61">
        <v>-340680276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-193950984</v>
      </c>
      <c r="BT36" s="61">
        <v>-103382270</v>
      </c>
      <c r="BU36" s="61">
        <v>-73678961</v>
      </c>
      <c r="BV36" s="61">
        <v>-8127165</v>
      </c>
      <c r="BW36" s="61">
        <v>0</v>
      </c>
      <c r="BX36" s="61">
        <v>-2685579</v>
      </c>
      <c r="BY36" s="61">
        <v>-2188659</v>
      </c>
      <c r="BZ36" s="61">
        <v>398455</v>
      </c>
      <c r="CA36" s="61">
        <v>-4286805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77991085</v>
      </c>
    </row>
    <row r="37" spans="1:90" ht="13.5" customHeight="1">
      <c r="A37" s="44" t="s">
        <v>60</v>
      </c>
      <c r="B37" s="59">
        <v>1043</v>
      </c>
      <c r="C37" s="60" t="s">
        <v>373</v>
      </c>
      <c r="D37" s="61">
        <v>4049507742.0445085</v>
      </c>
      <c r="E37" s="61">
        <v>4226931675.8899994</v>
      </c>
      <c r="F37" s="61">
        <v>6011381481.1400003</v>
      </c>
      <c r="G37" s="61">
        <v>-1613347088.3300004</v>
      </c>
      <c r="H37" s="61">
        <v>-171102716.92000002</v>
      </c>
      <c r="I37" s="61">
        <v>-709819702.4399997</v>
      </c>
      <c r="J37" s="61">
        <v>-1380030081.5699997</v>
      </c>
      <c r="K37" s="61">
        <v>-11203775428.489998</v>
      </c>
      <c r="L37" s="61">
        <v>9823745346.9199982</v>
      </c>
      <c r="M37" s="61">
        <v>627052165.03999996</v>
      </c>
      <c r="N37" s="61">
        <v>1762955888.4400001</v>
      </c>
      <c r="O37" s="61">
        <v>-1135903723.4000001</v>
      </c>
      <c r="P37" s="61">
        <v>43158214.090000033</v>
      </c>
      <c r="Q37" s="61">
        <v>335940895.87</v>
      </c>
      <c r="R37" s="61">
        <v>-292782681.77999997</v>
      </c>
      <c r="S37" s="61">
        <v>726190.62999999872</v>
      </c>
      <c r="T37" s="61">
        <v>1042517.4699999988</v>
      </c>
      <c r="U37" s="61">
        <v>-8703581.3200000003</v>
      </c>
      <c r="V37" s="61">
        <v>9746098.7899999991</v>
      </c>
      <c r="W37" s="61">
        <v>-316326.84000000003</v>
      </c>
      <c r="X37" s="61">
        <v>0</v>
      </c>
      <c r="Y37" s="61">
        <v>-316326.84000000003</v>
      </c>
      <c r="Z37" s="61">
        <v>464558163.12450856</v>
      </c>
      <c r="AA37" s="61">
        <v>464558163.12450856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7313441.5899999999</v>
      </c>
      <c r="AK37" s="61">
        <v>7313441.5899999999</v>
      </c>
      <c r="AL37" s="61">
        <v>0</v>
      </c>
      <c r="AM37" s="61">
        <v>59797973.250000007</v>
      </c>
      <c r="AN37" s="61">
        <v>53588568.909999996</v>
      </c>
      <c r="AO37" s="61">
        <v>2392391.1800000235</v>
      </c>
      <c r="AP37" s="61">
        <v>0</v>
      </c>
      <c r="AQ37" s="61">
        <v>0</v>
      </c>
      <c r="AR37" s="61">
        <v>3817013.1599999899</v>
      </c>
      <c r="AS37" s="61">
        <v>-4247614906.8300009</v>
      </c>
      <c r="AT37" s="61">
        <v>-2418055432.3700004</v>
      </c>
      <c r="AU37" s="61">
        <v>-2707024916.0500002</v>
      </c>
      <c r="AV37" s="61">
        <v>288969483.67999995</v>
      </c>
      <c r="AW37" s="61">
        <v>-334032316.75000072</v>
      </c>
      <c r="AX37" s="61">
        <v>-434806794.9800005</v>
      </c>
      <c r="AY37" s="61">
        <v>-5322200942.5700006</v>
      </c>
      <c r="AZ37" s="61">
        <v>-5695337095.7500019</v>
      </c>
      <c r="BA37" s="61">
        <v>-3667285659.0800004</v>
      </c>
      <c r="BB37" s="61">
        <v>0</v>
      </c>
      <c r="BC37" s="61">
        <v>4040421812.2600012</v>
      </c>
      <c r="BD37" s="61">
        <v>4887394147.5900002</v>
      </c>
      <c r="BE37" s="61">
        <v>100774478.22999978</v>
      </c>
      <c r="BF37" s="61">
        <v>845036704.74999988</v>
      </c>
      <c r="BG37" s="61">
        <v>974530811.55999982</v>
      </c>
      <c r="BH37" s="61">
        <v>313389097.88999999</v>
      </c>
      <c r="BI37" s="61">
        <v>0</v>
      </c>
      <c r="BJ37" s="61">
        <v>-442883204.69999993</v>
      </c>
      <c r="BK37" s="61">
        <v>-744262226.5200001</v>
      </c>
      <c r="BL37" s="61">
        <v>-31803.700000000186</v>
      </c>
      <c r="BM37" s="61">
        <v>-31803.700000000186</v>
      </c>
      <c r="BN37" s="61">
        <v>0</v>
      </c>
      <c r="BO37" s="61">
        <v>-69255126.379999995</v>
      </c>
      <c r="BP37" s="61">
        <v>-69255126.379999995</v>
      </c>
      <c r="BQ37" s="61">
        <v>0</v>
      </c>
      <c r="BR37" s="61">
        <v>0</v>
      </c>
      <c r="BS37" s="61">
        <v>-1412039088.4700003</v>
      </c>
      <c r="BT37" s="61">
        <v>-618267215.33000004</v>
      </c>
      <c r="BU37" s="61">
        <v>-554248939.25999999</v>
      </c>
      <c r="BV37" s="61">
        <v>-22370080.960000005</v>
      </c>
      <c r="BW37" s="61">
        <v>0</v>
      </c>
      <c r="BX37" s="61">
        <v>-48493980.499999993</v>
      </c>
      <c r="BY37" s="61">
        <v>-132536969.96000001</v>
      </c>
      <c r="BZ37" s="61">
        <v>77857282.660000026</v>
      </c>
      <c r="CA37" s="61">
        <v>-113979185.12000003</v>
      </c>
      <c r="CB37" s="61">
        <v>-14201139.160000004</v>
      </c>
      <c r="CC37" s="61">
        <v>-14201139.160000004</v>
      </c>
      <c r="CD37" s="61">
        <v>-18046242.360000003</v>
      </c>
      <c r="CE37" s="61">
        <v>3845103.2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-198107164.78549242</v>
      </c>
    </row>
    <row r="38" spans="1:90" ht="13.5" customHeight="1">
      <c r="A38" s="44" t="s">
        <v>62</v>
      </c>
      <c r="B38" s="59">
        <v>1044</v>
      </c>
      <c r="C38" s="60" t="s">
        <v>373</v>
      </c>
      <c r="D38" s="61">
        <v>4575553213.3700008</v>
      </c>
      <c r="E38" s="61">
        <v>3429149586.1799989</v>
      </c>
      <c r="F38" s="61">
        <v>3906585259.1399989</v>
      </c>
      <c r="G38" s="61">
        <v>-224464901.13999996</v>
      </c>
      <c r="H38" s="61">
        <v>-252970771.81999999</v>
      </c>
      <c r="I38" s="61">
        <v>-22887850.849998116</v>
      </c>
      <c r="J38" s="61">
        <v>-53099737.709998131</v>
      </c>
      <c r="K38" s="61">
        <v>-8354611434.4599981</v>
      </c>
      <c r="L38" s="61">
        <v>8301511696.75</v>
      </c>
      <c r="M38" s="61">
        <v>20522475.180000007</v>
      </c>
      <c r="N38" s="61">
        <v>368409187.73000002</v>
      </c>
      <c r="O38" s="61">
        <v>-347886712.55000001</v>
      </c>
      <c r="P38" s="61">
        <v>9689411.6800000072</v>
      </c>
      <c r="Q38" s="61">
        <v>543978176.98000002</v>
      </c>
      <c r="R38" s="61">
        <v>-534288765.30000001</v>
      </c>
      <c r="S38" s="61">
        <v>-16217691.07</v>
      </c>
      <c r="T38" s="61">
        <v>-16217691.07</v>
      </c>
      <c r="U38" s="61">
        <v>-41319129.469999999</v>
      </c>
      <c r="V38" s="61">
        <v>25101438.399999999</v>
      </c>
      <c r="W38" s="61">
        <v>0</v>
      </c>
      <c r="X38" s="61">
        <v>0</v>
      </c>
      <c r="Y38" s="61">
        <v>0</v>
      </c>
      <c r="Z38" s="61">
        <v>1105583779.3600001</v>
      </c>
      <c r="AA38" s="61">
        <v>1026825069.45</v>
      </c>
      <c r="AB38" s="61">
        <v>40982252.32</v>
      </c>
      <c r="AC38" s="61">
        <v>54842893.699999988</v>
      </c>
      <c r="AD38" s="61">
        <v>-17066436.109999999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1858097.8199999998</v>
      </c>
      <c r="AK38" s="61">
        <v>1858097.8199999998</v>
      </c>
      <c r="AL38" s="61">
        <v>0</v>
      </c>
      <c r="AM38" s="61">
        <v>78067291.930000007</v>
      </c>
      <c r="AN38" s="61">
        <v>102024709.16</v>
      </c>
      <c r="AO38" s="61">
        <v>366218.28</v>
      </c>
      <c r="AP38" s="61">
        <v>0</v>
      </c>
      <c r="AQ38" s="61">
        <v>0</v>
      </c>
      <c r="AR38" s="61">
        <v>-24323635.509999994</v>
      </c>
      <c r="AS38" s="61">
        <v>-4270631510.3299985</v>
      </c>
      <c r="AT38" s="61">
        <v>-2437105598.4699998</v>
      </c>
      <c r="AU38" s="61">
        <v>-2485386720.7999997</v>
      </c>
      <c r="AV38" s="61">
        <v>48281122.329999998</v>
      </c>
      <c r="AW38" s="61">
        <v>-1039717806.1899986</v>
      </c>
      <c r="AX38" s="61">
        <v>-1079483865.8599987</v>
      </c>
      <c r="AY38" s="61">
        <v>-8029696423.6699982</v>
      </c>
      <c r="AZ38" s="61">
        <v>-3459474953.54</v>
      </c>
      <c r="BA38" s="61">
        <v>-9981819517.8799992</v>
      </c>
      <c r="BB38" s="61">
        <v>0</v>
      </c>
      <c r="BC38" s="61">
        <v>5411598047.75</v>
      </c>
      <c r="BD38" s="61">
        <v>6950212557.8099995</v>
      </c>
      <c r="BE38" s="61">
        <v>39766059.670000017</v>
      </c>
      <c r="BF38" s="61">
        <v>489579235.74000001</v>
      </c>
      <c r="BG38" s="61">
        <v>247597472.31999999</v>
      </c>
      <c r="BH38" s="61">
        <v>579222096.12</v>
      </c>
      <c r="BI38" s="61">
        <v>0</v>
      </c>
      <c r="BJ38" s="61">
        <v>-337240332.70000005</v>
      </c>
      <c r="BK38" s="61">
        <v>-449813176.06999999</v>
      </c>
      <c r="BL38" s="61">
        <v>0</v>
      </c>
      <c r="BM38" s="61">
        <v>0</v>
      </c>
      <c r="BN38" s="61">
        <v>0</v>
      </c>
      <c r="BO38" s="61">
        <v>-34284044.70000001</v>
      </c>
      <c r="BP38" s="61">
        <v>-34284044.70000001</v>
      </c>
      <c r="BQ38" s="61">
        <v>0</v>
      </c>
      <c r="BR38" s="61">
        <v>0</v>
      </c>
      <c r="BS38" s="61">
        <v>-658053162.84000003</v>
      </c>
      <c r="BT38" s="61">
        <v>-471972610.03000003</v>
      </c>
      <c r="BU38" s="61">
        <v>-118780159.58000001</v>
      </c>
      <c r="BV38" s="61">
        <v>-18741344.559999999</v>
      </c>
      <c r="BW38" s="61">
        <v>0</v>
      </c>
      <c r="BX38" s="61">
        <v>-4042079.47</v>
      </c>
      <c r="BY38" s="61">
        <v>-8372726.3400000008</v>
      </c>
      <c r="BZ38" s="61">
        <v>29516565.850000013</v>
      </c>
      <c r="CA38" s="61">
        <v>-65660808.709999986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-101470898.13000001</v>
      </c>
      <c r="CJ38" s="61">
        <v>-101471433.59</v>
      </c>
      <c r="CK38" s="61">
        <v>535.46</v>
      </c>
      <c r="CL38" s="61">
        <v>304921703.04000235</v>
      </c>
    </row>
    <row r="39" spans="1:90" ht="13.5" customHeight="1">
      <c r="A39" s="44" t="s">
        <v>64</v>
      </c>
      <c r="B39" s="59">
        <v>1045</v>
      </c>
      <c r="C39" s="60" t="s">
        <v>373</v>
      </c>
      <c r="D39" s="61">
        <v>12740921384.309992</v>
      </c>
      <c r="E39" s="61">
        <v>9219131311.9499989</v>
      </c>
      <c r="F39" s="61">
        <v>11126088791.459999</v>
      </c>
      <c r="G39" s="61">
        <v>-1082673718.3700001</v>
      </c>
      <c r="H39" s="61">
        <v>-824283761.13999999</v>
      </c>
      <c r="I39" s="61">
        <v>-200180593.87000513</v>
      </c>
      <c r="J39" s="61">
        <v>-441095641.06000519</v>
      </c>
      <c r="K39" s="61">
        <v>-23549873442.450005</v>
      </c>
      <c r="L39" s="61">
        <v>23108777801.389999</v>
      </c>
      <c r="M39" s="61">
        <v>122466255.0999999</v>
      </c>
      <c r="N39" s="61">
        <v>2357311665.0299997</v>
      </c>
      <c r="O39" s="61">
        <v>-2234845409.9299998</v>
      </c>
      <c r="P39" s="61">
        <v>118448792.09000015</v>
      </c>
      <c r="Q39" s="61">
        <v>1668465480.71</v>
      </c>
      <c r="R39" s="61">
        <v>-1550016688.6199999</v>
      </c>
      <c r="S39" s="61">
        <v>-2266193207.8000002</v>
      </c>
      <c r="T39" s="61">
        <v>-2257725261.71</v>
      </c>
      <c r="U39" s="61">
        <v>-2728577755.71</v>
      </c>
      <c r="V39" s="61">
        <v>470852494</v>
      </c>
      <c r="W39" s="61">
        <v>-8467946.0899999961</v>
      </c>
      <c r="X39" s="61">
        <v>24264908.399999999</v>
      </c>
      <c r="Y39" s="61">
        <v>-32732854.489999995</v>
      </c>
      <c r="Z39" s="61">
        <v>5759215819.8099995</v>
      </c>
      <c r="AA39" s="61">
        <v>3029919952.0099998</v>
      </c>
      <c r="AB39" s="61">
        <v>523979650.88999999</v>
      </c>
      <c r="AC39" s="61">
        <v>2171679474.3800001</v>
      </c>
      <c r="AD39" s="61">
        <v>33636742.530000001</v>
      </c>
      <c r="AE39" s="61">
        <v>0</v>
      </c>
      <c r="AF39" s="61">
        <v>0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228948054.22000015</v>
      </c>
      <c r="AN39" s="61">
        <v>588592835.75000012</v>
      </c>
      <c r="AO39" s="61">
        <v>-24600644.290000003</v>
      </c>
      <c r="AP39" s="61">
        <v>0</v>
      </c>
      <c r="AQ39" s="61">
        <v>0</v>
      </c>
      <c r="AR39" s="61">
        <v>-335044137.24000001</v>
      </c>
      <c r="AS39" s="61">
        <v>-11641648721.340002</v>
      </c>
      <c r="AT39" s="61">
        <v>-6340301479.8900003</v>
      </c>
      <c r="AU39" s="61">
        <v>-7117267392.8800001</v>
      </c>
      <c r="AV39" s="61">
        <v>776965912.98999989</v>
      </c>
      <c r="AW39" s="61">
        <v>-3514244748.6700001</v>
      </c>
      <c r="AX39" s="61">
        <v>-4151208912.340004</v>
      </c>
      <c r="AY39" s="61">
        <v>-42439921313.700005</v>
      </c>
      <c r="AZ39" s="61">
        <v>-19446390288.710007</v>
      </c>
      <c r="BA39" s="61">
        <v>-64088159528.050003</v>
      </c>
      <c r="BB39" s="61">
        <v>0</v>
      </c>
      <c r="BC39" s="61">
        <v>41094628503.060005</v>
      </c>
      <c r="BD39" s="61">
        <v>38288712401.360001</v>
      </c>
      <c r="BE39" s="61">
        <v>636964163.67000389</v>
      </c>
      <c r="BF39" s="61">
        <v>6450099943.630002</v>
      </c>
      <c r="BG39" s="61">
        <v>3283712360.71</v>
      </c>
      <c r="BH39" s="61">
        <v>8855624371.9800034</v>
      </c>
      <c r="BI39" s="61">
        <v>0</v>
      </c>
      <c r="BJ39" s="61">
        <v>-5689236789.0600004</v>
      </c>
      <c r="BK39" s="61">
        <v>-5813135779.9599981</v>
      </c>
      <c r="BL39" s="61">
        <v>0</v>
      </c>
      <c r="BM39" s="61">
        <v>0</v>
      </c>
      <c r="BN39" s="61">
        <v>0</v>
      </c>
      <c r="BO39" s="61">
        <v>-4887656.0299999993</v>
      </c>
      <c r="BP39" s="61">
        <v>-4887656.0299999993</v>
      </c>
      <c r="BQ39" s="61">
        <v>0</v>
      </c>
      <c r="BR39" s="61">
        <v>0</v>
      </c>
      <c r="BS39" s="61">
        <v>-1562098683.0000005</v>
      </c>
      <c r="BT39" s="61">
        <v>-1171942111.5700006</v>
      </c>
      <c r="BU39" s="61">
        <v>-180783754.12000003</v>
      </c>
      <c r="BV39" s="61">
        <v>-270583092.39999998</v>
      </c>
      <c r="BW39" s="61">
        <v>0</v>
      </c>
      <c r="BX39" s="61">
        <v>-31623445.270000003</v>
      </c>
      <c r="BY39" s="61">
        <v>-112492482.09999998</v>
      </c>
      <c r="BZ39" s="61">
        <v>205326957.48000002</v>
      </c>
      <c r="CA39" s="61">
        <v>-755.01999999999975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-220116153.74999997</v>
      </c>
      <c r="CJ39" s="61">
        <v>-220116153.74999997</v>
      </c>
      <c r="CK39" s="61">
        <v>0</v>
      </c>
      <c r="CL39" s="61">
        <v>1099272662.9699898</v>
      </c>
    </row>
    <row r="40" spans="1:90" ht="13.5" customHeight="1">
      <c r="A40" s="44" t="s">
        <v>66</v>
      </c>
      <c r="B40" s="59">
        <v>1046</v>
      </c>
      <c r="C40" s="60" t="s">
        <v>373</v>
      </c>
      <c r="D40" s="61">
        <v>280189162.2899999</v>
      </c>
      <c r="E40" s="61">
        <v>296477410.61000001</v>
      </c>
      <c r="F40" s="61">
        <v>373664121.50000006</v>
      </c>
      <c r="G40" s="61">
        <v>-75326890.539999992</v>
      </c>
      <c r="H40" s="61">
        <v>-1859820.35</v>
      </c>
      <c r="I40" s="61">
        <v>-69635215.900000155</v>
      </c>
      <c r="J40" s="61">
        <v>-76618764.330000162</v>
      </c>
      <c r="K40" s="61">
        <v>-658738975.09000003</v>
      </c>
      <c r="L40" s="61">
        <v>582120210.75999987</v>
      </c>
      <c r="M40" s="61">
        <v>6831897.3700000048</v>
      </c>
      <c r="N40" s="61">
        <v>114833498.38000001</v>
      </c>
      <c r="O40" s="61">
        <v>-108001601.01000001</v>
      </c>
      <c r="P40" s="61">
        <v>151651.06000000006</v>
      </c>
      <c r="Q40" s="61">
        <v>3748431</v>
      </c>
      <c r="R40" s="61">
        <v>-3596779.94</v>
      </c>
      <c r="S40" s="61">
        <v>-4113603.5600000015</v>
      </c>
      <c r="T40" s="61">
        <v>-6480080.0300000012</v>
      </c>
      <c r="U40" s="61">
        <v>-8864506.6900000013</v>
      </c>
      <c r="V40" s="61">
        <v>2384426.6599999997</v>
      </c>
      <c r="W40" s="61">
        <v>2366476.4699999997</v>
      </c>
      <c r="X40" s="61">
        <v>2676180.3099999996</v>
      </c>
      <c r="Y40" s="61">
        <v>-309703.83999999997</v>
      </c>
      <c r="Z40" s="61">
        <v>61991214.480000004</v>
      </c>
      <c r="AA40" s="61">
        <v>39400183.510000005</v>
      </c>
      <c r="AB40" s="61">
        <v>0</v>
      </c>
      <c r="AC40" s="61">
        <v>22591030.969999999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-4530643.34</v>
      </c>
      <c r="AN40" s="61">
        <v>-3817611.59</v>
      </c>
      <c r="AO40" s="61">
        <v>-713031.75</v>
      </c>
      <c r="AP40" s="61">
        <v>0</v>
      </c>
      <c r="AQ40" s="61">
        <v>0</v>
      </c>
      <c r="AR40" s="61">
        <v>0</v>
      </c>
      <c r="AS40" s="61">
        <v>-278975684.14999998</v>
      </c>
      <c r="AT40" s="61">
        <v>-127535292.00999999</v>
      </c>
      <c r="AU40" s="61">
        <v>-146358602.65000001</v>
      </c>
      <c r="AV40" s="61">
        <v>18823310.640000008</v>
      </c>
      <c r="AW40" s="61">
        <v>-14664295.569999948</v>
      </c>
      <c r="AX40" s="61">
        <v>-15111209.309999943</v>
      </c>
      <c r="AY40" s="61">
        <v>-317411488.70999998</v>
      </c>
      <c r="AZ40" s="61">
        <v>-221200455.00999999</v>
      </c>
      <c r="BA40" s="61">
        <v>-219662038.88999996</v>
      </c>
      <c r="BB40" s="61">
        <v>0</v>
      </c>
      <c r="BC40" s="61">
        <v>123451005.18999998</v>
      </c>
      <c r="BD40" s="61">
        <v>302300279.40000004</v>
      </c>
      <c r="BE40" s="61">
        <v>446913.73999999464</v>
      </c>
      <c r="BF40" s="61">
        <v>23845706.390000001</v>
      </c>
      <c r="BG40" s="61">
        <v>35211820.539999999</v>
      </c>
      <c r="BH40" s="61">
        <v>-6699995.9500000002</v>
      </c>
      <c r="BI40" s="61">
        <v>0</v>
      </c>
      <c r="BJ40" s="61">
        <v>-4666118.2000000011</v>
      </c>
      <c r="BK40" s="61">
        <v>-23398792.650000006</v>
      </c>
      <c r="BL40" s="61">
        <v>0</v>
      </c>
      <c r="BM40" s="61">
        <v>0</v>
      </c>
      <c r="BN40" s="61">
        <v>0</v>
      </c>
      <c r="BO40" s="61">
        <v>-2340678.34</v>
      </c>
      <c r="BP40" s="61">
        <v>-2340678.34</v>
      </c>
      <c r="BQ40" s="61">
        <v>0</v>
      </c>
      <c r="BR40" s="61">
        <v>0</v>
      </c>
      <c r="BS40" s="61">
        <v>-125435971.00999999</v>
      </c>
      <c r="BT40" s="61">
        <v>-51634433.670000009</v>
      </c>
      <c r="BU40" s="61">
        <v>-47334611.540000007</v>
      </c>
      <c r="BV40" s="61">
        <v>-32824727.119999997</v>
      </c>
      <c r="BW40" s="61">
        <v>0</v>
      </c>
      <c r="BX40" s="61">
        <v>-1895111.39</v>
      </c>
      <c r="BY40" s="61">
        <v>-3345921.3400000008</v>
      </c>
      <c r="BZ40" s="61">
        <v>12703584.26</v>
      </c>
      <c r="CA40" s="61">
        <v>-1104750.21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-8999447.2200000007</v>
      </c>
      <c r="CJ40" s="61">
        <v>-8999447.2200000007</v>
      </c>
      <c r="CK40" s="61">
        <v>0</v>
      </c>
      <c r="CL40" s="61">
        <v>1213478.1399999261</v>
      </c>
    </row>
    <row r="41" spans="1:90" ht="13.5" customHeight="1">
      <c r="A41" s="44" t="s">
        <v>68</v>
      </c>
      <c r="B41" s="59">
        <v>1048</v>
      </c>
      <c r="C41" s="60" t="s">
        <v>373</v>
      </c>
      <c r="D41" s="61">
        <v>2550341414.9802399</v>
      </c>
      <c r="E41" s="61">
        <v>4036953841.2798786</v>
      </c>
      <c r="F41" s="61">
        <v>5762342791.2698784</v>
      </c>
      <c r="G41" s="61">
        <v>-1578546481.0400002</v>
      </c>
      <c r="H41" s="61">
        <v>-146842468.94999999</v>
      </c>
      <c r="I41" s="61">
        <v>-1841499513.7199998</v>
      </c>
      <c r="J41" s="61">
        <v>-2241850024.0100002</v>
      </c>
      <c r="K41" s="61">
        <v>-9367874726.3899994</v>
      </c>
      <c r="L41" s="61">
        <v>7126024702.3799992</v>
      </c>
      <c r="M41" s="61">
        <v>341539187.77000046</v>
      </c>
      <c r="N41" s="61">
        <v>2826923053.9700007</v>
      </c>
      <c r="O41" s="61">
        <v>-2485383866.2000003</v>
      </c>
      <c r="P41" s="61">
        <v>58811322.520000011</v>
      </c>
      <c r="Q41" s="61">
        <v>236261949.84</v>
      </c>
      <c r="R41" s="61">
        <v>-177450627.31999999</v>
      </c>
      <c r="S41" s="61">
        <v>-119997034.94999996</v>
      </c>
      <c r="T41" s="61">
        <v>-25846815.770000041</v>
      </c>
      <c r="U41" s="61">
        <v>-499567751.08000004</v>
      </c>
      <c r="V41" s="61">
        <v>473720935.31</v>
      </c>
      <c r="W41" s="61">
        <v>-94150219.179999918</v>
      </c>
      <c r="X41" s="61">
        <v>198800148.15000001</v>
      </c>
      <c r="Y41" s="61">
        <v>-292950367.32999992</v>
      </c>
      <c r="Z41" s="61">
        <v>354171543.80036098</v>
      </c>
      <c r="AA41" s="61">
        <v>354171543.80036098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325000</v>
      </c>
      <c r="AK41" s="61">
        <v>325000</v>
      </c>
      <c r="AL41" s="61">
        <v>0</v>
      </c>
      <c r="AM41" s="61">
        <v>120387578.57000002</v>
      </c>
      <c r="AN41" s="61">
        <v>87927277.670000017</v>
      </c>
      <c r="AO41" s="61">
        <v>-24385227.52</v>
      </c>
      <c r="AP41" s="61">
        <v>90861.84</v>
      </c>
      <c r="AQ41" s="61">
        <v>0</v>
      </c>
      <c r="AR41" s="61">
        <v>56754666.580000006</v>
      </c>
      <c r="AS41" s="61">
        <v>-2473684986.7999983</v>
      </c>
      <c r="AT41" s="61">
        <v>-651449992.1899997</v>
      </c>
      <c r="AU41" s="61">
        <v>-1196720182.9499996</v>
      </c>
      <c r="AV41" s="61">
        <v>545270190.75999987</v>
      </c>
      <c r="AW41" s="61">
        <v>-446255145.37999916</v>
      </c>
      <c r="AX41" s="61">
        <v>-727333027.81999874</v>
      </c>
      <c r="AY41" s="61">
        <v>-3156244061.4799986</v>
      </c>
      <c r="AZ41" s="61">
        <v>-1433648452.1799994</v>
      </c>
      <c r="BA41" s="61">
        <v>-3493734863.9400001</v>
      </c>
      <c r="BB41" s="61">
        <v>0</v>
      </c>
      <c r="BC41" s="61">
        <v>1771139254.6400001</v>
      </c>
      <c r="BD41" s="61">
        <v>2428911033.6599998</v>
      </c>
      <c r="BE41" s="61">
        <v>281077882.43999958</v>
      </c>
      <c r="BF41" s="61">
        <v>1275575368.2699997</v>
      </c>
      <c r="BG41" s="61">
        <v>522051383.99000013</v>
      </c>
      <c r="BH41" s="61">
        <v>1549719916.2199996</v>
      </c>
      <c r="BI41" s="61">
        <v>0</v>
      </c>
      <c r="BJ41" s="61">
        <v>-796195931.93999982</v>
      </c>
      <c r="BK41" s="61">
        <v>-994497485.83000016</v>
      </c>
      <c r="BL41" s="61">
        <v>0</v>
      </c>
      <c r="BM41" s="61">
        <v>0</v>
      </c>
      <c r="BN41" s="61">
        <v>0</v>
      </c>
      <c r="BO41" s="61">
        <v>-20907167.600000001</v>
      </c>
      <c r="BP41" s="61">
        <v>-20907167.600000001</v>
      </c>
      <c r="BQ41" s="61">
        <v>0</v>
      </c>
      <c r="BR41" s="61">
        <v>0</v>
      </c>
      <c r="BS41" s="61">
        <v>-1355072681.6299999</v>
      </c>
      <c r="BT41" s="61">
        <v>-875257100.17000008</v>
      </c>
      <c r="BU41" s="61">
        <v>-320128245.76999998</v>
      </c>
      <c r="BV41" s="61">
        <v>-109261426.77999997</v>
      </c>
      <c r="BW41" s="61">
        <v>0</v>
      </c>
      <c r="BX41" s="61">
        <v>-135997981.34999999</v>
      </c>
      <c r="BY41" s="61">
        <v>-42252523.349999994</v>
      </c>
      <c r="BZ41" s="61">
        <v>210832666.24000001</v>
      </c>
      <c r="CA41" s="61">
        <v>-83008070.450000003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76656428.180241585</v>
      </c>
    </row>
    <row r="42" spans="1:90" ht="13.5" customHeight="1">
      <c r="A42" s="44" t="s">
        <v>70</v>
      </c>
      <c r="B42" s="59">
        <v>1049</v>
      </c>
      <c r="C42" s="60" t="s">
        <v>373</v>
      </c>
      <c r="D42" s="61">
        <v>1844847051.8099978</v>
      </c>
      <c r="E42" s="61">
        <v>1258160047.3800001</v>
      </c>
      <c r="F42" s="61">
        <v>1548595295.9100001</v>
      </c>
      <c r="G42" s="61">
        <v>-230391246.71999997</v>
      </c>
      <c r="H42" s="61">
        <v>-60044001.809999987</v>
      </c>
      <c r="I42" s="61">
        <v>286494051.56999785</v>
      </c>
      <c r="J42" s="61">
        <v>186034867.91999817</v>
      </c>
      <c r="K42" s="61">
        <v>-3525879909.5900025</v>
      </c>
      <c r="L42" s="61">
        <v>3711914777.5100007</v>
      </c>
      <c r="M42" s="61">
        <v>116671637.60999985</v>
      </c>
      <c r="N42" s="61">
        <v>220582614.68999985</v>
      </c>
      <c r="O42" s="61">
        <v>-103910977.08</v>
      </c>
      <c r="P42" s="61">
        <v>-16212453.960000157</v>
      </c>
      <c r="Q42" s="61">
        <v>139796322.66999984</v>
      </c>
      <c r="R42" s="61">
        <v>-156008776.63</v>
      </c>
      <c r="S42" s="61">
        <v>-25787038.560000006</v>
      </c>
      <c r="T42" s="61">
        <v>-27031464.690000005</v>
      </c>
      <c r="U42" s="61">
        <v>-47616633.650000006</v>
      </c>
      <c r="V42" s="61">
        <v>20585168.960000001</v>
      </c>
      <c r="W42" s="61">
        <v>1244426.1299999999</v>
      </c>
      <c r="X42" s="61">
        <v>1658388.95</v>
      </c>
      <c r="Y42" s="61">
        <v>-413962.82</v>
      </c>
      <c r="Z42" s="61">
        <v>353212843.72999996</v>
      </c>
      <c r="AA42" s="61">
        <v>134079208.41</v>
      </c>
      <c r="AB42" s="61">
        <v>146443787.20000005</v>
      </c>
      <c r="AC42" s="61">
        <v>72267119.659999952</v>
      </c>
      <c r="AD42" s="61">
        <v>422728.46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1142052.8000000003</v>
      </c>
      <c r="AK42" s="61">
        <v>1142052.8000000003</v>
      </c>
      <c r="AL42" s="61">
        <v>0</v>
      </c>
      <c r="AM42" s="61">
        <v>-28374905.110000029</v>
      </c>
      <c r="AN42" s="61">
        <v>-21979100.030000113</v>
      </c>
      <c r="AO42" s="61">
        <v>0</v>
      </c>
      <c r="AP42" s="61">
        <v>0</v>
      </c>
      <c r="AQ42" s="61">
        <v>0</v>
      </c>
      <c r="AR42" s="61">
        <v>-6395805.0799999181</v>
      </c>
      <c r="AS42" s="61">
        <v>-1821889435.4899986</v>
      </c>
      <c r="AT42" s="61">
        <v>-903245424.4000001</v>
      </c>
      <c r="AU42" s="61">
        <v>-914861340.83000004</v>
      </c>
      <c r="AV42" s="61">
        <v>11615916.430000002</v>
      </c>
      <c r="AW42" s="61">
        <v>-371899440.73999858</v>
      </c>
      <c r="AX42" s="61">
        <v>-369849400.52999854</v>
      </c>
      <c r="AY42" s="61">
        <v>-2495382617.4999986</v>
      </c>
      <c r="AZ42" s="61">
        <v>-1430959294.0900006</v>
      </c>
      <c r="BA42" s="61">
        <v>-2281701730.5499988</v>
      </c>
      <c r="BB42" s="61">
        <v>0</v>
      </c>
      <c r="BC42" s="61">
        <v>1217278407.1400008</v>
      </c>
      <c r="BD42" s="61">
        <v>2125533216.97</v>
      </c>
      <c r="BE42" s="61">
        <v>-2050040.2100000232</v>
      </c>
      <c r="BF42" s="61">
        <v>84067869.419999987</v>
      </c>
      <c r="BG42" s="61">
        <v>29040466.159999963</v>
      </c>
      <c r="BH42" s="61">
        <v>103887601.90000001</v>
      </c>
      <c r="BI42" s="61">
        <v>0</v>
      </c>
      <c r="BJ42" s="61">
        <v>-48860198.639999986</v>
      </c>
      <c r="BK42" s="61">
        <v>-86117909.63000001</v>
      </c>
      <c r="BL42" s="61">
        <v>0</v>
      </c>
      <c r="BM42" s="61">
        <v>0</v>
      </c>
      <c r="BN42" s="61">
        <v>0</v>
      </c>
      <c r="BO42" s="61">
        <v>-887574.27999999886</v>
      </c>
      <c r="BP42" s="61">
        <v>-887574.27999999886</v>
      </c>
      <c r="BQ42" s="61">
        <v>0</v>
      </c>
      <c r="BR42" s="61">
        <v>0</v>
      </c>
      <c r="BS42" s="61">
        <v>-446005623.55999988</v>
      </c>
      <c r="BT42" s="61">
        <v>-309912364.2899999</v>
      </c>
      <c r="BU42" s="61">
        <v>-78931237.529999986</v>
      </c>
      <c r="BV42" s="61">
        <v>-57864767.229999997</v>
      </c>
      <c r="BW42" s="61">
        <v>0</v>
      </c>
      <c r="BX42" s="61">
        <v>-6471112.339999998</v>
      </c>
      <c r="BY42" s="61">
        <v>-4430641.0199999986</v>
      </c>
      <c r="BZ42" s="61">
        <v>11604498.849999983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-99851372.51000002</v>
      </c>
      <c r="CJ42" s="61">
        <v>-99851372.51000002</v>
      </c>
      <c r="CK42" s="61">
        <v>0</v>
      </c>
      <c r="CL42" s="61">
        <v>22957616.319999218</v>
      </c>
    </row>
    <row r="43" spans="1:90" ht="13.5" customHeight="1">
      <c r="A43" s="44" t="s">
        <v>72</v>
      </c>
      <c r="B43" s="59">
        <v>1051</v>
      </c>
      <c r="C43" s="60" t="s">
        <v>373</v>
      </c>
      <c r="D43" s="61">
        <v>29743595.880000025</v>
      </c>
      <c r="E43" s="61">
        <v>-3846150.2099999995</v>
      </c>
      <c r="F43" s="61">
        <v>-3968825.2699999996</v>
      </c>
      <c r="G43" s="61">
        <v>122504.11</v>
      </c>
      <c r="H43" s="61">
        <v>170.95</v>
      </c>
      <c r="I43" s="61">
        <v>31800068.150000025</v>
      </c>
      <c r="J43" s="61">
        <v>47934385.82000003</v>
      </c>
      <c r="K43" s="61">
        <v>-52132478.949999996</v>
      </c>
      <c r="L43" s="61">
        <v>100066864.77000003</v>
      </c>
      <c r="M43" s="61">
        <v>-16134317.670000006</v>
      </c>
      <c r="N43" s="61">
        <v>14579434.48</v>
      </c>
      <c r="O43" s="61">
        <v>-30713752.150000006</v>
      </c>
      <c r="P43" s="61">
        <v>0</v>
      </c>
      <c r="Q43" s="61">
        <v>0</v>
      </c>
      <c r="R43" s="61">
        <v>0</v>
      </c>
      <c r="S43" s="61">
        <v>89068.94</v>
      </c>
      <c r="T43" s="61">
        <v>89068.94</v>
      </c>
      <c r="U43" s="61">
        <v>0</v>
      </c>
      <c r="V43" s="61">
        <v>89068.94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1700609</v>
      </c>
      <c r="AN43" s="61">
        <v>1700609</v>
      </c>
      <c r="AO43" s="61">
        <v>0</v>
      </c>
      <c r="AP43" s="61">
        <v>0</v>
      </c>
      <c r="AQ43" s="61">
        <v>0</v>
      </c>
      <c r="AR43" s="61">
        <v>0</v>
      </c>
      <c r="AS43" s="61">
        <v>-40451716.860000044</v>
      </c>
      <c r="AT43" s="61">
        <v>-30351306.300000004</v>
      </c>
      <c r="AU43" s="61">
        <v>-34676320.090000004</v>
      </c>
      <c r="AV43" s="61">
        <v>4325013.79</v>
      </c>
      <c r="AW43" s="61">
        <v>20428718.319999963</v>
      </c>
      <c r="AX43" s="61">
        <v>58570131.269999862</v>
      </c>
      <c r="AY43" s="61">
        <v>-328015359.81999999</v>
      </c>
      <c r="AZ43" s="61">
        <v>-328015359.81999999</v>
      </c>
      <c r="BA43" s="61">
        <v>0</v>
      </c>
      <c r="BB43" s="61">
        <v>0</v>
      </c>
      <c r="BC43" s="61">
        <v>0</v>
      </c>
      <c r="BD43" s="61">
        <v>386585491.08999985</v>
      </c>
      <c r="BE43" s="61">
        <v>-38141412.949999899</v>
      </c>
      <c r="BF43" s="61">
        <v>147305236.70000005</v>
      </c>
      <c r="BG43" s="61">
        <v>147305236.70000005</v>
      </c>
      <c r="BH43" s="61">
        <v>0</v>
      </c>
      <c r="BI43" s="61">
        <v>0</v>
      </c>
      <c r="BJ43" s="61">
        <v>0</v>
      </c>
      <c r="BK43" s="61">
        <v>-185446649.64999995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-30037421.760000005</v>
      </c>
      <c r="BT43" s="61">
        <v>-8505748.8499999996</v>
      </c>
      <c r="BU43" s="61">
        <v>-16192510.070000002</v>
      </c>
      <c r="BV43" s="61">
        <v>-8323296.7400000002</v>
      </c>
      <c r="BW43" s="61">
        <v>0</v>
      </c>
      <c r="BX43" s="61">
        <v>-78756.999999999985</v>
      </c>
      <c r="BY43" s="61">
        <v>-713082</v>
      </c>
      <c r="BZ43" s="61">
        <v>3775972.9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-491707.12</v>
      </c>
      <c r="CJ43" s="61">
        <v>-491707.12</v>
      </c>
      <c r="CK43" s="61">
        <v>0</v>
      </c>
      <c r="CL43" s="61">
        <v>-10708120.980000019</v>
      </c>
    </row>
    <row r="44" spans="1:90" ht="13.5" customHeight="1">
      <c r="A44" s="44" t="s">
        <v>74</v>
      </c>
      <c r="B44" s="59">
        <v>1052</v>
      </c>
      <c r="C44" s="60" t="s">
        <v>373</v>
      </c>
      <c r="D44" s="61">
        <v>42134468.274242781</v>
      </c>
      <c r="E44" s="61">
        <v>17302071.810000002</v>
      </c>
      <c r="F44" s="61">
        <v>53978296.420000002</v>
      </c>
      <c r="G44" s="61">
        <v>-36676224.609999999</v>
      </c>
      <c r="H44" s="61">
        <v>0</v>
      </c>
      <c r="I44" s="61">
        <v>-12920031.129999995</v>
      </c>
      <c r="J44" s="61">
        <v>-13789613.280000001</v>
      </c>
      <c r="K44" s="61">
        <v>-76725207.049999982</v>
      </c>
      <c r="L44" s="61">
        <v>62935593.769999981</v>
      </c>
      <c r="M44" s="61">
        <v>869582.15000000596</v>
      </c>
      <c r="N44" s="61">
        <v>32890754.050000001</v>
      </c>
      <c r="O44" s="61">
        <v>-32021171.899999995</v>
      </c>
      <c r="P44" s="61">
        <v>0</v>
      </c>
      <c r="Q44" s="61">
        <v>0</v>
      </c>
      <c r="R44" s="61">
        <v>0</v>
      </c>
      <c r="S44" s="61">
        <v>-1996773</v>
      </c>
      <c r="T44" s="61">
        <v>-2978788</v>
      </c>
      <c r="U44" s="61">
        <v>-14823314</v>
      </c>
      <c r="V44" s="61">
        <v>11844526</v>
      </c>
      <c r="W44" s="61">
        <v>982015</v>
      </c>
      <c r="X44" s="61">
        <v>2972820</v>
      </c>
      <c r="Y44" s="61">
        <v>-1990805</v>
      </c>
      <c r="Z44" s="61">
        <v>42745166.404242776</v>
      </c>
      <c r="AA44" s="61">
        <v>32005546.823304676</v>
      </c>
      <c r="AB44" s="61">
        <v>0</v>
      </c>
      <c r="AC44" s="61">
        <v>0</v>
      </c>
      <c r="AD44" s="61">
        <v>370635.20826081425</v>
      </c>
      <c r="AE44" s="61">
        <v>0</v>
      </c>
      <c r="AF44" s="61">
        <v>0</v>
      </c>
      <c r="AG44" s="61">
        <v>0</v>
      </c>
      <c r="AH44" s="61">
        <v>0</v>
      </c>
      <c r="AI44" s="61">
        <v>10368984.372677287</v>
      </c>
      <c r="AJ44" s="61">
        <v>113840</v>
      </c>
      <c r="AK44" s="61">
        <v>113840</v>
      </c>
      <c r="AL44" s="61">
        <v>0</v>
      </c>
      <c r="AM44" s="61">
        <v>-3109805.81</v>
      </c>
      <c r="AN44" s="61">
        <v>-3109805.81</v>
      </c>
      <c r="AO44" s="61">
        <v>0</v>
      </c>
      <c r="AP44" s="61">
        <v>0</v>
      </c>
      <c r="AQ44" s="61">
        <v>0</v>
      </c>
      <c r="AR44" s="61">
        <v>0</v>
      </c>
      <c r="AS44" s="61">
        <v>-75215639.719318673</v>
      </c>
      <c r="AT44" s="61">
        <v>-17411997.800000004</v>
      </c>
      <c r="AU44" s="61">
        <v>-17595848.160000004</v>
      </c>
      <c r="AV44" s="61">
        <v>183850.36</v>
      </c>
      <c r="AW44" s="61">
        <v>3180806.8506813273</v>
      </c>
      <c r="AX44" s="61">
        <v>-1574351.8238060176</v>
      </c>
      <c r="AY44" s="61">
        <v>-78641595.26380603</v>
      </c>
      <c r="AZ44" s="61">
        <v>-58779237.890000001</v>
      </c>
      <c r="BA44" s="61">
        <v>-57406155.446427636</v>
      </c>
      <c r="BB44" s="61">
        <v>0</v>
      </c>
      <c r="BC44" s="61">
        <v>37543798.072621599</v>
      </c>
      <c r="BD44" s="61">
        <v>77067243.440000013</v>
      </c>
      <c r="BE44" s="61">
        <v>4755158.6744873449</v>
      </c>
      <c r="BF44" s="61">
        <v>23283408.84448735</v>
      </c>
      <c r="BG44" s="61">
        <v>6995201.5600000005</v>
      </c>
      <c r="BH44" s="61">
        <v>32878480.73369582</v>
      </c>
      <c r="BI44" s="61">
        <v>0</v>
      </c>
      <c r="BJ44" s="61">
        <v>-16590273.449208472</v>
      </c>
      <c r="BK44" s="61">
        <v>-18528250.170000006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-58732630.129999995</v>
      </c>
      <c r="BT44" s="61">
        <v>-3967932.99</v>
      </c>
      <c r="BU44" s="61">
        <v>-30338771.539999999</v>
      </c>
      <c r="BV44" s="61">
        <v>-22575616.879999999</v>
      </c>
      <c r="BW44" s="61">
        <v>0</v>
      </c>
      <c r="BX44" s="61">
        <v>-260878.34000000003</v>
      </c>
      <c r="BY44" s="61">
        <v>-2729779.1899999995</v>
      </c>
      <c r="BZ44" s="61">
        <v>1140348.8099999998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-2251818.64</v>
      </c>
      <c r="CJ44" s="61">
        <v>-2251818.64</v>
      </c>
      <c r="CK44" s="61">
        <v>0</v>
      </c>
      <c r="CL44" s="61">
        <v>-33081171.445075892</v>
      </c>
    </row>
    <row r="45" spans="1:90" ht="13.5" customHeight="1">
      <c r="A45" s="44" t="s">
        <v>76</v>
      </c>
      <c r="B45" s="59">
        <v>1053</v>
      </c>
      <c r="C45" s="60" t="s">
        <v>373</v>
      </c>
      <c r="D45" s="61">
        <v>8280728632.260006</v>
      </c>
      <c r="E45" s="61">
        <v>5853594988.1200008</v>
      </c>
      <c r="F45" s="61">
        <v>6657166688.75</v>
      </c>
      <c r="G45" s="61">
        <v>-412562775.15000004</v>
      </c>
      <c r="H45" s="61">
        <v>-391008925.48000002</v>
      </c>
      <c r="I45" s="61">
        <v>213474704.42000538</v>
      </c>
      <c r="J45" s="61">
        <v>-12315830.089994431</v>
      </c>
      <c r="K45" s="61">
        <v>-14281441087.569998</v>
      </c>
      <c r="L45" s="61">
        <v>14269125257.480003</v>
      </c>
      <c r="M45" s="61">
        <v>177228394.30999976</v>
      </c>
      <c r="N45" s="61">
        <v>575850366.16999984</v>
      </c>
      <c r="O45" s="61">
        <v>-398621971.86000007</v>
      </c>
      <c r="P45" s="61">
        <v>48562140.200000048</v>
      </c>
      <c r="Q45" s="61">
        <v>772818911.57000005</v>
      </c>
      <c r="R45" s="61">
        <v>-724256771.37</v>
      </c>
      <c r="S45" s="61">
        <v>234903807.06999999</v>
      </c>
      <c r="T45" s="61">
        <v>238111885.16999999</v>
      </c>
      <c r="U45" s="61">
        <v>0</v>
      </c>
      <c r="V45" s="61">
        <v>238111885.16999999</v>
      </c>
      <c r="W45" s="61">
        <v>-3208078.1</v>
      </c>
      <c r="X45" s="61">
        <v>0</v>
      </c>
      <c r="Y45" s="61">
        <v>-3208078.1</v>
      </c>
      <c r="Z45" s="61">
        <v>2041740751.8999999</v>
      </c>
      <c r="AA45" s="61">
        <v>170222146.15000001</v>
      </c>
      <c r="AB45" s="61">
        <v>0</v>
      </c>
      <c r="AC45" s="61">
        <v>1726703355.9699998</v>
      </c>
      <c r="AD45" s="61">
        <v>143327615.76999998</v>
      </c>
      <c r="AE45" s="61">
        <v>0</v>
      </c>
      <c r="AF45" s="61">
        <v>0</v>
      </c>
      <c r="AG45" s="61">
        <v>0</v>
      </c>
      <c r="AH45" s="61">
        <v>1487634.0100000002</v>
      </c>
      <c r="AI45" s="61">
        <v>0</v>
      </c>
      <c r="AJ45" s="61">
        <v>4650000</v>
      </c>
      <c r="AK45" s="61">
        <v>4650000</v>
      </c>
      <c r="AL45" s="61">
        <v>0</v>
      </c>
      <c r="AM45" s="61">
        <v>-67635619.25000006</v>
      </c>
      <c r="AN45" s="61">
        <v>546290507.00999999</v>
      </c>
      <c r="AO45" s="61">
        <v>-151867819.31</v>
      </c>
      <c r="AP45" s="61">
        <v>-12641461</v>
      </c>
      <c r="AQ45" s="61">
        <v>0</v>
      </c>
      <c r="AR45" s="61">
        <v>-449416845.95000005</v>
      </c>
      <c r="AS45" s="61">
        <v>-6109838265.1299992</v>
      </c>
      <c r="AT45" s="61">
        <v>-3227807542.6999998</v>
      </c>
      <c r="AU45" s="61">
        <v>-3543557355.3199997</v>
      </c>
      <c r="AV45" s="61">
        <v>315749812.62</v>
      </c>
      <c r="AW45" s="61">
        <v>-1537378826.3399997</v>
      </c>
      <c r="AX45" s="61">
        <v>-1434983951.2299995</v>
      </c>
      <c r="AY45" s="61">
        <v>-15793671804.369995</v>
      </c>
      <c r="AZ45" s="61">
        <v>-4977373625.5599995</v>
      </c>
      <c r="BA45" s="61">
        <v>-22419487804.029999</v>
      </c>
      <c r="BB45" s="61">
        <v>0</v>
      </c>
      <c r="BC45" s="61">
        <v>11603189625.220001</v>
      </c>
      <c r="BD45" s="61">
        <v>14358687853.139996</v>
      </c>
      <c r="BE45" s="61">
        <v>-102394875.11000013</v>
      </c>
      <c r="BF45" s="61">
        <v>2060640129.8099999</v>
      </c>
      <c r="BG45" s="61">
        <v>723670875.17000008</v>
      </c>
      <c r="BH45" s="61">
        <v>2909603972.27</v>
      </c>
      <c r="BI45" s="61">
        <v>0</v>
      </c>
      <c r="BJ45" s="61">
        <v>-1572634717.6300001</v>
      </c>
      <c r="BK45" s="61">
        <v>-2163035004.9200001</v>
      </c>
      <c r="BL45" s="61">
        <v>0</v>
      </c>
      <c r="BM45" s="61">
        <v>0</v>
      </c>
      <c r="BN45" s="61">
        <v>0</v>
      </c>
      <c r="BO45" s="61">
        <v>-11676342.050000001</v>
      </c>
      <c r="BP45" s="61">
        <v>-11676342.050000001</v>
      </c>
      <c r="BQ45" s="61">
        <v>0</v>
      </c>
      <c r="BR45" s="61">
        <v>0</v>
      </c>
      <c r="BS45" s="61">
        <v>-1200710931.3100002</v>
      </c>
      <c r="BT45" s="61">
        <v>-763581587.79000008</v>
      </c>
      <c r="BU45" s="61">
        <v>-206572811.93000007</v>
      </c>
      <c r="BV45" s="61">
        <v>-19812765.670000002</v>
      </c>
      <c r="BW45" s="61">
        <v>0</v>
      </c>
      <c r="BX45" s="61">
        <v>-62521195.629999995</v>
      </c>
      <c r="BY45" s="61">
        <v>-138476721.05000001</v>
      </c>
      <c r="BZ45" s="61">
        <v>34279033.109999999</v>
      </c>
      <c r="CA45" s="61">
        <v>-44024882.349999994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-132264622.72999999</v>
      </c>
      <c r="CJ45" s="61">
        <v>-132264622.72999999</v>
      </c>
      <c r="CK45" s="61">
        <v>0</v>
      </c>
      <c r="CL45" s="61">
        <v>2170890367.1300068</v>
      </c>
    </row>
    <row r="46" spans="1:90" ht="13.5" customHeight="1">
      <c r="A46" s="44" t="s">
        <v>78</v>
      </c>
      <c r="B46" s="59">
        <v>1054</v>
      </c>
      <c r="C46" s="60" t="s">
        <v>373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</row>
    <row r="47" spans="1:90" ht="13.5" customHeight="1">
      <c r="A47" s="44" t="s">
        <v>80</v>
      </c>
      <c r="B47" s="59">
        <v>1055</v>
      </c>
      <c r="C47" s="60" t="s">
        <v>373</v>
      </c>
      <c r="D47" s="61">
        <v>35214457.159999996</v>
      </c>
      <c r="E47" s="61">
        <v>-9670388.4800000023</v>
      </c>
      <c r="F47" s="61">
        <v>-9606194.2600000016</v>
      </c>
      <c r="G47" s="61">
        <v>-64194.219999999994</v>
      </c>
      <c r="H47" s="61">
        <v>0</v>
      </c>
      <c r="I47" s="61">
        <v>41263291.019999981</v>
      </c>
      <c r="J47" s="61">
        <v>44543510.299999982</v>
      </c>
      <c r="K47" s="61">
        <v>-3639758.0200000005</v>
      </c>
      <c r="L47" s="61">
        <v>48183268.319999985</v>
      </c>
      <c r="M47" s="61">
        <v>-3280219.2800000007</v>
      </c>
      <c r="N47" s="61">
        <v>48511.149999999994</v>
      </c>
      <c r="O47" s="61">
        <v>-3328730.4300000006</v>
      </c>
      <c r="P47" s="61">
        <v>0</v>
      </c>
      <c r="Q47" s="61">
        <v>0</v>
      </c>
      <c r="R47" s="61">
        <v>0</v>
      </c>
      <c r="S47" s="61">
        <v>-1144154.1299999999</v>
      </c>
      <c r="T47" s="61">
        <v>-1144391.9099999999</v>
      </c>
      <c r="U47" s="61">
        <v>-1144391.9099999999</v>
      </c>
      <c r="V47" s="61">
        <v>0</v>
      </c>
      <c r="W47" s="61">
        <v>237.78</v>
      </c>
      <c r="X47" s="61">
        <v>237.78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4765708.7500000224</v>
      </c>
      <c r="AN47" s="61">
        <v>-2023164.729999983</v>
      </c>
      <c r="AO47" s="61">
        <v>31023277.510000005</v>
      </c>
      <c r="AP47" s="61">
        <v>500</v>
      </c>
      <c r="AQ47" s="61">
        <v>0</v>
      </c>
      <c r="AR47" s="61">
        <v>-24234904.030000001</v>
      </c>
      <c r="AS47" s="61">
        <v>-193316126.41000032</v>
      </c>
      <c r="AT47" s="61">
        <v>-8137147.5500000007</v>
      </c>
      <c r="AU47" s="61">
        <v>-7915639.5600000005</v>
      </c>
      <c r="AV47" s="61">
        <v>-221507.99</v>
      </c>
      <c r="AW47" s="61">
        <v>-137909447.66000032</v>
      </c>
      <c r="AX47" s="61">
        <v>-14615145.420000315</v>
      </c>
      <c r="AY47" s="61">
        <v>-1125339362.5799999</v>
      </c>
      <c r="AZ47" s="61">
        <v>-947968665.45999992</v>
      </c>
      <c r="BA47" s="61">
        <v>-281963195.31999999</v>
      </c>
      <c r="BB47" s="61">
        <v>-383160.83</v>
      </c>
      <c r="BC47" s="61">
        <v>104975659.03000002</v>
      </c>
      <c r="BD47" s="61">
        <v>1110724217.1599996</v>
      </c>
      <c r="BE47" s="61">
        <v>-123294302.23999999</v>
      </c>
      <c r="BF47" s="61">
        <v>634801.41999999993</v>
      </c>
      <c r="BG47" s="61">
        <v>378606.62999999995</v>
      </c>
      <c r="BH47" s="61">
        <v>310492.43</v>
      </c>
      <c r="BI47" s="61">
        <v>147316.25</v>
      </c>
      <c r="BJ47" s="61">
        <v>-201613.89</v>
      </c>
      <c r="BK47" s="61">
        <v>-123929103.66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-40980610.100000001</v>
      </c>
      <c r="BT47" s="61">
        <v>-7277467.5600000005</v>
      </c>
      <c r="BU47" s="61">
        <v>-19341199.199999999</v>
      </c>
      <c r="BV47" s="61">
        <v>-12298552.49</v>
      </c>
      <c r="BW47" s="61">
        <v>0</v>
      </c>
      <c r="BX47" s="61">
        <v>279077.80000000005</v>
      </c>
      <c r="BY47" s="61">
        <v>-2984999.2800000007</v>
      </c>
      <c r="BZ47" s="61">
        <v>642530.62999999989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-6288921.0999999996</v>
      </c>
      <c r="CJ47" s="61">
        <v>-6288921.0999999996</v>
      </c>
      <c r="CK47" s="61">
        <v>0</v>
      </c>
      <c r="CL47" s="61">
        <v>-158101669.25000033</v>
      </c>
    </row>
    <row r="48" spans="1:90" ht="13.5" customHeight="1">
      <c r="A48" s="44" t="s">
        <v>82</v>
      </c>
      <c r="B48" s="59">
        <v>1056</v>
      </c>
      <c r="C48" s="60" t="s">
        <v>373</v>
      </c>
      <c r="D48" s="61">
        <v>1245872407.0699992</v>
      </c>
      <c r="E48" s="61">
        <v>887555174.0200001</v>
      </c>
      <c r="F48" s="61">
        <v>977419144.34000015</v>
      </c>
      <c r="G48" s="61">
        <v>-5157369.71</v>
      </c>
      <c r="H48" s="61">
        <v>-84706600.609999999</v>
      </c>
      <c r="I48" s="61">
        <v>-45544216.230000973</v>
      </c>
      <c r="J48" s="61">
        <v>-27613676.230000973</v>
      </c>
      <c r="K48" s="61">
        <v>-1739189103.0700006</v>
      </c>
      <c r="L48" s="61">
        <v>1711575426.8399997</v>
      </c>
      <c r="M48" s="61">
        <v>-17930540</v>
      </c>
      <c r="N48" s="61">
        <v>153010548</v>
      </c>
      <c r="O48" s="61">
        <v>-170941088</v>
      </c>
      <c r="P48" s="61">
        <v>0</v>
      </c>
      <c r="Q48" s="61">
        <v>0</v>
      </c>
      <c r="R48" s="61">
        <v>0</v>
      </c>
      <c r="S48" s="61">
        <v>46220714.219999999</v>
      </c>
      <c r="T48" s="61">
        <v>46220714.219999999</v>
      </c>
      <c r="U48" s="61">
        <v>-160655357</v>
      </c>
      <c r="V48" s="61">
        <v>206876071.22</v>
      </c>
      <c r="W48" s="61">
        <v>0</v>
      </c>
      <c r="X48" s="61">
        <v>0</v>
      </c>
      <c r="Y48" s="61">
        <v>0</v>
      </c>
      <c r="Z48" s="61">
        <v>330881373.07000005</v>
      </c>
      <c r="AA48" s="61">
        <v>117883013.95</v>
      </c>
      <c r="AB48" s="61">
        <v>0</v>
      </c>
      <c r="AC48" s="61">
        <v>187834976.27000001</v>
      </c>
      <c r="AD48" s="61">
        <v>25163382.850000001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26759361.990000002</v>
      </c>
      <c r="AN48" s="61">
        <v>26759361.990000002</v>
      </c>
      <c r="AO48" s="61">
        <v>0</v>
      </c>
      <c r="AP48" s="61">
        <v>0</v>
      </c>
      <c r="AQ48" s="61">
        <v>0</v>
      </c>
      <c r="AR48" s="61">
        <v>0</v>
      </c>
      <c r="AS48" s="61">
        <v>-1043846261.079999</v>
      </c>
      <c r="AT48" s="61">
        <v>-484211394.62999994</v>
      </c>
      <c r="AU48" s="61">
        <v>-523793308.62999994</v>
      </c>
      <c r="AV48" s="61">
        <v>39581914</v>
      </c>
      <c r="AW48" s="61">
        <v>-299664795.44999909</v>
      </c>
      <c r="AX48" s="61">
        <v>-371768441.16999912</v>
      </c>
      <c r="AY48" s="61">
        <v>-3294276786.0799999</v>
      </c>
      <c r="AZ48" s="61">
        <v>-1273817249.0799997</v>
      </c>
      <c r="BA48" s="61">
        <v>-4371195707</v>
      </c>
      <c r="BB48" s="61">
        <v>0</v>
      </c>
      <c r="BC48" s="61">
        <v>2350736170</v>
      </c>
      <c r="BD48" s="61">
        <v>2922508344.9100008</v>
      </c>
      <c r="BE48" s="61">
        <v>72103645.719999999</v>
      </c>
      <c r="BF48" s="61">
        <v>265067304.5</v>
      </c>
      <c r="BG48" s="61">
        <v>122283872.5</v>
      </c>
      <c r="BH48" s="61">
        <v>332502912</v>
      </c>
      <c r="BI48" s="61">
        <v>0</v>
      </c>
      <c r="BJ48" s="61">
        <v>-189719480</v>
      </c>
      <c r="BK48" s="61">
        <v>-192963658.78</v>
      </c>
      <c r="BL48" s="61">
        <v>0</v>
      </c>
      <c r="BM48" s="61">
        <v>0</v>
      </c>
      <c r="BN48" s="61">
        <v>0</v>
      </c>
      <c r="BO48" s="61">
        <v>-1060</v>
      </c>
      <c r="BP48" s="61">
        <v>-1060</v>
      </c>
      <c r="BQ48" s="61">
        <v>0</v>
      </c>
      <c r="BR48" s="61">
        <v>0</v>
      </c>
      <c r="BS48" s="61">
        <v>-252614056.77000004</v>
      </c>
      <c r="BT48" s="61">
        <v>-121512796.75</v>
      </c>
      <c r="BU48" s="61">
        <v>-43118165.230000004</v>
      </c>
      <c r="BV48" s="61">
        <v>-57888386.050000004</v>
      </c>
      <c r="BW48" s="61">
        <v>0</v>
      </c>
      <c r="BX48" s="61">
        <v>-143219.38999999998</v>
      </c>
      <c r="BY48" s="61">
        <v>-19086449.140000004</v>
      </c>
      <c r="BZ48" s="61">
        <v>-679190.27</v>
      </c>
      <c r="CA48" s="61">
        <v>-10185849.939999999</v>
      </c>
      <c r="CB48" s="61">
        <v>1132676</v>
      </c>
      <c r="CC48" s="61">
        <v>1132676</v>
      </c>
      <c r="CD48" s="61">
        <v>-5517691</v>
      </c>
      <c r="CE48" s="61">
        <v>6650367</v>
      </c>
      <c r="CF48" s="61">
        <v>0</v>
      </c>
      <c r="CG48" s="61">
        <v>0</v>
      </c>
      <c r="CH48" s="61">
        <v>0</v>
      </c>
      <c r="CI48" s="61">
        <v>-8487630.2300000004</v>
      </c>
      <c r="CJ48" s="61">
        <v>-8487630.2300000004</v>
      </c>
      <c r="CK48" s="61">
        <v>0</v>
      </c>
      <c r="CL48" s="61">
        <v>202026145.99000025</v>
      </c>
    </row>
    <row r="49" spans="1:90" ht="13.5" customHeight="1">
      <c r="A49" s="44" t="s">
        <v>84</v>
      </c>
      <c r="B49" s="59">
        <v>1057</v>
      </c>
      <c r="C49" s="60" t="s">
        <v>373</v>
      </c>
      <c r="D49" s="61">
        <v>372457579.29000002</v>
      </c>
      <c r="E49" s="61">
        <v>197733451.42000002</v>
      </c>
      <c r="F49" s="61">
        <v>239195968.51000002</v>
      </c>
      <c r="G49" s="61">
        <v>-41462517.089999989</v>
      </c>
      <c r="H49" s="61">
        <v>0</v>
      </c>
      <c r="I49" s="61">
        <v>77301557.319999978</v>
      </c>
      <c r="J49" s="61">
        <v>81269895.269999981</v>
      </c>
      <c r="K49" s="61">
        <v>-678782245.69999993</v>
      </c>
      <c r="L49" s="61">
        <v>760052140.96999991</v>
      </c>
      <c r="M49" s="61">
        <v>-3968337.9499999993</v>
      </c>
      <c r="N49" s="61">
        <v>24096249.57</v>
      </c>
      <c r="O49" s="61">
        <v>-28064587.52</v>
      </c>
      <c r="P49" s="61">
        <v>0</v>
      </c>
      <c r="Q49" s="61">
        <v>0</v>
      </c>
      <c r="R49" s="61">
        <v>0</v>
      </c>
      <c r="S49" s="61">
        <v>-3310674.4099999983</v>
      </c>
      <c r="T49" s="61">
        <v>-3310674.4099999983</v>
      </c>
      <c r="U49" s="61">
        <v>-10046956.389999999</v>
      </c>
      <c r="V49" s="61">
        <v>6736281.9800000004</v>
      </c>
      <c r="W49" s="61">
        <v>0</v>
      </c>
      <c r="X49" s="61">
        <v>0</v>
      </c>
      <c r="Y49" s="61">
        <v>0</v>
      </c>
      <c r="Z49" s="61">
        <v>93286138.989999995</v>
      </c>
      <c r="AA49" s="61">
        <v>90130109.140000001</v>
      </c>
      <c r="AB49" s="61">
        <v>0</v>
      </c>
      <c r="AC49" s="61">
        <v>0</v>
      </c>
      <c r="AD49" s="61">
        <v>3156029.85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142500</v>
      </c>
      <c r="AK49" s="61">
        <v>142500</v>
      </c>
      <c r="AL49" s="61">
        <v>0</v>
      </c>
      <c r="AM49" s="61">
        <v>7304605.9700000007</v>
      </c>
      <c r="AN49" s="61">
        <v>4754137.4800000004</v>
      </c>
      <c r="AO49" s="61">
        <v>-177900.95</v>
      </c>
      <c r="AP49" s="61">
        <v>2715636</v>
      </c>
      <c r="AQ49" s="61">
        <v>0</v>
      </c>
      <c r="AR49" s="61">
        <v>12733.44</v>
      </c>
      <c r="AS49" s="61">
        <v>-303534169.16999996</v>
      </c>
      <c r="AT49" s="61">
        <v>-40956254.00999999</v>
      </c>
      <c r="AU49" s="61">
        <v>-40958279.489999987</v>
      </c>
      <c r="AV49" s="61">
        <v>2025.48</v>
      </c>
      <c r="AW49" s="61">
        <v>-10070317.660000015</v>
      </c>
      <c r="AX49" s="61">
        <v>-8851974.6400000155</v>
      </c>
      <c r="AY49" s="61">
        <v>-245961967.06000003</v>
      </c>
      <c r="AZ49" s="61">
        <v>-117279468.29000001</v>
      </c>
      <c r="BA49" s="61">
        <v>-192569021.30000004</v>
      </c>
      <c r="BB49" s="61">
        <v>0</v>
      </c>
      <c r="BC49" s="61">
        <v>63886522.529999994</v>
      </c>
      <c r="BD49" s="61">
        <v>237109992.42000002</v>
      </c>
      <c r="BE49" s="61">
        <v>-1218343.0200000003</v>
      </c>
      <c r="BF49" s="61">
        <v>1019498.74</v>
      </c>
      <c r="BG49" s="61">
        <v>260727.23</v>
      </c>
      <c r="BH49" s="61">
        <v>771567.47</v>
      </c>
      <c r="BI49" s="61">
        <v>0</v>
      </c>
      <c r="BJ49" s="61">
        <v>-12795.96</v>
      </c>
      <c r="BK49" s="61">
        <v>-2237841.7600000002</v>
      </c>
      <c r="BL49" s="61">
        <v>0</v>
      </c>
      <c r="BM49" s="61">
        <v>0</v>
      </c>
      <c r="BN49" s="61">
        <v>0</v>
      </c>
      <c r="BO49" s="61">
        <v>-4321133.8100000015</v>
      </c>
      <c r="BP49" s="61">
        <v>-4321133.8100000015</v>
      </c>
      <c r="BQ49" s="61">
        <v>0</v>
      </c>
      <c r="BR49" s="61">
        <v>0</v>
      </c>
      <c r="BS49" s="61">
        <v>-242610520.23999995</v>
      </c>
      <c r="BT49" s="61">
        <v>-185406541.43999997</v>
      </c>
      <c r="BU49" s="61">
        <v>-45834142.089999989</v>
      </c>
      <c r="BV49" s="61">
        <v>-448117.92</v>
      </c>
      <c r="BW49" s="61">
        <v>0</v>
      </c>
      <c r="BX49" s="61">
        <v>-1654.3000000000002</v>
      </c>
      <c r="BY49" s="61">
        <v>-11615581.720000003</v>
      </c>
      <c r="BZ49" s="61">
        <v>2409163.3599999994</v>
      </c>
      <c r="CA49" s="61">
        <v>-1713646.1300000004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-5575943.4499999993</v>
      </c>
      <c r="CJ49" s="61">
        <v>-5575943.4499999993</v>
      </c>
      <c r="CK49" s="61">
        <v>0</v>
      </c>
      <c r="CL49" s="61">
        <v>68923410.120000064</v>
      </c>
    </row>
    <row r="50" spans="1:90" ht="13.5" customHeight="1">
      <c r="A50" s="44" t="s">
        <v>86</v>
      </c>
      <c r="B50" s="59">
        <v>1058</v>
      </c>
      <c r="C50" s="60" t="s">
        <v>373</v>
      </c>
      <c r="D50" s="61">
        <v>516942497.52999985</v>
      </c>
      <c r="E50" s="61">
        <v>537721117.66999996</v>
      </c>
      <c r="F50" s="61">
        <v>647466752.45999992</v>
      </c>
      <c r="G50" s="61">
        <v>-109745634.79000001</v>
      </c>
      <c r="H50" s="61">
        <v>0</v>
      </c>
      <c r="I50" s="61">
        <v>-126602614.17000011</v>
      </c>
      <c r="J50" s="61">
        <v>-108124497.21000016</v>
      </c>
      <c r="K50" s="61">
        <v>-1117347070.72</v>
      </c>
      <c r="L50" s="61">
        <v>1009222573.5099999</v>
      </c>
      <c r="M50" s="61">
        <v>-18478116.959999949</v>
      </c>
      <c r="N50" s="61">
        <v>267447352.53000006</v>
      </c>
      <c r="O50" s="61">
        <v>-285925469.49000001</v>
      </c>
      <c r="P50" s="61">
        <v>0</v>
      </c>
      <c r="Q50" s="61">
        <v>0</v>
      </c>
      <c r="R50" s="61">
        <v>0</v>
      </c>
      <c r="S50" s="61">
        <v>-6836223.8799999952</v>
      </c>
      <c r="T50" s="61">
        <v>4200878.0900000036</v>
      </c>
      <c r="U50" s="61">
        <v>-22662522.869999997</v>
      </c>
      <c r="V50" s="61">
        <v>26863400.960000001</v>
      </c>
      <c r="W50" s="61">
        <v>-11037101.969999999</v>
      </c>
      <c r="X50" s="61">
        <v>13769801.420000002</v>
      </c>
      <c r="Y50" s="61">
        <v>-24806903.390000001</v>
      </c>
      <c r="Z50" s="61">
        <v>104276563.53</v>
      </c>
      <c r="AA50" s="61">
        <v>80814922.129999995</v>
      </c>
      <c r="AB50" s="61">
        <v>0</v>
      </c>
      <c r="AC50" s="61">
        <v>0</v>
      </c>
      <c r="AD50" s="61">
        <v>23461641.399999999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8383654.3800000008</v>
      </c>
      <c r="AN50" s="61">
        <v>8383654.3800000008</v>
      </c>
      <c r="AO50" s="61">
        <v>0</v>
      </c>
      <c r="AP50" s="61">
        <v>0</v>
      </c>
      <c r="AQ50" s="61">
        <v>0</v>
      </c>
      <c r="AR50" s="61">
        <v>0</v>
      </c>
      <c r="AS50" s="61">
        <v>-440671631.18000025</v>
      </c>
      <c r="AT50" s="61">
        <v>-28069396.419999998</v>
      </c>
      <c r="AU50" s="61">
        <v>-56158635.619999997</v>
      </c>
      <c r="AV50" s="61">
        <v>28089239.199999999</v>
      </c>
      <c r="AW50" s="61">
        <v>-17278832.680000246</v>
      </c>
      <c r="AX50" s="61">
        <v>-70258715.840000033</v>
      </c>
      <c r="AY50" s="61">
        <v>-389993330.88999999</v>
      </c>
      <c r="AZ50" s="61">
        <v>-91627099.279999986</v>
      </c>
      <c r="BA50" s="61">
        <v>-465425592.19999993</v>
      </c>
      <c r="BB50" s="61">
        <v>0</v>
      </c>
      <c r="BC50" s="61">
        <v>167059360.58999994</v>
      </c>
      <c r="BD50" s="61">
        <v>319734615.04999995</v>
      </c>
      <c r="BE50" s="61">
        <v>52979883.159999788</v>
      </c>
      <c r="BF50" s="61">
        <v>279716683.99999982</v>
      </c>
      <c r="BG50" s="61">
        <v>49554619.389999993</v>
      </c>
      <c r="BH50" s="61">
        <v>373764772.61999983</v>
      </c>
      <c r="BI50" s="61">
        <v>0</v>
      </c>
      <c r="BJ50" s="61">
        <v>-143602708.00999999</v>
      </c>
      <c r="BK50" s="61">
        <v>-226736800.84000003</v>
      </c>
      <c r="BL50" s="61">
        <v>0</v>
      </c>
      <c r="BM50" s="61">
        <v>0</v>
      </c>
      <c r="BN50" s="61">
        <v>0</v>
      </c>
      <c r="BO50" s="61">
        <v>-2842838.0700000003</v>
      </c>
      <c r="BP50" s="61">
        <v>-2842838.0700000003</v>
      </c>
      <c r="BQ50" s="61">
        <v>0</v>
      </c>
      <c r="BR50" s="61">
        <v>0</v>
      </c>
      <c r="BS50" s="61">
        <v>-380472254.65999997</v>
      </c>
      <c r="BT50" s="61">
        <v>-199867957.82999998</v>
      </c>
      <c r="BU50" s="61">
        <v>-66005648.050000004</v>
      </c>
      <c r="BV50" s="61">
        <v>-44469879.830000006</v>
      </c>
      <c r="BW50" s="61">
        <v>0</v>
      </c>
      <c r="BX50" s="61">
        <v>-98171126.75999999</v>
      </c>
      <c r="BY50" s="61">
        <v>-5754431.6699999999</v>
      </c>
      <c r="BZ50" s="61">
        <v>33796789.479999997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-12008309.35</v>
      </c>
      <c r="CJ50" s="61">
        <v>-12008309.35</v>
      </c>
      <c r="CK50" s="61">
        <v>0</v>
      </c>
      <c r="CL50" s="61">
        <v>76270866.349999607</v>
      </c>
    </row>
    <row r="51" spans="1:90" ht="13.5" customHeight="1">
      <c r="A51" s="44" t="s">
        <v>88</v>
      </c>
      <c r="B51" s="59">
        <v>1059</v>
      </c>
      <c r="C51" s="60" t="s">
        <v>373</v>
      </c>
      <c r="D51" s="61">
        <v>316356296.46999997</v>
      </c>
      <c r="E51" s="61">
        <v>326403836.20000005</v>
      </c>
      <c r="F51" s="61">
        <v>333052000.73000002</v>
      </c>
      <c r="G51" s="61">
        <v>-6648164.5300000003</v>
      </c>
      <c r="H51" s="61">
        <v>0</v>
      </c>
      <c r="I51" s="61">
        <v>-66152151.960000038</v>
      </c>
      <c r="J51" s="61">
        <v>-64940652.710000038</v>
      </c>
      <c r="K51" s="61">
        <v>-841318682.1400001</v>
      </c>
      <c r="L51" s="61">
        <v>776378029.43000007</v>
      </c>
      <c r="M51" s="61">
        <v>-1211499.2500000019</v>
      </c>
      <c r="N51" s="61">
        <v>13514297.189999999</v>
      </c>
      <c r="O51" s="61">
        <v>-14725796.440000001</v>
      </c>
      <c r="P51" s="61">
        <v>0</v>
      </c>
      <c r="Q51" s="61">
        <v>0</v>
      </c>
      <c r="R51" s="61">
        <v>0</v>
      </c>
      <c r="S51" s="61">
        <v>-2889119.08</v>
      </c>
      <c r="T51" s="61">
        <v>-2889119.08</v>
      </c>
      <c r="U51" s="61">
        <v>-2988499</v>
      </c>
      <c r="V51" s="61">
        <v>99379.92</v>
      </c>
      <c r="W51" s="61">
        <v>0</v>
      </c>
      <c r="X51" s="61">
        <v>0</v>
      </c>
      <c r="Y51" s="61">
        <v>0</v>
      </c>
      <c r="Z51" s="61">
        <v>58992759.249999993</v>
      </c>
      <c r="AA51" s="61">
        <v>58975573.889999993</v>
      </c>
      <c r="AB51" s="61">
        <v>0</v>
      </c>
      <c r="AC51" s="61">
        <v>0</v>
      </c>
      <c r="AD51" s="61">
        <v>17185.36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972.06</v>
      </c>
      <c r="AN51" s="61">
        <v>0</v>
      </c>
      <c r="AO51" s="61">
        <v>0</v>
      </c>
      <c r="AP51" s="61">
        <v>972.06</v>
      </c>
      <c r="AQ51" s="61">
        <v>0</v>
      </c>
      <c r="AR51" s="61">
        <v>0</v>
      </c>
      <c r="AS51" s="61">
        <v>-255665485.26000002</v>
      </c>
      <c r="AT51" s="61">
        <v>-10322693.939999999</v>
      </c>
      <c r="AU51" s="61">
        <v>-10322693.939999999</v>
      </c>
      <c r="AV51" s="61">
        <v>0</v>
      </c>
      <c r="AW51" s="61">
        <v>-26343838.219999999</v>
      </c>
      <c r="AX51" s="61">
        <v>-29806856.219999999</v>
      </c>
      <c r="AY51" s="61">
        <v>-118874091.94</v>
      </c>
      <c r="AZ51" s="61">
        <v>-27394314.939999998</v>
      </c>
      <c r="BA51" s="61">
        <v>-118863455</v>
      </c>
      <c r="BB51" s="61">
        <v>0</v>
      </c>
      <c r="BC51" s="61">
        <v>27383678</v>
      </c>
      <c r="BD51" s="61">
        <v>89067235.719999999</v>
      </c>
      <c r="BE51" s="61">
        <v>3463018</v>
      </c>
      <c r="BF51" s="61">
        <v>20922238</v>
      </c>
      <c r="BG51" s="61">
        <v>436739.32</v>
      </c>
      <c r="BH51" s="61">
        <v>29419008.68</v>
      </c>
      <c r="BI51" s="61">
        <v>0</v>
      </c>
      <c r="BJ51" s="61">
        <v>-8933510</v>
      </c>
      <c r="BK51" s="61">
        <v>-17459220</v>
      </c>
      <c r="BL51" s="61">
        <v>0</v>
      </c>
      <c r="BM51" s="61">
        <v>0</v>
      </c>
      <c r="BN51" s="61">
        <v>0</v>
      </c>
      <c r="BO51" s="61">
        <v>-657067</v>
      </c>
      <c r="BP51" s="61">
        <v>-657067</v>
      </c>
      <c r="BQ51" s="61">
        <v>0</v>
      </c>
      <c r="BR51" s="61">
        <v>0</v>
      </c>
      <c r="BS51" s="61">
        <v>-217134770.90000004</v>
      </c>
      <c r="BT51" s="61">
        <v>-99616946.10048297</v>
      </c>
      <c r="BU51" s="61">
        <v>-72493970.609999999</v>
      </c>
      <c r="BV51" s="61">
        <v>-8986367.5599999987</v>
      </c>
      <c r="BW51" s="61">
        <v>0</v>
      </c>
      <c r="BX51" s="61">
        <v>-31236265.649517056</v>
      </c>
      <c r="BY51" s="61">
        <v>-1985690.7399999998</v>
      </c>
      <c r="BZ51" s="61">
        <v>628086.25</v>
      </c>
      <c r="CA51" s="61">
        <v>-3443616.4899999993</v>
      </c>
      <c r="CB51" s="61">
        <v>-1207115.1999999993</v>
      </c>
      <c r="CC51" s="61">
        <v>-1207115.1999999993</v>
      </c>
      <c r="CD51" s="61">
        <v>-27239730.620000001</v>
      </c>
      <c r="CE51" s="61">
        <v>26032615.420000002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60690811.209999949</v>
      </c>
    </row>
    <row r="52" spans="1:90" ht="13.5" customHeight="1">
      <c r="A52" s="44" t="s">
        <v>90</v>
      </c>
      <c r="B52" s="59">
        <v>1060</v>
      </c>
      <c r="C52" s="60" t="s">
        <v>373</v>
      </c>
      <c r="D52" s="61">
        <v>981985.95000000019</v>
      </c>
      <c r="E52" s="61">
        <v>0</v>
      </c>
      <c r="F52" s="61">
        <v>0</v>
      </c>
      <c r="G52" s="61">
        <v>0</v>
      </c>
      <c r="H52" s="61">
        <v>0</v>
      </c>
      <c r="I52" s="61">
        <v>294115.45000000019</v>
      </c>
      <c r="J52" s="61">
        <v>294115.45000000019</v>
      </c>
      <c r="K52" s="61">
        <v>-2592634.19</v>
      </c>
      <c r="L52" s="61">
        <v>2886749.64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687870.5</v>
      </c>
      <c r="AK52" s="61">
        <v>687870.5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-16541791.470000001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-877424.56</v>
      </c>
      <c r="BP52" s="61">
        <v>-877424.56</v>
      </c>
      <c r="BQ52" s="61">
        <v>0</v>
      </c>
      <c r="BR52" s="61">
        <v>0</v>
      </c>
      <c r="BS52" s="61">
        <v>-15664366.91</v>
      </c>
      <c r="BT52" s="61">
        <v>0</v>
      </c>
      <c r="BU52" s="61">
        <v>-9690237.25</v>
      </c>
      <c r="BV52" s="61">
        <v>-3719476.37</v>
      </c>
      <c r="BW52" s="61">
        <v>0</v>
      </c>
      <c r="BX52" s="61">
        <v>0</v>
      </c>
      <c r="BY52" s="61">
        <v>-2254653.29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-15559805.52</v>
      </c>
    </row>
    <row r="53" spans="1:90" ht="13.5" customHeight="1">
      <c r="A53" s="44" t="s">
        <v>92</v>
      </c>
      <c r="B53" s="59">
        <v>1061</v>
      </c>
      <c r="C53" s="60" t="s">
        <v>373</v>
      </c>
      <c r="D53" s="61">
        <v>1778815480.9400012</v>
      </c>
      <c r="E53" s="61">
        <v>2972912086.9100003</v>
      </c>
      <c r="F53" s="61">
        <v>2973554093.2400002</v>
      </c>
      <c r="G53" s="61">
        <v>-642006.33000000007</v>
      </c>
      <c r="H53" s="61">
        <v>0</v>
      </c>
      <c r="I53" s="61">
        <v>-1482548659.559999</v>
      </c>
      <c r="J53" s="61">
        <v>-1482548659.559999</v>
      </c>
      <c r="K53" s="61">
        <v>-4022690141.1299992</v>
      </c>
      <c r="L53" s="61">
        <v>2540141481.5700002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267765058.59999999</v>
      </c>
      <c r="AA53" s="61">
        <v>230944139.47</v>
      </c>
      <c r="AB53" s="61">
        <v>28107072.600000001</v>
      </c>
      <c r="AC53" s="61">
        <v>9103050.290000001</v>
      </c>
      <c r="AD53" s="61">
        <v>-389203.76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20686994.989999998</v>
      </c>
      <c r="AK53" s="61">
        <v>20686994.989999998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-1791579601.5599997</v>
      </c>
      <c r="AT53" s="61">
        <v>-1271625511.79</v>
      </c>
      <c r="AU53" s="61">
        <v>-1271625511.79</v>
      </c>
      <c r="AV53" s="61">
        <v>0</v>
      </c>
      <c r="AW53" s="61">
        <v>-19857809.310000002</v>
      </c>
      <c r="AX53" s="61">
        <v>-19857809.310000002</v>
      </c>
      <c r="AY53" s="61">
        <v>-369873645.83999997</v>
      </c>
      <c r="AZ53" s="61">
        <v>-303987531.63999999</v>
      </c>
      <c r="BA53" s="61">
        <v>-82613644.959999993</v>
      </c>
      <c r="BB53" s="61">
        <v>0</v>
      </c>
      <c r="BC53" s="61">
        <v>16727530.76</v>
      </c>
      <c r="BD53" s="61">
        <v>350015836.52999997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-500096280.45999986</v>
      </c>
      <c r="BT53" s="61">
        <v>-30714324.620000005</v>
      </c>
      <c r="BU53" s="61">
        <v>-125501840.03000005</v>
      </c>
      <c r="BV53" s="61">
        <v>-50580698.989999995</v>
      </c>
      <c r="BW53" s="61">
        <v>0</v>
      </c>
      <c r="BX53" s="61">
        <v>-42700425.07</v>
      </c>
      <c r="BY53" s="61">
        <v>-9208539.4499999993</v>
      </c>
      <c r="BZ53" s="61">
        <v>-241390452.29999983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-12764120.619998455</v>
      </c>
    </row>
    <row r="54" spans="1:90" ht="13.5" customHeight="1">
      <c r="A54" s="44" t="s">
        <v>94</v>
      </c>
      <c r="B54" s="59">
        <v>2001</v>
      </c>
      <c r="C54" s="60" t="s">
        <v>373</v>
      </c>
      <c r="D54" s="61">
        <v>10282952320.300003</v>
      </c>
      <c r="E54" s="61">
        <v>18495286208.979996</v>
      </c>
      <c r="F54" s="61">
        <v>19033357224.609997</v>
      </c>
      <c r="G54" s="61">
        <v>-538071015.62999988</v>
      </c>
      <c r="H54" s="61">
        <v>0</v>
      </c>
      <c r="I54" s="61">
        <v>-9719974445.2799931</v>
      </c>
      <c r="J54" s="61">
        <v>-10088223448.819994</v>
      </c>
      <c r="K54" s="61">
        <v>-22396153615.869995</v>
      </c>
      <c r="L54" s="61">
        <v>12307930167.050001</v>
      </c>
      <c r="M54" s="61">
        <v>368249003.5400002</v>
      </c>
      <c r="N54" s="61">
        <v>567702398.33000016</v>
      </c>
      <c r="O54" s="61">
        <v>-199453394.78999999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1500305306.7900002</v>
      </c>
      <c r="AA54" s="61">
        <v>435102571.21000004</v>
      </c>
      <c r="AB54" s="61">
        <v>0</v>
      </c>
      <c r="AC54" s="61">
        <v>893530699.64999998</v>
      </c>
      <c r="AD54" s="61">
        <v>13140860.830000002</v>
      </c>
      <c r="AE54" s="61">
        <v>0</v>
      </c>
      <c r="AF54" s="61">
        <v>0</v>
      </c>
      <c r="AG54" s="61">
        <v>72740.709999999992</v>
      </c>
      <c r="AH54" s="61">
        <v>158458434.39000002</v>
      </c>
      <c r="AI54" s="61">
        <v>0</v>
      </c>
      <c r="AJ54" s="61">
        <v>7335249.8099999987</v>
      </c>
      <c r="AK54" s="61">
        <v>7335249.8099999987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-10047781056.090004</v>
      </c>
      <c r="AT54" s="61">
        <v>-8154029479.1400042</v>
      </c>
      <c r="AU54" s="61">
        <v>-8365539302.0300045</v>
      </c>
      <c r="AV54" s="61">
        <v>211509822.88999999</v>
      </c>
      <c r="AW54" s="61">
        <v>-397321339.70999908</v>
      </c>
      <c r="AX54" s="61">
        <v>-407729597.95999908</v>
      </c>
      <c r="AY54" s="61">
        <v>-3335146784.6399994</v>
      </c>
      <c r="AZ54" s="61">
        <v>-2558421512.6399994</v>
      </c>
      <c r="BA54" s="61">
        <v>-985426615</v>
      </c>
      <c r="BB54" s="61">
        <v>0</v>
      </c>
      <c r="BC54" s="61">
        <v>208701343</v>
      </c>
      <c r="BD54" s="61">
        <v>2927417186.6800003</v>
      </c>
      <c r="BE54" s="61">
        <v>10408258.249999985</v>
      </c>
      <c r="BF54" s="61">
        <v>57172525.209999986</v>
      </c>
      <c r="BG54" s="61">
        <v>44180153.209999986</v>
      </c>
      <c r="BH54" s="61">
        <v>12992372</v>
      </c>
      <c r="BI54" s="61">
        <v>0</v>
      </c>
      <c r="BJ54" s="61">
        <v>0</v>
      </c>
      <c r="BK54" s="61">
        <v>-46764266.960000001</v>
      </c>
      <c r="BL54" s="61">
        <v>0</v>
      </c>
      <c r="BM54" s="61">
        <v>0</v>
      </c>
      <c r="BN54" s="61">
        <v>0</v>
      </c>
      <c r="BO54" s="61">
        <v>-1521515.0000000002</v>
      </c>
      <c r="BP54" s="61">
        <v>-1521515.0000000002</v>
      </c>
      <c r="BQ54" s="61">
        <v>0</v>
      </c>
      <c r="BR54" s="61">
        <v>0</v>
      </c>
      <c r="BS54" s="61">
        <v>-1565904980.48</v>
      </c>
      <c r="BT54" s="61">
        <v>-754944161.45000017</v>
      </c>
      <c r="BU54" s="61">
        <v>-366128614.63999999</v>
      </c>
      <c r="BV54" s="61">
        <v>-119304615.90000004</v>
      </c>
      <c r="BW54" s="61">
        <v>9.9999904632568359E-3</v>
      </c>
      <c r="BX54" s="61">
        <v>-33982541.920000002</v>
      </c>
      <c r="BY54" s="61">
        <v>-61977929.5</v>
      </c>
      <c r="BZ54" s="61">
        <v>-210773806.50999975</v>
      </c>
      <c r="CA54" s="61">
        <v>-18793310.569999993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70996258.24000001</v>
      </c>
      <c r="CJ54" s="61">
        <v>70996258.24000001</v>
      </c>
      <c r="CK54" s="61">
        <v>0</v>
      </c>
      <c r="CL54" s="61">
        <v>235171264.20999908</v>
      </c>
    </row>
    <row r="55" spans="1:90" ht="13.5" customHeight="1">
      <c r="A55" s="44" t="s">
        <v>96</v>
      </c>
      <c r="B55" s="59">
        <v>2002</v>
      </c>
      <c r="C55" s="60" t="s">
        <v>374</v>
      </c>
      <c r="D55" s="61">
        <v>1241293.3999999999</v>
      </c>
      <c r="E55" s="61">
        <v>1384079.19</v>
      </c>
      <c r="F55" s="61">
        <v>1384079.19</v>
      </c>
      <c r="G55" s="61">
        <v>0</v>
      </c>
      <c r="H55" s="61">
        <v>0</v>
      </c>
      <c r="I55" s="61">
        <v>-142785.79000000004</v>
      </c>
      <c r="J55" s="61">
        <v>-142785.79000000004</v>
      </c>
      <c r="K55" s="61">
        <v>-2445332.16</v>
      </c>
      <c r="L55" s="61">
        <v>2302546.37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-1368825.7652206691</v>
      </c>
      <c r="AT55" s="61">
        <v>-9500</v>
      </c>
      <c r="AU55" s="61">
        <v>-9500</v>
      </c>
      <c r="AV55" s="61">
        <v>0</v>
      </c>
      <c r="AW55" s="61">
        <v>6934.224779330907</v>
      </c>
      <c r="AX55" s="61">
        <v>6934.224779330907</v>
      </c>
      <c r="AY55" s="61">
        <v>-36985.325220669096</v>
      </c>
      <c r="AZ55" s="61">
        <v>-57700</v>
      </c>
      <c r="BA55" s="61">
        <v>20714.6747793309</v>
      </c>
      <c r="BB55" s="61">
        <v>0</v>
      </c>
      <c r="BC55" s="61">
        <v>0</v>
      </c>
      <c r="BD55" s="61">
        <v>43919.55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-1366259.99</v>
      </c>
      <c r="BT55" s="61">
        <v>-490960.58999999985</v>
      </c>
      <c r="BU55" s="61">
        <v>-601806.96</v>
      </c>
      <c r="BV55" s="61">
        <v>-104267.36000000002</v>
      </c>
      <c r="BW55" s="61">
        <v>0</v>
      </c>
      <c r="BX55" s="61">
        <v>-7230.0699999999988</v>
      </c>
      <c r="BY55" s="61">
        <v>-161995.00999999998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-127532.36522066919</v>
      </c>
    </row>
    <row r="56" spans="1:90" ht="13.5" customHeight="1">
      <c r="A56" s="44" t="s">
        <v>98</v>
      </c>
      <c r="B56" s="59">
        <v>2005</v>
      </c>
      <c r="C56" s="60" t="s">
        <v>374</v>
      </c>
      <c r="D56" s="61">
        <v>428536396.16000009</v>
      </c>
      <c r="E56" s="61">
        <v>446666401.64999998</v>
      </c>
      <c r="F56" s="61">
        <v>446873609.25999999</v>
      </c>
      <c r="G56" s="61">
        <v>-207207.61</v>
      </c>
      <c r="H56" s="61">
        <v>0</v>
      </c>
      <c r="I56" s="61">
        <v>-67640489.099999905</v>
      </c>
      <c r="J56" s="61">
        <v>-67338652.599999905</v>
      </c>
      <c r="K56" s="61">
        <v>-891276199.00999999</v>
      </c>
      <c r="L56" s="61">
        <v>823937546.41000009</v>
      </c>
      <c r="M56" s="61">
        <v>-301836.5</v>
      </c>
      <c r="N56" s="61">
        <v>1151017.22</v>
      </c>
      <c r="O56" s="61">
        <v>-1452853.72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49510483.609999992</v>
      </c>
      <c r="AA56" s="61">
        <v>49510483.609999992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-388779950.98999995</v>
      </c>
      <c r="AT56" s="61">
        <v>-213561612.56</v>
      </c>
      <c r="AU56" s="61">
        <v>-213561612.56</v>
      </c>
      <c r="AV56" s="61">
        <v>0</v>
      </c>
      <c r="AW56" s="61">
        <v>-1424658.5899999999</v>
      </c>
      <c r="AX56" s="61">
        <v>-1424658.5899999999</v>
      </c>
      <c r="AY56" s="61">
        <v>-14991607.76</v>
      </c>
      <c r="AZ56" s="61">
        <v>-14656624.619999999</v>
      </c>
      <c r="BA56" s="61">
        <v>-334983.14</v>
      </c>
      <c r="BB56" s="61">
        <v>0</v>
      </c>
      <c r="BC56" s="61">
        <v>0</v>
      </c>
      <c r="BD56" s="61">
        <v>13566949.17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-140728.51999999999</v>
      </c>
      <c r="BP56" s="61">
        <v>-140728.51999999999</v>
      </c>
      <c r="BQ56" s="61">
        <v>0</v>
      </c>
      <c r="BR56" s="61">
        <v>0</v>
      </c>
      <c r="BS56" s="61">
        <v>-173650457.23999998</v>
      </c>
      <c r="BT56" s="61">
        <v>-84062999.379999995</v>
      </c>
      <c r="BU56" s="61">
        <v>-72056754.649999991</v>
      </c>
      <c r="BV56" s="61">
        <v>-7932140.0899999999</v>
      </c>
      <c r="BW56" s="61">
        <v>0</v>
      </c>
      <c r="BX56" s="61">
        <v>-3781033.7099999995</v>
      </c>
      <c r="BY56" s="61">
        <v>-5507703.8900000006</v>
      </c>
      <c r="BZ56" s="61">
        <v>0</v>
      </c>
      <c r="CA56" s="61">
        <v>-309825.51999999996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-2494.08</v>
      </c>
      <c r="CJ56" s="61">
        <v>-2494.08</v>
      </c>
      <c r="CK56" s="61">
        <v>0</v>
      </c>
      <c r="CL56" s="61">
        <v>39756445.170000136</v>
      </c>
    </row>
    <row r="57" spans="1:90" ht="13.5" customHeight="1">
      <c r="A57" s="44" t="s">
        <v>100</v>
      </c>
      <c r="B57" s="59">
        <v>2006</v>
      </c>
      <c r="C57" s="60" t="s">
        <v>375</v>
      </c>
      <c r="D57" s="61">
        <v>145165466.85000002</v>
      </c>
      <c r="E57" s="61">
        <v>30170607.970000003</v>
      </c>
      <c r="F57" s="61">
        <v>33367553.170000002</v>
      </c>
      <c r="G57" s="61">
        <v>-3196945.1999999997</v>
      </c>
      <c r="H57" s="61">
        <v>0</v>
      </c>
      <c r="I57" s="61">
        <v>4545036.3500000015</v>
      </c>
      <c r="J57" s="61">
        <v>7913026.7199999988</v>
      </c>
      <c r="K57" s="61">
        <v>-82203540.75999999</v>
      </c>
      <c r="L57" s="61">
        <v>90116567.479999989</v>
      </c>
      <c r="M57" s="61">
        <v>-3367990.3699999973</v>
      </c>
      <c r="N57" s="61">
        <v>18459803.100000001</v>
      </c>
      <c r="O57" s="61">
        <v>-21827793.469999999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110449822.53</v>
      </c>
      <c r="AA57" s="61">
        <v>110449822.53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-89946415.25999999</v>
      </c>
      <c r="AT57" s="61">
        <v>-21332945.700000003</v>
      </c>
      <c r="AU57" s="61">
        <v>-26174442.030000001</v>
      </c>
      <c r="AV57" s="61">
        <v>4841496.33</v>
      </c>
      <c r="AW57" s="61">
        <v>1394773.0100000002</v>
      </c>
      <c r="AX57" s="61">
        <v>880936.98000000045</v>
      </c>
      <c r="AY57" s="61">
        <v>-28859198.77</v>
      </c>
      <c r="AZ57" s="61">
        <v>-27806310.77</v>
      </c>
      <c r="BA57" s="61">
        <v>-1052888</v>
      </c>
      <c r="BB57" s="61">
        <v>0</v>
      </c>
      <c r="BC57" s="61">
        <v>0</v>
      </c>
      <c r="BD57" s="61">
        <v>29740135.75</v>
      </c>
      <c r="BE57" s="61">
        <v>513836.0299999998</v>
      </c>
      <c r="BF57" s="61">
        <v>3168927.9299999997</v>
      </c>
      <c r="BG57" s="61">
        <v>3168927.9299999997</v>
      </c>
      <c r="BH57" s="61">
        <v>0</v>
      </c>
      <c r="BI57" s="61">
        <v>0</v>
      </c>
      <c r="BJ57" s="61">
        <v>0</v>
      </c>
      <c r="BK57" s="61">
        <v>-2655091.9</v>
      </c>
      <c r="BL57" s="61">
        <v>0</v>
      </c>
      <c r="BM57" s="61">
        <v>0</v>
      </c>
      <c r="BN57" s="61">
        <v>0</v>
      </c>
      <c r="BO57" s="61">
        <v>-12522.420000000593</v>
      </c>
      <c r="BP57" s="61">
        <v>-12522.420000000593</v>
      </c>
      <c r="BQ57" s="61">
        <v>0</v>
      </c>
      <c r="BR57" s="61">
        <v>0</v>
      </c>
      <c r="BS57" s="61">
        <v>-69960205.149999991</v>
      </c>
      <c r="BT57" s="61">
        <v>-9968362.5700000003</v>
      </c>
      <c r="BU57" s="61">
        <v>-40391868.529999994</v>
      </c>
      <c r="BV57" s="61">
        <v>-1869616.71</v>
      </c>
      <c r="BW57" s="61">
        <v>0</v>
      </c>
      <c r="BX57" s="61">
        <v>-682842.77</v>
      </c>
      <c r="BY57" s="61">
        <v>-21849719.719999999</v>
      </c>
      <c r="BZ57" s="61">
        <v>5102205.1499999994</v>
      </c>
      <c r="CA57" s="61">
        <v>-300000</v>
      </c>
      <c r="CB57" s="61">
        <v>-35515</v>
      </c>
      <c r="CC57" s="61">
        <v>-35515</v>
      </c>
      <c r="CD57" s="61">
        <v>-114653.58</v>
      </c>
      <c r="CE57" s="61">
        <v>79138.58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55219051.590000033</v>
      </c>
    </row>
    <row r="58" spans="1:90" ht="13.5" customHeight="1">
      <c r="A58" s="44" t="s">
        <v>102</v>
      </c>
      <c r="B58" s="59">
        <v>2007</v>
      </c>
      <c r="C58" s="60" t="s">
        <v>374</v>
      </c>
      <c r="D58" s="61">
        <v>965091.4300000004</v>
      </c>
      <c r="E58" s="61">
        <v>479935.81000000023</v>
      </c>
      <c r="F58" s="61">
        <v>479935.81000000023</v>
      </c>
      <c r="G58" s="61">
        <v>0</v>
      </c>
      <c r="H58" s="61">
        <v>0</v>
      </c>
      <c r="I58" s="61">
        <v>220365.04000000004</v>
      </c>
      <c r="J58" s="61">
        <v>220365.04000000004</v>
      </c>
      <c r="K58" s="61">
        <v>-541772.02</v>
      </c>
      <c r="L58" s="61">
        <v>762137.06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264790.58</v>
      </c>
      <c r="AA58" s="61">
        <v>264790.58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-7146073.4100000001</v>
      </c>
      <c r="AT58" s="61">
        <v>-5328.03</v>
      </c>
      <c r="AU58" s="61">
        <v>-5328.03</v>
      </c>
      <c r="AV58" s="61">
        <v>0</v>
      </c>
      <c r="AW58" s="61">
        <v>-2491.5300000000279</v>
      </c>
      <c r="AX58" s="61">
        <v>-2491.5300000000279</v>
      </c>
      <c r="AY58" s="61">
        <v>-425775.56000000006</v>
      </c>
      <c r="AZ58" s="61">
        <v>-391863.09</v>
      </c>
      <c r="BA58" s="61">
        <v>-33912.47</v>
      </c>
      <c r="BB58" s="61">
        <v>0</v>
      </c>
      <c r="BC58" s="61">
        <v>0</v>
      </c>
      <c r="BD58" s="61">
        <v>423284.03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-7081911.8100000005</v>
      </c>
      <c r="BT58" s="61">
        <v>-127614.62999999998</v>
      </c>
      <c r="BU58" s="61">
        <v>-3076152.33</v>
      </c>
      <c r="BV58" s="61">
        <v>-1834705.08</v>
      </c>
      <c r="BW58" s="61">
        <v>0</v>
      </c>
      <c r="BX58" s="61">
        <v>-220545.76</v>
      </c>
      <c r="BY58" s="61">
        <v>-2045486.11</v>
      </c>
      <c r="BZ58" s="61">
        <v>0</v>
      </c>
      <c r="CA58" s="61">
        <v>222592.1</v>
      </c>
      <c r="CB58" s="61">
        <v>-56817.300000000047</v>
      </c>
      <c r="CC58" s="61">
        <v>-56817.300000000047</v>
      </c>
      <c r="CD58" s="61">
        <v>-1058676.57</v>
      </c>
      <c r="CE58" s="61">
        <v>1001859.27</v>
      </c>
      <c r="CF58" s="61">
        <v>0</v>
      </c>
      <c r="CG58" s="61">
        <v>0</v>
      </c>
      <c r="CH58" s="61">
        <v>0</v>
      </c>
      <c r="CI58" s="61">
        <v>475.26</v>
      </c>
      <c r="CJ58" s="61">
        <v>475.26</v>
      </c>
      <c r="CK58" s="61">
        <v>0</v>
      </c>
      <c r="CL58" s="61">
        <v>-6180981.9799999995</v>
      </c>
    </row>
    <row r="59" spans="1:90" ht="13.5" customHeight="1">
      <c r="A59" s="44" t="s">
        <v>104</v>
      </c>
      <c r="B59" s="59">
        <v>2008</v>
      </c>
      <c r="C59" s="60" t="s">
        <v>374</v>
      </c>
      <c r="D59" s="61">
        <v>565.48</v>
      </c>
      <c r="E59" s="61">
        <v>0</v>
      </c>
      <c r="F59" s="61">
        <v>0</v>
      </c>
      <c r="G59" s="61">
        <v>0</v>
      </c>
      <c r="H59" s="61">
        <v>0</v>
      </c>
      <c r="I59" s="61">
        <v>565.48</v>
      </c>
      <c r="J59" s="61">
        <v>565.48</v>
      </c>
      <c r="K59" s="61">
        <v>-17.260000000000002</v>
      </c>
      <c r="L59" s="61">
        <v>582.74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-9680.2735100000009</v>
      </c>
      <c r="AT59" s="61">
        <v>0</v>
      </c>
      <c r="AU59" s="61">
        <v>0</v>
      </c>
      <c r="AV59" s="61">
        <v>0</v>
      </c>
      <c r="AW59" s="61">
        <v>-875.61000000000013</v>
      </c>
      <c r="AX59" s="61">
        <v>-875.61000000000013</v>
      </c>
      <c r="AY59" s="61">
        <v>-1399.66</v>
      </c>
      <c r="AZ59" s="61">
        <v>0</v>
      </c>
      <c r="BA59" s="61">
        <v>-1399.66</v>
      </c>
      <c r="BB59" s="61">
        <v>0</v>
      </c>
      <c r="BC59" s="61">
        <v>0</v>
      </c>
      <c r="BD59" s="61">
        <v>524.04999999999995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15.84</v>
      </c>
      <c r="BP59" s="61">
        <v>15.84</v>
      </c>
      <c r="BQ59" s="61">
        <v>0</v>
      </c>
      <c r="BR59" s="61">
        <v>0</v>
      </c>
      <c r="BS59" s="61">
        <v>-8820.5035100000005</v>
      </c>
      <c r="BT59" s="61">
        <v>-226.2</v>
      </c>
      <c r="BU59" s="61">
        <v>-3517.7334180000003</v>
      </c>
      <c r="BV59" s="61">
        <v>-805.76483400000006</v>
      </c>
      <c r="BW59" s="61">
        <v>0</v>
      </c>
      <c r="BX59" s="61">
        <v>0</v>
      </c>
      <c r="BY59" s="61">
        <v>-4270.8052580000003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-9114.7935100000013</v>
      </c>
    </row>
    <row r="60" spans="1:90" ht="13.5" customHeight="1">
      <c r="A60" s="44" t="s">
        <v>106</v>
      </c>
      <c r="B60" s="59">
        <v>3001</v>
      </c>
      <c r="C60" s="60" t="s">
        <v>375</v>
      </c>
      <c r="D60" s="61">
        <v>15812024.320000017</v>
      </c>
      <c r="E60" s="61">
        <v>35943406.439999998</v>
      </c>
      <c r="F60" s="61">
        <v>179715939.06999999</v>
      </c>
      <c r="G60" s="61">
        <v>-143772532.63</v>
      </c>
      <c r="H60" s="61">
        <v>0</v>
      </c>
      <c r="I60" s="61">
        <v>-28982493.159999982</v>
      </c>
      <c r="J60" s="61">
        <v>-146997560.94999999</v>
      </c>
      <c r="K60" s="61">
        <v>-164564028.72</v>
      </c>
      <c r="L60" s="61">
        <v>17566467.77</v>
      </c>
      <c r="M60" s="61">
        <v>118015067.79000001</v>
      </c>
      <c r="N60" s="61">
        <v>131850738.64</v>
      </c>
      <c r="O60" s="61">
        <v>-13835670.85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8851111.040000001</v>
      </c>
      <c r="AA60" s="61">
        <v>10179995.99</v>
      </c>
      <c r="AB60" s="61">
        <v>0</v>
      </c>
      <c r="AC60" s="61">
        <v>-1328884.95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-14320474.23</v>
      </c>
      <c r="AT60" s="61">
        <v>0</v>
      </c>
      <c r="AU60" s="61">
        <v>-30318118.989999998</v>
      </c>
      <c r="AV60" s="61">
        <v>30318118.989999998</v>
      </c>
      <c r="AW60" s="61">
        <v>-34611.859999999404</v>
      </c>
      <c r="AX60" s="61">
        <v>-952899.88000000082</v>
      </c>
      <c r="AY60" s="61">
        <v>-9959619.5</v>
      </c>
      <c r="AZ60" s="61">
        <v>-9959619.5</v>
      </c>
      <c r="BA60" s="61">
        <v>0</v>
      </c>
      <c r="BB60" s="61">
        <v>0</v>
      </c>
      <c r="BC60" s="61">
        <v>0</v>
      </c>
      <c r="BD60" s="61">
        <v>9006719.6199999992</v>
      </c>
      <c r="BE60" s="61">
        <v>918288.02000000142</v>
      </c>
      <c r="BF60" s="61">
        <v>9925007.6400000006</v>
      </c>
      <c r="BG60" s="61">
        <v>9925007.6400000006</v>
      </c>
      <c r="BH60" s="61">
        <v>0</v>
      </c>
      <c r="BI60" s="61">
        <v>0</v>
      </c>
      <c r="BJ60" s="61">
        <v>0</v>
      </c>
      <c r="BK60" s="61">
        <v>-9006719.6199999992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-14285862.370000001</v>
      </c>
      <c r="BT60" s="61">
        <v>-70155.22</v>
      </c>
      <c r="BU60" s="61">
        <v>-990130.17</v>
      </c>
      <c r="BV60" s="61">
        <v>-1704850.5199999998</v>
      </c>
      <c r="BW60" s="61">
        <v>0</v>
      </c>
      <c r="BX60" s="61">
        <v>0</v>
      </c>
      <c r="BY60" s="61">
        <v>-25811.83</v>
      </c>
      <c r="BZ60" s="61">
        <v>-11052359.08</v>
      </c>
      <c r="CA60" s="61">
        <v>-442555.55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1491550.0900000166</v>
      </c>
    </row>
    <row r="61" spans="1:90" ht="13.5" customHeight="1">
      <c r="A61" s="44" t="s">
        <v>108</v>
      </c>
      <c r="B61" s="59">
        <v>3002</v>
      </c>
      <c r="C61" s="60" t="s">
        <v>375</v>
      </c>
      <c r="D61" s="61">
        <v>1362857.8200000003</v>
      </c>
      <c r="E61" s="61">
        <v>1120448.58</v>
      </c>
      <c r="F61" s="61">
        <v>1120886.08</v>
      </c>
      <c r="G61" s="61">
        <v>-437.5</v>
      </c>
      <c r="H61" s="61">
        <v>0</v>
      </c>
      <c r="I61" s="61">
        <v>-375171.16999999993</v>
      </c>
      <c r="J61" s="61">
        <v>-200941.43999999994</v>
      </c>
      <c r="K61" s="61">
        <v>-507348.97</v>
      </c>
      <c r="L61" s="61">
        <v>306407.53000000003</v>
      </c>
      <c r="M61" s="61">
        <v>-174229.73</v>
      </c>
      <c r="N61" s="61">
        <v>4238.43</v>
      </c>
      <c r="O61" s="61">
        <v>-178468.16</v>
      </c>
      <c r="P61" s="61">
        <v>0</v>
      </c>
      <c r="Q61" s="61">
        <v>0</v>
      </c>
      <c r="R61" s="61">
        <v>0</v>
      </c>
      <c r="S61" s="61">
        <v>222075.81000000006</v>
      </c>
      <c r="T61" s="61">
        <v>531857.81000000006</v>
      </c>
      <c r="U61" s="61">
        <v>0</v>
      </c>
      <c r="V61" s="61">
        <v>531857.81000000006</v>
      </c>
      <c r="W61" s="61">
        <v>-309782</v>
      </c>
      <c r="X61" s="61">
        <v>0</v>
      </c>
      <c r="Y61" s="61">
        <v>-309782</v>
      </c>
      <c r="Z61" s="61">
        <v>395504.6</v>
      </c>
      <c r="AA61" s="61">
        <v>224740.1</v>
      </c>
      <c r="AB61" s="61">
        <v>0</v>
      </c>
      <c r="AC61" s="61">
        <v>58193.98</v>
      </c>
      <c r="AD61" s="61">
        <v>115007.17</v>
      </c>
      <c r="AE61" s="61">
        <v>0</v>
      </c>
      <c r="AF61" s="61">
        <v>0</v>
      </c>
      <c r="AG61" s="61">
        <v>71.75</v>
      </c>
      <c r="AH61" s="61">
        <v>0</v>
      </c>
      <c r="AI61" s="61">
        <v>-2508.4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-1103588.6799999992</v>
      </c>
      <c r="AT61" s="61">
        <v>-604844.99</v>
      </c>
      <c r="AU61" s="61">
        <v>-604844.99</v>
      </c>
      <c r="AV61" s="61">
        <v>0</v>
      </c>
      <c r="AW61" s="61">
        <v>-55982.629999999655</v>
      </c>
      <c r="AX61" s="61">
        <v>1193833.1500000004</v>
      </c>
      <c r="AY61" s="61">
        <v>-3166752.91</v>
      </c>
      <c r="AZ61" s="61">
        <v>-2947914.89</v>
      </c>
      <c r="BA61" s="61">
        <v>-218838.02</v>
      </c>
      <c r="BB61" s="61">
        <v>0</v>
      </c>
      <c r="BC61" s="61">
        <v>0</v>
      </c>
      <c r="BD61" s="61">
        <v>4360586.0600000005</v>
      </c>
      <c r="BE61" s="61">
        <v>-1249815.78</v>
      </c>
      <c r="BF61" s="61">
        <v>43190.76</v>
      </c>
      <c r="BG61" s="61">
        <v>43190.76</v>
      </c>
      <c r="BH61" s="61">
        <v>0</v>
      </c>
      <c r="BI61" s="61">
        <v>0</v>
      </c>
      <c r="BJ61" s="61">
        <v>0</v>
      </c>
      <c r="BK61" s="61">
        <v>-1293006.54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-442761.05999999965</v>
      </c>
      <c r="BT61" s="61">
        <v>-56212.959999999999</v>
      </c>
      <c r="BU61" s="61">
        <v>-224187.74000000954</v>
      </c>
      <c r="BV61" s="61">
        <v>-64797.579999990761</v>
      </c>
      <c r="BW61" s="61">
        <v>0</v>
      </c>
      <c r="BX61" s="61">
        <v>-91308.609999999404</v>
      </c>
      <c r="BY61" s="61">
        <v>-6254.1699999999255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259269.14000000106</v>
      </c>
    </row>
    <row r="62" spans="1:90" ht="13.5" customHeight="1">
      <c r="A62" s="44" t="s">
        <v>110</v>
      </c>
      <c r="B62" s="59">
        <v>3003</v>
      </c>
      <c r="C62" s="60" t="s">
        <v>375</v>
      </c>
      <c r="D62" s="61">
        <v>1114973.0499999998</v>
      </c>
      <c r="E62" s="61">
        <v>-26250.85</v>
      </c>
      <c r="F62" s="61">
        <v>10025.4</v>
      </c>
      <c r="G62" s="61">
        <v>-36276.25</v>
      </c>
      <c r="H62" s="61">
        <v>0</v>
      </c>
      <c r="I62" s="61">
        <v>55728.799999999988</v>
      </c>
      <c r="J62" s="61">
        <v>55728.799999999988</v>
      </c>
      <c r="K62" s="61">
        <v>-140746.19</v>
      </c>
      <c r="L62" s="61">
        <v>196474.99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1085495.0999999999</v>
      </c>
      <c r="AA62" s="61">
        <v>714905.92999999993</v>
      </c>
      <c r="AB62" s="61">
        <v>5.41</v>
      </c>
      <c r="AC62" s="61">
        <v>219319.26</v>
      </c>
      <c r="AD62" s="61">
        <v>151132.52999999997</v>
      </c>
      <c r="AE62" s="61">
        <v>0</v>
      </c>
      <c r="AF62" s="61">
        <v>0</v>
      </c>
      <c r="AG62" s="61">
        <v>131.97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-2161759.3400001014</v>
      </c>
      <c r="AT62" s="61">
        <v>-29540.55</v>
      </c>
      <c r="AU62" s="61">
        <v>-30473.68</v>
      </c>
      <c r="AV62" s="61">
        <v>933.13</v>
      </c>
      <c r="AW62" s="61">
        <v>-726474.50999999978</v>
      </c>
      <c r="AX62" s="61">
        <v>-726474.50999999978</v>
      </c>
      <c r="AY62" s="61">
        <v>-12812112.17</v>
      </c>
      <c r="AZ62" s="61">
        <v>-11295950.49</v>
      </c>
      <c r="BA62" s="61">
        <v>-1516161.68</v>
      </c>
      <c r="BB62" s="61">
        <v>0</v>
      </c>
      <c r="BC62" s="61">
        <v>0</v>
      </c>
      <c r="BD62" s="61">
        <v>12085637.66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-1962086.0500001016</v>
      </c>
      <c r="BT62" s="61">
        <v>-285007.18</v>
      </c>
      <c r="BU62" s="61">
        <v>-1265315.1700001955</v>
      </c>
      <c r="BV62" s="61">
        <v>-280804.28999993205</v>
      </c>
      <c r="BW62" s="61">
        <v>0</v>
      </c>
      <c r="BX62" s="61">
        <v>-90823.969999976456</v>
      </c>
      <c r="BY62" s="61">
        <v>-40135.439999997616</v>
      </c>
      <c r="BZ62" s="61">
        <v>0</v>
      </c>
      <c r="CA62" s="61">
        <v>0</v>
      </c>
      <c r="CB62" s="61">
        <v>556341.77</v>
      </c>
      <c r="CC62" s="61">
        <v>556341.77</v>
      </c>
      <c r="CD62" s="61">
        <v>-3716466.4</v>
      </c>
      <c r="CE62" s="61">
        <v>4272808.17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-1046786.2900001016</v>
      </c>
    </row>
    <row r="63" spans="1:90" ht="13.5" customHeight="1">
      <c r="A63" s="44" t="s">
        <v>112</v>
      </c>
      <c r="B63" s="59">
        <v>3004</v>
      </c>
      <c r="C63" s="60" t="s">
        <v>375</v>
      </c>
      <c r="D63" s="61">
        <v>419730</v>
      </c>
      <c r="E63" s="61">
        <v>820534</v>
      </c>
      <c r="F63" s="61">
        <v>828460</v>
      </c>
      <c r="G63" s="61">
        <v>-7926</v>
      </c>
      <c r="H63" s="61">
        <v>0</v>
      </c>
      <c r="I63" s="61">
        <v>-400804</v>
      </c>
      <c r="J63" s="61">
        <v>-405996</v>
      </c>
      <c r="K63" s="61">
        <v>-1658837</v>
      </c>
      <c r="L63" s="61">
        <v>1252841</v>
      </c>
      <c r="M63" s="61">
        <v>5192</v>
      </c>
      <c r="N63" s="61">
        <v>5616</v>
      </c>
      <c r="O63" s="61">
        <v>-424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-1936460.52</v>
      </c>
      <c r="AT63" s="61">
        <v>-47183</v>
      </c>
      <c r="AU63" s="61">
        <v>-47183</v>
      </c>
      <c r="AV63" s="61">
        <v>0</v>
      </c>
      <c r="AW63" s="61">
        <v>-202646.64000000013</v>
      </c>
      <c r="AX63" s="61">
        <v>-750564.64000000013</v>
      </c>
      <c r="AY63" s="61">
        <v>2697916.36</v>
      </c>
      <c r="AZ63" s="61">
        <v>-1228685.6400000001</v>
      </c>
      <c r="BA63" s="61">
        <v>3926602</v>
      </c>
      <c r="BB63" s="61">
        <v>0</v>
      </c>
      <c r="BC63" s="61">
        <v>0</v>
      </c>
      <c r="BD63" s="61">
        <v>-3448481</v>
      </c>
      <c r="BE63" s="61">
        <v>547918</v>
      </c>
      <c r="BF63" s="61">
        <v>-1803298</v>
      </c>
      <c r="BG63" s="61">
        <v>160003</v>
      </c>
      <c r="BH63" s="61">
        <v>-1963301</v>
      </c>
      <c r="BI63" s="61">
        <v>0</v>
      </c>
      <c r="BJ63" s="61">
        <v>0</v>
      </c>
      <c r="BK63" s="61">
        <v>2351216</v>
      </c>
      <c r="BL63" s="61">
        <v>0</v>
      </c>
      <c r="BM63" s="61">
        <v>-1313</v>
      </c>
      <c r="BN63" s="61">
        <v>1313</v>
      </c>
      <c r="BO63" s="61">
        <v>-45725.21</v>
      </c>
      <c r="BP63" s="61">
        <v>-45725.21</v>
      </c>
      <c r="BQ63" s="61">
        <v>0</v>
      </c>
      <c r="BR63" s="61">
        <v>0</v>
      </c>
      <c r="BS63" s="61">
        <v>-1640905.67</v>
      </c>
      <c r="BT63" s="61">
        <v>-77871.98</v>
      </c>
      <c r="BU63" s="61">
        <v>-140217</v>
      </c>
      <c r="BV63" s="61">
        <v>-868255</v>
      </c>
      <c r="BW63" s="61">
        <v>0</v>
      </c>
      <c r="BX63" s="61">
        <v>-202165.49</v>
      </c>
      <c r="BY63" s="61">
        <v>-349968.2</v>
      </c>
      <c r="BZ63" s="61">
        <v>113</v>
      </c>
      <c r="CA63" s="61">
        <v>-2541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-1516730.52</v>
      </c>
    </row>
    <row r="64" spans="1:90" ht="13.5" customHeight="1">
      <c r="A64" s="44" t="s">
        <v>114</v>
      </c>
      <c r="B64" s="59">
        <v>3005</v>
      </c>
      <c r="C64" s="60" t="s">
        <v>375</v>
      </c>
      <c r="D64" s="61">
        <v>50051764.550000012</v>
      </c>
      <c r="E64" s="61">
        <v>30021458.48</v>
      </c>
      <c r="F64" s="61">
        <v>30021458.48</v>
      </c>
      <c r="G64" s="61">
        <v>0</v>
      </c>
      <c r="H64" s="61">
        <v>0</v>
      </c>
      <c r="I64" s="61">
        <v>20030306.070000008</v>
      </c>
      <c r="J64" s="61">
        <v>20030306.070000008</v>
      </c>
      <c r="K64" s="61">
        <v>-108313999.8</v>
      </c>
      <c r="L64" s="61">
        <v>128344305.87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-76185964.180000007</v>
      </c>
      <c r="AT64" s="61">
        <v>-7548604.3200000003</v>
      </c>
      <c r="AU64" s="61">
        <v>-7548604.3200000003</v>
      </c>
      <c r="AV64" s="61">
        <v>0</v>
      </c>
      <c r="AW64" s="61">
        <v>-7200926.2800000049</v>
      </c>
      <c r="AX64" s="61">
        <v>-7203906.3500000052</v>
      </c>
      <c r="AY64" s="61">
        <v>-36441656.110000007</v>
      </c>
      <c r="AZ64" s="61">
        <v>-36716950.25</v>
      </c>
      <c r="BA64" s="61">
        <v>-2201855.59</v>
      </c>
      <c r="BB64" s="61">
        <v>0</v>
      </c>
      <c r="BC64" s="61">
        <v>2477149.73</v>
      </c>
      <c r="BD64" s="61">
        <v>29237749.760000002</v>
      </c>
      <c r="BE64" s="61">
        <v>2980.0699999999488</v>
      </c>
      <c r="BF64" s="61">
        <v>376661.08999999997</v>
      </c>
      <c r="BG64" s="61">
        <v>402000</v>
      </c>
      <c r="BH64" s="61">
        <v>251.04</v>
      </c>
      <c r="BI64" s="61">
        <v>0</v>
      </c>
      <c r="BJ64" s="61">
        <v>-25589.95</v>
      </c>
      <c r="BK64" s="61">
        <v>-373681.02</v>
      </c>
      <c r="BL64" s="61">
        <v>0</v>
      </c>
      <c r="BM64" s="61">
        <v>0</v>
      </c>
      <c r="BN64" s="61">
        <v>0</v>
      </c>
      <c r="BO64" s="61">
        <v>-679205.90000000037</v>
      </c>
      <c r="BP64" s="61">
        <v>-679205.90000000037</v>
      </c>
      <c r="BQ64" s="61">
        <v>0</v>
      </c>
      <c r="BR64" s="61">
        <v>0</v>
      </c>
      <c r="BS64" s="61">
        <v>-60757227.68</v>
      </c>
      <c r="BT64" s="61">
        <v>-18025037.850000001</v>
      </c>
      <c r="BU64" s="61">
        <v>-10502680.66</v>
      </c>
      <c r="BV64" s="61">
        <v>-2354938.3899999997</v>
      </c>
      <c r="BW64" s="61">
        <v>0</v>
      </c>
      <c r="BX64" s="61">
        <v>-26860276.509999998</v>
      </c>
      <c r="BY64" s="61">
        <v>-3014294.27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-26134199.629999995</v>
      </c>
    </row>
    <row r="65" spans="1:90" ht="13.5" customHeight="1">
      <c r="A65" s="44" t="s">
        <v>115</v>
      </c>
      <c r="B65" s="59">
        <v>3006</v>
      </c>
      <c r="C65" s="60" t="s">
        <v>375</v>
      </c>
      <c r="D65" s="61">
        <v>73762143.180000007</v>
      </c>
      <c r="E65" s="61">
        <v>121404097.67</v>
      </c>
      <c r="F65" s="61">
        <v>152481052.06</v>
      </c>
      <c r="G65" s="61">
        <v>-31076954.390000001</v>
      </c>
      <c r="H65" s="61">
        <v>0</v>
      </c>
      <c r="I65" s="61">
        <v>-47641954.489999995</v>
      </c>
      <c r="J65" s="61">
        <v>-73955399.219999999</v>
      </c>
      <c r="K65" s="61">
        <v>-222371119.05000001</v>
      </c>
      <c r="L65" s="61">
        <v>148415719.83000001</v>
      </c>
      <c r="M65" s="61">
        <v>26313444.73</v>
      </c>
      <c r="N65" s="61">
        <v>30870159.780000001</v>
      </c>
      <c r="O65" s="61">
        <v>-4556715.05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-58978547.509999998</v>
      </c>
      <c r="AT65" s="61">
        <v>-1374310.8600000003</v>
      </c>
      <c r="AU65" s="61">
        <v>-4478480.04</v>
      </c>
      <c r="AV65" s="61">
        <v>3104169.1799999997</v>
      </c>
      <c r="AW65" s="61">
        <v>424280.04000000143</v>
      </c>
      <c r="AX65" s="61">
        <v>-11354.39999999851</v>
      </c>
      <c r="AY65" s="61">
        <v>-9849745.1399999987</v>
      </c>
      <c r="AZ65" s="61">
        <v>-8339891.6199999992</v>
      </c>
      <c r="BA65" s="61">
        <v>-1377652.02</v>
      </c>
      <c r="BB65" s="61">
        <v>-132201.5</v>
      </c>
      <c r="BC65" s="61">
        <v>0</v>
      </c>
      <c r="BD65" s="61">
        <v>9838390.7400000002</v>
      </c>
      <c r="BE65" s="61">
        <v>435634.43999999994</v>
      </c>
      <c r="BF65" s="61">
        <v>3153544.03</v>
      </c>
      <c r="BG65" s="61">
        <v>2177113.0099999998</v>
      </c>
      <c r="BH65" s="61">
        <v>976431.02</v>
      </c>
      <c r="BI65" s="61">
        <v>0</v>
      </c>
      <c r="BJ65" s="61">
        <v>0</v>
      </c>
      <c r="BK65" s="61">
        <v>-2717909.59</v>
      </c>
      <c r="BL65" s="61">
        <v>0</v>
      </c>
      <c r="BM65" s="61">
        <v>0</v>
      </c>
      <c r="BN65" s="61">
        <v>0</v>
      </c>
      <c r="BO65" s="61">
        <v>-566541.44000000006</v>
      </c>
      <c r="BP65" s="61">
        <v>-566541.44000000006</v>
      </c>
      <c r="BQ65" s="61">
        <v>0</v>
      </c>
      <c r="BR65" s="61">
        <v>0</v>
      </c>
      <c r="BS65" s="61">
        <v>-57461975.25</v>
      </c>
      <c r="BT65" s="61">
        <v>-36061568.379999995</v>
      </c>
      <c r="BU65" s="61">
        <v>-16884465.59</v>
      </c>
      <c r="BV65" s="61">
        <v>-2277482.61</v>
      </c>
      <c r="BW65" s="61">
        <v>0</v>
      </c>
      <c r="BX65" s="61">
        <v>-727437.52</v>
      </c>
      <c r="BY65" s="61">
        <v>-2599999.87</v>
      </c>
      <c r="BZ65" s="61">
        <v>1088978.72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0</v>
      </c>
      <c r="CJ65" s="61">
        <v>0</v>
      </c>
      <c r="CK65" s="61">
        <v>0</v>
      </c>
      <c r="CL65" s="61">
        <v>14783595.670000009</v>
      </c>
    </row>
    <row r="66" spans="1:90" ht="13.5" customHeight="1">
      <c r="A66" s="44" t="s">
        <v>116</v>
      </c>
      <c r="B66" s="59">
        <v>3007</v>
      </c>
      <c r="C66" s="60" t="s">
        <v>375</v>
      </c>
      <c r="D66" s="61">
        <v>1401796.8900000006</v>
      </c>
      <c r="E66" s="61">
        <v>2701619.0100000002</v>
      </c>
      <c r="F66" s="61">
        <v>2739135.89</v>
      </c>
      <c r="G66" s="61">
        <v>-37516.879999999997</v>
      </c>
      <c r="H66" s="61">
        <v>0</v>
      </c>
      <c r="I66" s="61">
        <v>-1300075.9299999997</v>
      </c>
      <c r="J66" s="61">
        <v>-1234384.6999999997</v>
      </c>
      <c r="K66" s="61">
        <v>-4081339.78</v>
      </c>
      <c r="L66" s="61">
        <v>2846955.08</v>
      </c>
      <c r="M66" s="61">
        <v>-65691.23</v>
      </c>
      <c r="N66" s="61">
        <v>2750.7</v>
      </c>
      <c r="O66" s="61">
        <v>-68441.929999999993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253.81</v>
      </c>
      <c r="AK66" s="61">
        <v>253.81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-1776564.84</v>
      </c>
      <c r="AT66" s="61">
        <v>-702000</v>
      </c>
      <c r="AU66" s="61">
        <v>-702000</v>
      </c>
      <c r="AV66" s="61">
        <v>0</v>
      </c>
      <c r="AW66" s="61">
        <v>-497060.93000000005</v>
      </c>
      <c r="AX66" s="61">
        <v>-562933.58000000007</v>
      </c>
      <c r="AY66" s="61">
        <v>-4713091.33</v>
      </c>
      <c r="AZ66" s="61">
        <v>-3806628.56</v>
      </c>
      <c r="BA66" s="61">
        <v>-906462.77</v>
      </c>
      <c r="BB66" s="61">
        <v>0</v>
      </c>
      <c r="BC66" s="61">
        <v>0</v>
      </c>
      <c r="BD66" s="61">
        <v>4150157.75</v>
      </c>
      <c r="BE66" s="61">
        <v>65872.650000000023</v>
      </c>
      <c r="BF66" s="61">
        <v>515531.45</v>
      </c>
      <c r="BG66" s="61">
        <v>423115.96</v>
      </c>
      <c r="BH66" s="61">
        <v>92415.49</v>
      </c>
      <c r="BI66" s="61">
        <v>0</v>
      </c>
      <c r="BJ66" s="61">
        <v>0</v>
      </c>
      <c r="BK66" s="61">
        <v>-449658.8</v>
      </c>
      <c r="BL66" s="61">
        <v>0</v>
      </c>
      <c r="BM66" s="61">
        <v>0</v>
      </c>
      <c r="BN66" s="61">
        <v>0</v>
      </c>
      <c r="BO66" s="61">
        <v>-18262.53</v>
      </c>
      <c r="BP66" s="61">
        <v>-18342.75</v>
      </c>
      <c r="BQ66" s="61">
        <v>0</v>
      </c>
      <c r="BR66" s="61">
        <v>80.22</v>
      </c>
      <c r="BS66" s="61">
        <v>-560233.1</v>
      </c>
      <c r="BT66" s="61">
        <v>-408042.41</v>
      </c>
      <c r="BU66" s="61">
        <v>-141594.17000000001</v>
      </c>
      <c r="BV66" s="61">
        <v>-34925.72</v>
      </c>
      <c r="BW66" s="61">
        <v>0</v>
      </c>
      <c r="BX66" s="61">
        <v>0</v>
      </c>
      <c r="BY66" s="61">
        <v>0</v>
      </c>
      <c r="BZ66" s="61">
        <v>36413.81</v>
      </c>
      <c r="CA66" s="61">
        <v>-12084.61</v>
      </c>
      <c r="CB66" s="61">
        <v>991.71999999991385</v>
      </c>
      <c r="CC66" s="61">
        <v>991.71999999991385</v>
      </c>
      <c r="CD66" s="61">
        <v>-271549.08</v>
      </c>
      <c r="CE66" s="61">
        <v>272540.79999999993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-374767.94999999949</v>
      </c>
    </row>
    <row r="67" spans="1:90" ht="13.5" customHeight="1">
      <c r="A67" s="44" t="s">
        <v>117</v>
      </c>
      <c r="B67" s="59">
        <v>3008</v>
      </c>
      <c r="C67" s="60" t="s">
        <v>375</v>
      </c>
      <c r="D67" s="61">
        <v>73518499.200000018</v>
      </c>
      <c r="E67" s="61">
        <v>65009082.890000008</v>
      </c>
      <c r="F67" s="61">
        <v>68052189.650000006</v>
      </c>
      <c r="G67" s="61">
        <v>-3043106.76</v>
      </c>
      <c r="H67" s="61">
        <v>0</v>
      </c>
      <c r="I67" s="61">
        <v>-18117714.359999996</v>
      </c>
      <c r="J67" s="61">
        <v>-18117711.599999994</v>
      </c>
      <c r="K67" s="61">
        <v>-115155854.36</v>
      </c>
      <c r="L67" s="61">
        <v>97038142.760000005</v>
      </c>
      <c r="M67" s="61">
        <v>-2.76</v>
      </c>
      <c r="N67" s="61">
        <v>2.75</v>
      </c>
      <c r="O67" s="61">
        <v>-5.51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26627130.670000002</v>
      </c>
      <c r="AA67" s="61">
        <v>26627130.670000002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-33104990.22000004</v>
      </c>
      <c r="AT67" s="61">
        <v>34344.850000000093</v>
      </c>
      <c r="AU67" s="61">
        <v>-995655.14999999991</v>
      </c>
      <c r="AV67" s="61">
        <v>1030000</v>
      </c>
      <c r="AW67" s="61">
        <v>-7978944.9100000113</v>
      </c>
      <c r="AX67" s="61">
        <v>-5778944.9100000113</v>
      </c>
      <c r="AY67" s="61">
        <v>-79561837.870000005</v>
      </c>
      <c r="AZ67" s="61">
        <v>-80568024.560000002</v>
      </c>
      <c r="BA67" s="61">
        <v>1006186.6900000001</v>
      </c>
      <c r="BB67" s="61">
        <v>0</v>
      </c>
      <c r="BC67" s="61">
        <v>0</v>
      </c>
      <c r="BD67" s="61">
        <v>73782892.959999993</v>
      </c>
      <c r="BE67" s="61">
        <v>-2200000</v>
      </c>
      <c r="BF67" s="61">
        <v>21376615.260000002</v>
      </c>
      <c r="BG67" s="61">
        <v>21376615.260000002</v>
      </c>
      <c r="BH67" s="61">
        <v>0</v>
      </c>
      <c r="BI67" s="61">
        <v>0</v>
      </c>
      <c r="BJ67" s="61">
        <v>0</v>
      </c>
      <c r="BK67" s="61">
        <v>-23576615.260000002</v>
      </c>
      <c r="BL67" s="61">
        <v>0</v>
      </c>
      <c r="BM67" s="61">
        <v>0</v>
      </c>
      <c r="BN67" s="61">
        <v>0</v>
      </c>
      <c r="BO67" s="61">
        <v>-188899.16999999993</v>
      </c>
      <c r="BP67" s="61">
        <v>-188899.16999999993</v>
      </c>
      <c r="BQ67" s="61">
        <v>0</v>
      </c>
      <c r="BR67" s="61">
        <v>0</v>
      </c>
      <c r="BS67" s="61">
        <v>-24927162.350000028</v>
      </c>
      <c r="BT67" s="61">
        <v>-23756055.480000023</v>
      </c>
      <c r="BU67" s="61">
        <v>-711352.17</v>
      </c>
      <c r="BV67" s="61">
        <v>-102300.26</v>
      </c>
      <c r="BW67" s="61">
        <v>0</v>
      </c>
      <c r="BX67" s="61">
        <v>-21217.270000000004</v>
      </c>
      <c r="BY67" s="61">
        <v>-336237.17000000004</v>
      </c>
      <c r="BZ67" s="61">
        <v>0</v>
      </c>
      <c r="CA67" s="61">
        <v>0</v>
      </c>
      <c r="CB67" s="61">
        <v>-44328.64000000013</v>
      </c>
      <c r="CC67" s="61">
        <v>-44328.64000000013</v>
      </c>
      <c r="CD67" s="61">
        <v>-1898143.03</v>
      </c>
      <c r="CE67" s="61">
        <v>1853814.39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40413508.979999974</v>
      </c>
    </row>
    <row r="68" spans="1:90" ht="13.5" customHeight="1">
      <c r="A68" s="44" t="s">
        <v>118</v>
      </c>
      <c r="B68" s="59">
        <v>3009</v>
      </c>
      <c r="C68" s="60" t="s">
        <v>375</v>
      </c>
      <c r="D68" s="61">
        <v>421469899.90681154</v>
      </c>
      <c r="E68" s="61">
        <v>407324994.4799999</v>
      </c>
      <c r="F68" s="61">
        <v>409449994.4799999</v>
      </c>
      <c r="G68" s="61">
        <v>-2125000</v>
      </c>
      <c r="H68" s="61">
        <v>0</v>
      </c>
      <c r="I68" s="61">
        <v>-59557619.049999952</v>
      </c>
      <c r="J68" s="61">
        <v>-59557619.049999952</v>
      </c>
      <c r="K68" s="61">
        <v>-764166753.25</v>
      </c>
      <c r="L68" s="61">
        <v>704609134.20000005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73702524.476811573</v>
      </c>
      <c r="AA68" s="61">
        <v>55666178.93980325</v>
      </c>
      <c r="AB68" s="61">
        <v>1295993.6290465426</v>
      </c>
      <c r="AC68" s="61">
        <v>16740351.907961775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-505103047.09492612</v>
      </c>
      <c r="AT68" s="61">
        <v>-158096699.90000001</v>
      </c>
      <c r="AU68" s="61">
        <v>-158157535.43000001</v>
      </c>
      <c r="AV68" s="61">
        <v>60835.53</v>
      </c>
      <c r="AW68" s="61">
        <v>-14773421.311567053</v>
      </c>
      <c r="AX68" s="61">
        <v>-13058060.801169321</v>
      </c>
      <c r="AY68" s="61">
        <v>-126119177.09999993</v>
      </c>
      <c r="AZ68" s="61">
        <v>-133125525.00999993</v>
      </c>
      <c r="BA68" s="61">
        <v>7006347.9100000011</v>
      </c>
      <c r="BB68" s="61">
        <v>0</v>
      </c>
      <c r="BC68" s="61">
        <v>0</v>
      </c>
      <c r="BD68" s="61">
        <v>113061116.29883061</v>
      </c>
      <c r="BE68" s="61">
        <v>-1715360.5103977323</v>
      </c>
      <c r="BF68" s="61">
        <v>52574528.004485086</v>
      </c>
      <c r="BG68" s="61">
        <v>42697800.364485085</v>
      </c>
      <c r="BH68" s="61">
        <v>9876727.6400000006</v>
      </c>
      <c r="BI68" s="61">
        <v>0</v>
      </c>
      <c r="BJ68" s="61">
        <v>0</v>
      </c>
      <c r="BK68" s="61">
        <v>-54289888.514882818</v>
      </c>
      <c r="BL68" s="61">
        <v>0</v>
      </c>
      <c r="BM68" s="61">
        <v>0</v>
      </c>
      <c r="BN68" s="61">
        <v>0</v>
      </c>
      <c r="BO68" s="61">
        <v>410.39999999992551</v>
      </c>
      <c r="BP68" s="61">
        <v>410.39999999992551</v>
      </c>
      <c r="BQ68" s="61">
        <v>0</v>
      </c>
      <c r="BR68" s="61">
        <v>0</v>
      </c>
      <c r="BS68" s="61">
        <v>-330334922.12490755</v>
      </c>
      <c r="BT68" s="61">
        <v>-70346485.203520179</v>
      </c>
      <c r="BU68" s="61">
        <v>-192256641.88235408</v>
      </c>
      <c r="BV68" s="61">
        <v>-26395177.777550526</v>
      </c>
      <c r="BW68" s="61">
        <v>0</v>
      </c>
      <c r="BX68" s="61">
        <v>-20097013.146610308</v>
      </c>
      <c r="BY68" s="61">
        <v>-9475849.5785556324</v>
      </c>
      <c r="BZ68" s="61">
        <v>0</v>
      </c>
      <c r="CA68" s="61">
        <v>-11763754.53631684</v>
      </c>
      <c r="CB68" s="61">
        <v>-1898414.1584515683</v>
      </c>
      <c r="CC68" s="61">
        <v>-1898414.1584515683</v>
      </c>
      <c r="CD68" s="61">
        <v>-32675001.358451568</v>
      </c>
      <c r="CE68" s="61">
        <v>30776587.199999999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-83633147.188114583</v>
      </c>
    </row>
    <row r="69" spans="1:90" ht="13.5" customHeight="1">
      <c r="A69" s="44" t="s">
        <v>119</v>
      </c>
      <c r="B69" s="59">
        <v>3011</v>
      </c>
      <c r="C69" s="60" t="s">
        <v>375</v>
      </c>
      <c r="D69" s="61">
        <v>30583603.654356226</v>
      </c>
      <c r="E69" s="61">
        <v>12817494.020374417</v>
      </c>
      <c r="F69" s="61">
        <v>425532407.80709803</v>
      </c>
      <c r="G69" s="61">
        <v>-412714913.78672361</v>
      </c>
      <c r="H69" s="61">
        <v>0</v>
      </c>
      <c r="I69" s="61">
        <v>17766109.633981809</v>
      </c>
      <c r="J69" s="61">
        <v>16790283.210218988</v>
      </c>
      <c r="K69" s="61">
        <v>-41858993.192353994</v>
      </c>
      <c r="L69" s="61">
        <v>58649276.402572982</v>
      </c>
      <c r="M69" s="61">
        <v>975826.4237628202</v>
      </c>
      <c r="N69" s="61">
        <v>2526709.4281000132</v>
      </c>
      <c r="O69" s="61">
        <v>-1550883.004337193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-30140626.774831895</v>
      </c>
      <c r="AT69" s="61">
        <v>-5000</v>
      </c>
      <c r="AU69" s="61">
        <v>-100363.72999999998</v>
      </c>
      <c r="AV69" s="61">
        <v>95363.729999999981</v>
      </c>
      <c r="AW69" s="61">
        <v>336727.87599999784</v>
      </c>
      <c r="AX69" s="61">
        <v>237230.10999999987</v>
      </c>
      <c r="AY69" s="61">
        <v>-3549023.5777504286</v>
      </c>
      <c r="AZ69" s="61">
        <v>-3028532.8899999997</v>
      </c>
      <c r="BA69" s="61">
        <v>-520490.68775042915</v>
      </c>
      <c r="BB69" s="61">
        <v>0</v>
      </c>
      <c r="BC69" s="61">
        <v>0</v>
      </c>
      <c r="BD69" s="61">
        <v>3786253.6877504284</v>
      </c>
      <c r="BE69" s="61">
        <v>99497.765999997966</v>
      </c>
      <c r="BF69" s="61">
        <v>2201288.6538242679</v>
      </c>
      <c r="BG69" s="61">
        <v>1817946.7450000001</v>
      </c>
      <c r="BH69" s="61">
        <v>383341.90882426791</v>
      </c>
      <c r="BI69" s="61">
        <v>0</v>
      </c>
      <c r="BJ69" s="61">
        <v>0</v>
      </c>
      <c r="BK69" s="61">
        <v>-2101790.8878242699</v>
      </c>
      <c r="BL69" s="61">
        <v>2892867.9144321387</v>
      </c>
      <c r="BM69" s="61">
        <v>2892867.9144321387</v>
      </c>
      <c r="BN69" s="61">
        <v>0</v>
      </c>
      <c r="BO69" s="61">
        <v>-10512.218143999897</v>
      </c>
      <c r="BP69" s="61">
        <v>-10512.218143999897</v>
      </c>
      <c r="BQ69" s="61">
        <v>0</v>
      </c>
      <c r="BR69" s="61">
        <v>0</v>
      </c>
      <c r="BS69" s="61">
        <v>-33354710.347120032</v>
      </c>
      <c r="BT69" s="61">
        <v>-22939010.240358043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241219.80810795398</v>
      </c>
      <c r="CA69" s="61">
        <v>-10656919.91486994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442976.87952433154</v>
      </c>
    </row>
    <row r="70" spans="1:90" ht="13.5" customHeight="1">
      <c r="A70" s="44" t="s">
        <v>120</v>
      </c>
      <c r="B70" s="59">
        <v>3012</v>
      </c>
      <c r="C70" s="60" t="s">
        <v>375</v>
      </c>
      <c r="D70" s="61">
        <v>12701.709999993443</v>
      </c>
      <c r="E70" s="61">
        <v>3229.890000000596</v>
      </c>
      <c r="F70" s="61">
        <v>43950999.82</v>
      </c>
      <c r="G70" s="61">
        <v>-43947769.93</v>
      </c>
      <c r="H70" s="61">
        <v>0</v>
      </c>
      <c r="I70" s="61">
        <v>9471.8199999928474</v>
      </c>
      <c r="J70" s="61">
        <v>-18768450.340000011</v>
      </c>
      <c r="K70" s="61">
        <v>-80906115.650000006</v>
      </c>
      <c r="L70" s="61">
        <v>62137665.309999995</v>
      </c>
      <c r="M70" s="61">
        <v>18777922.160000004</v>
      </c>
      <c r="N70" s="61">
        <v>80893122.890000001</v>
      </c>
      <c r="O70" s="61">
        <v>-62115200.729999997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-29425696.845854729</v>
      </c>
      <c r="AT70" s="61">
        <v>0</v>
      </c>
      <c r="AU70" s="61">
        <v>-27059425.079999998</v>
      </c>
      <c r="AV70" s="61">
        <v>27059425.079999998</v>
      </c>
      <c r="AW70" s="61">
        <v>-1526.8999999994412</v>
      </c>
      <c r="AX70" s="61">
        <v>-832192.57999999914</v>
      </c>
      <c r="AY70" s="61">
        <v>-6253068.7599999998</v>
      </c>
      <c r="AZ70" s="61">
        <v>-6253068.7599999998</v>
      </c>
      <c r="BA70" s="61">
        <v>0</v>
      </c>
      <c r="BB70" s="61">
        <v>0</v>
      </c>
      <c r="BC70" s="61">
        <v>0</v>
      </c>
      <c r="BD70" s="61">
        <v>5420876.1800000006</v>
      </c>
      <c r="BE70" s="61">
        <v>830665.6799999997</v>
      </c>
      <c r="BF70" s="61">
        <v>6213537.96</v>
      </c>
      <c r="BG70" s="61">
        <v>6213537.96</v>
      </c>
      <c r="BH70" s="61">
        <v>0</v>
      </c>
      <c r="BI70" s="61">
        <v>0</v>
      </c>
      <c r="BJ70" s="61">
        <v>0</v>
      </c>
      <c r="BK70" s="61">
        <v>-5382872.2800000003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-29424169.945854731</v>
      </c>
      <c r="BT70" s="61">
        <v>-1444880.5899999999</v>
      </c>
      <c r="BU70" s="61">
        <v>-21909160.354100455</v>
      </c>
      <c r="BV70" s="61">
        <v>-11661661.681754276</v>
      </c>
      <c r="BW70" s="61">
        <v>0</v>
      </c>
      <c r="BX70" s="61">
        <v>0</v>
      </c>
      <c r="BY70" s="61">
        <v>0</v>
      </c>
      <c r="BZ70" s="61">
        <v>5591532.6800000006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-29412995.135854736</v>
      </c>
    </row>
    <row r="71" spans="1:90" ht="13.5" customHeight="1">
      <c r="A71" s="44" t="s">
        <v>121</v>
      </c>
      <c r="B71" s="59">
        <v>3016</v>
      </c>
      <c r="C71" s="60" t="s">
        <v>375</v>
      </c>
      <c r="D71" s="61">
        <v>844723484.73684978</v>
      </c>
      <c r="E71" s="61">
        <v>1461145718.8168957</v>
      </c>
      <c r="F71" s="61">
        <v>1466224252.6396441</v>
      </c>
      <c r="G71" s="61">
        <v>-5078533.8227484198</v>
      </c>
      <c r="H71" s="61">
        <v>0</v>
      </c>
      <c r="I71" s="61">
        <v>-627387800.00004601</v>
      </c>
      <c r="J71" s="61">
        <v>-627565825.48004603</v>
      </c>
      <c r="K71" s="61">
        <v>-2084339220.3800459</v>
      </c>
      <c r="L71" s="61">
        <v>1456773394.8999999</v>
      </c>
      <c r="M71" s="61">
        <v>178025.47999999998</v>
      </c>
      <c r="N71" s="61">
        <v>3094562.26</v>
      </c>
      <c r="O71" s="61">
        <v>-2916536.78</v>
      </c>
      <c r="P71" s="61">
        <v>0</v>
      </c>
      <c r="Q71" s="61">
        <v>0</v>
      </c>
      <c r="R71" s="61">
        <v>0</v>
      </c>
      <c r="S71" s="61">
        <v>-21112534.919999998</v>
      </c>
      <c r="T71" s="61">
        <v>-21112534.919999998</v>
      </c>
      <c r="U71" s="61">
        <v>-21112534.93</v>
      </c>
      <c r="V71" s="61">
        <v>0.01</v>
      </c>
      <c r="W71" s="61">
        <v>0</v>
      </c>
      <c r="X71" s="61">
        <v>0</v>
      </c>
      <c r="Y71" s="61">
        <v>0</v>
      </c>
      <c r="Z71" s="61">
        <v>32078100.84</v>
      </c>
      <c r="AA71" s="61">
        <v>32078100.84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-1062410754.6009296</v>
      </c>
      <c r="AT71" s="61">
        <v>-532626970.27999997</v>
      </c>
      <c r="AU71" s="61">
        <v>-532626970.27999997</v>
      </c>
      <c r="AV71" s="61">
        <v>0</v>
      </c>
      <c r="AW71" s="61">
        <v>-196405880.23322812</v>
      </c>
      <c r="AX71" s="61">
        <v>-195917264.20822811</v>
      </c>
      <c r="AY71" s="61">
        <v>-825963751.20822811</v>
      </c>
      <c r="AZ71" s="61">
        <v>-803992974.95001614</v>
      </c>
      <c r="BA71" s="61">
        <v>-21970776.258211929</v>
      </c>
      <c r="BB71" s="61">
        <v>0</v>
      </c>
      <c r="BC71" s="61">
        <v>0</v>
      </c>
      <c r="BD71" s="61">
        <v>630046487</v>
      </c>
      <c r="BE71" s="61">
        <v>-488616.02499999944</v>
      </c>
      <c r="BF71" s="61">
        <v>4595295.9750000006</v>
      </c>
      <c r="BG71" s="61">
        <v>4351056.2750000004</v>
      </c>
      <c r="BH71" s="61">
        <v>244239.7</v>
      </c>
      <c r="BI71" s="61">
        <v>0</v>
      </c>
      <c r="BJ71" s="61">
        <v>0</v>
      </c>
      <c r="BK71" s="61">
        <v>-5083912</v>
      </c>
      <c r="BL71" s="61">
        <v>0</v>
      </c>
      <c r="BM71" s="61">
        <v>0</v>
      </c>
      <c r="BN71" s="61">
        <v>0</v>
      </c>
      <c r="BO71" s="61">
        <v>-2043147.9299999988</v>
      </c>
      <c r="BP71" s="61">
        <v>-2043147.9299999988</v>
      </c>
      <c r="BQ71" s="61">
        <v>0</v>
      </c>
      <c r="BR71" s="61">
        <v>0</v>
      </c>
      <c r="BS71" s="61">
        <v>-334213816.55770159</v>
      </c>
      <c r="BT71" s="61">
        <v>-135258044.44416624</v>
      </c>
      <c r="BU71" s="61">
        <v>-92671755.08467932</v>
      </c>
      <c r="BV71" s="61">
        <v>-6755485.7216557562</v>
      </c>
      <c r="BW71" s="61">
        <v>0</v>
      </c>
      <c r="BX71" s="61">
        <v>-45471714.968509056</v>
      </c>
      <c r="BY71" s="61">
        <v>-52805092.888616249</v>
      </c>
      <c r="BZ71" s="61">
        <v>181675.71996376081</v>
      </c>
      <c r="CA71" s="61">
        <v>-1433399.1700387574</v>
      </c>
      <c r="CB71" s="61">
        <v>2879060.3999999957</v>
      </c>
      <c r="CC71" s="61">
        <v>2588751.3799999952</v>
      </c>
      <c r="CD71" s="61">
        <v>-45846783.630000003</v>
      </c>
      <c r="CE71" s="61">
        <v>48435535.009999998</v>
      </c>
      <c r="CF71" s="61">
        <v>290309.02000000048</v>
      </c>
      <c r="CG71" s="61">
        <v>5177178.2300000004</v>
      </c>
      <c r="CH71" s="61">
        <v>-4886869.21</v>
      </c>
      <c r="CI71" s="61">
        <v>0</v>
      </c>
      <c r="CJ71" s="61">
        <v>0</v>
      </c>
      <c r="CK71" s="61">
        <v>0</v>
      </c>
      <c r="CL71" s="61">
        <v>-217687269.86407983</v>
      </c>
    </row>
    <row r="72" spans="1:90" ht="13.5" customHeight="1">
      <c r="A72" s="44" t="s">
        <v>122</v>
      </c>
      <c r="B72" s="59">
        <v>3017</v>
      </c>
      <c r="C72" s="60" t="s">
        <v>375</v>
      </c>
      <c r="D72" s="61">
        <v>499084417.74999994</v>
      </c>
      <c r="E72" s="61">
        <v>528333926</v>
      </c>
      <c r="F72" s="61">
        <v>627464164.25999999</v>
      </c>
      <c r="G72" s="61">
        <v>-99130238.25999999</v>
      </c>
      <c r="H72" s="61">
        <v>0</v>
      </c>
      <c r="I72" s="61">
        <v>-101713220.20000003</v>
      </c>
      <c r="J72" s="61">
        <v>-101219204.65000004</v>
      </c>
      <c r="K72" s="61">
        <v>-517260847.68000001</v>
      </c>
      <c r="L72" s="61">
        <v>416041643.02999997</v>
      </c>
      <c r="M72" s="61">
        <v>-494015.55000000028</v>
      </c>
      <c r="N72" s="61">
        <v>3222973.61</v>
      </c>
      <c r="O72" s="61">
        <v>-3716989.16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72463711.950000003</v>
      </c>
      <c r="AA72" s="61">
        <v>72463711.950000003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-348869723.13000005</v>
      </c>
      <c r="AT72" s="61">
        <v>-73157905.829999998</v>
      </c>
      <c r="AU72" s="61">
        <v>-81749140.179999992</v>
      </c>
      <c r="AV72" s="61">
        <v>8591234.3499999996</v>
      </c>
      <c r="AW72" s="61">
        <v>-30916269.500000045</v>
      </c>
      <c r="AX72" s="61">
        <v>-45758263.890000045</v>
      </c>
      <c r="AY72" s="61">
        <v>-350882890.24000007</v>
      </c>
      <c r="AZ72" s="61">
        <v>-309116469.29000008</v>
      </c>
      <c r="BA72" s="61">
        <v>-41766420.950000003</v>
      </c>
      <c r="BB72" s="61">
        <v>0</v>
      </c>
      <c r="BC72" s="61">
        <v>0</v>
      </c>
      <c r="BD72" s="61">
        <v>305124626.35000002</v>
      </c>
      <c r="BE72" s="61">
        <v>14841994.390000001</v>
      </c>
      <c r="BF72" s="61">
        <v>112124151.64</v>
      </c>
      <c r="BG72" s="61">
        <v>93729976.900000006</v>
      </c>
      <c r="BH72" s="61">
        <v>18394174.739999998</v>
      </c>
      <c r="BI72" s="61">
        <v>0</v>
      </c>
      <c r="BJ72" s="61">
        <v>0</v>
      </c>
      <c r="BK72" s="61">
        <v>-97282157.25</v>
      </c>
      <c r="BL72" s="61">
        <v>0</v>
      </c>
      <c r="BM72" s="61">
        <v>0</v>
      </c>
      <c r="BN72" s="61">
        <v>0</v>
      </c>
      <c r="BO72" s="61">
        <v>-8603535.7799999993</v>
      </c>
      <c r="BP72" s="61">
        <v>-8603535.7799999993</v>
      </c>
      <c r="BQ72" s="61">
        <v>0</v>
      </c>
      <c r="BR72" s="61">
        <v>0</v>
      </c>
      <c r="BS72" s="61">
        <v>-178589654.25000003</v>
      </c>
      <c r="BT72" s="61">
        <v>-208093810.27000004</v>
      </c>
      <c r="BU72" s="61">
        <v>-34754647.619999997</v>
      </c>
      <c r="BV72" s="61">
        <v>-7418427.7000000011</v>
      </c>
      <c r="BW72" s="61">
        <v>0</v>
      </c>
      <c r="BX72" s="61">
        <v>-11058815.27</v>
      </c>
      <c r="BY72" s="61">
        <v>-10586827.15</v>
      </c>
      <c r="BZ72" s="61">
        <v>68489466.49000001</v>
      </c>
      <c r="CA72" s="61">
        <v>24833407.270000014</v>
      </c>
      <c r="CB72" s="61">
        <v>-57602357.769999981</v>
      </c>
      <c r="CC72" s="61">
        <v>-57602357.769999981</v>
      </c>
      <c r="CD72" s="61">
        <v>-199883554.28999999</v>
      </c>
      <c r="CE72" s="61">
        <v>142281196.52000001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150214694.61999989</v>
      </c>
    </row>
    <row r="73" spans="1:90" ht="13.5" customHeight="1">
      <c r="A73" s="44" t="s">
        <v>123</v>
      </c>
      <c r="B73" s="59">
        <v>3018</v>
      </c>
      <c r="C73" s="60" t="s">
        <v>375</v>
      </c>
      <c r="D73" s="61">
        <v>995212.14999999991</v>
      </c>
      <c r="E73" s="61">
        <v>846870.18</v>
      </c>
      <c r="F73" s="61">
        <v>848845.43</v>
      </c>
      <c r="G73" s="61">
        <v>-1975.25</v>
      </c>
      <c r="H73" s="61">
        <v>0</v>
      </c>
      <c r="I73" s="61">
        <v>76924.629999999888</v>
      </c>
      <c r="J73" s="61">
        <v>76924.629999999888</v>
      </c>
      <c r="K73" s="61">
        <v>-1885600.9500000002</v>
      </c>
      <c r="L73" s="61">
        <v>1962525.58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71417.34</v>
      </c>
      <c r="AA73" s="61">
        <v>0</v>
      </c>
      <c r="AB73" s="61">
        <v>0</v>
      </c>
      <c r="AC73" s="61">
        <v>71417.34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-13545413.839999996</v>
      </c>
      <c r="AT73" s="61">
        <v>-48018.540000000008</v>
      </c>
      <c r="AU73" s="61">
        <v>-73018.540000000008</v>
      </c>
      <c r="AV73" s="61">
        <v>25000</v>
      </c>
      <c r="AW73" s="61">
        <v>2406049.8700000029</v>
      </c>
      <c r="AX73" s="61">
        <v>3598074.3800000027</v>
      </c>
      <c r="AY73" s="61">
        <v>-17763936.82</v>
      </c>
      <c r="AZ73" s="61">
        <v>-17103927.800000001</v>
      </c>
      <c r="BA73" s="61">
        <v>-660009.02</v>
      </c>
      <c r="BB73" s="61">
        <v>0</v>
      </c>
      <c r="BC73" s="61">
        <v>0</v>
      </c>
      <c r="BD73" s="61">
        <v>21362011.200000003</v>
      </c>
      <c r="BE73" s="61">
        <v>-1192024.5099999998</v>
      </c>
      <c r="BF73" s="61">
        <v>5691274.25</v>
      </c>
      <c r="BG73" s="61">
        <v>5457320.79</v>
      </c>
      <c r="BH73" s="61">
        <v>233953.46</v>
      </c>
      <c r="BI73" s="61">
        <v>0</v>
      </c>
      <c r="BJ73" s="61">
        <v>0</v>
      </c>
      <c r="BK73" s="61">
        <v>-6883298.7599999998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-15903445.169999998</v>
      </c>
      <c r="BT73" s="61">
        <v>-221618.95</v>
      </c>
      <c r="BU73" s="61">
        <v>-9453797.4800000004</v>
      </c>
      <c r="BV73" s="61">
        <v>-721712.61</v>
      </c>
      <c r="BW73" s="61">
        <v>-105440.87</v>
      </c>
      <c r="BX73" s="61">
        <v>-3872376.08</v>
      </c>
      <c r="BY73" s="61">
        <v>-1528499.18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-12550201.689999996</v>
      </c>
    </row>
    <row r="74" spans="1:90" ht="13.5" customHeight="1">
      <c r="A74" s="44" t="s">
        <v>124</v>
      </c>
      <c r="B74" s="59">
        <v>4002</v>
      </c>
      <c r="C74" s="60" t="s">
        <v>376</v>
      </c>
      <c r="D74" s="61">
        <v>4374588990.0200014</v>
      </c>
      <c r="E74" s="61">
        <v>5314247178.8399992</v>
      </c>
      <c r="F74" s="61">
        <v>6347225984.8599997</v>
      </c>
      <c r="G74" s="61">
        <v>-1032978806.0200002</v>
      </c>
      <c r="H74" s="61">
        <v>0</v>
      </c>
      <c r="I74" s="61">
        <v>-2285694185.5599985</v>
      </c>
      <c r="J74" s="61">
        <v>-2285795543.3099985</v>
      </c>
      <c r="K74" s="61">
        <v>-9011853101.7399998</v>
      </c>
      <c r="L74" s="61">
        <v>6726057558.4300013</v>
      </c>
      <c r="M74" s="61">
        <v>101357.75</v>
      </c>
      <c r="N74" s="61">
        <v>19662051.789999999</v>
      </c>
      <c r="O74" s="61">
        <v>-19560694.039999999</v>
      </c>
      <c r="P74" s="61">
        <v>0</v>
      </c>
      <c r="Q74" s="61">
        <v>0</v>
      </c>
      <c r="R74" s="61">
        <v>0</v>
      </c>
      <c r="S74" s="61">
        <v>2187614.3199999956</v>
      </c>
      <c r="T74" s="61">
        <v>2188315.4499999955</v>
      </c>
      <c r="U74" s="61">
        <v>-33581768.650000006</v>
      </c>
      <c r="V74" s="61">
        <v>35770084.100000001</v>
      </c>
      <c r="W74" s="61">
        <v>-701.12999999999988</v>
      </c>
      <c r="X74" s="61">
        <v>1937.97</v>
      </c>
      <c r="Y74" s="61">
        <v>-2639.1</v>
      </c>
      <c r="Z74" s="61">
        <v>1190100743.5700002</v>
      </c>
      <c r="AA74" s="61">
        <v>686002200.56999993</v>
      </c>
      <c r="AB74" s="61">
        <v>168675390.10999998</v>
      </c>
      <c r="AC74" s="61">
        <v>193350897.53000009</v>
      </c>
      <c r="AD74" s="61">
        <v>89668658.700000018</v>
      </c>
      <c r="AE74" s="61">
        <v>0</v>
      </c>
      <c r="AF74" s="61">
        <v>0</v>
      </c>
      <c r="AG74" s="61">
        <v>0</v>
      </c>
      <c r="AH74" s="61">
        <v>52403596.659999996</v>
      </c>
      <c r="AI74" s="61">
        <v>0</v>
      </c>
      <c r="AJ74" s="61">
        <v>153747638.85000002</v>
      </c>
      <c r="AK74" s="61">
        <v>127522302.77000003</v>
      </c>
      <c r="AL74" s="61">
        <v>26225336.079999998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-3026597531.0099993</v>
      </c>
      <c r="AT74" s="61">
        <v>-2049788915.4200001</v>
      </c>
      <c r="AU74" s="61">
        <v>-2154998136.6500001</v>
      </c>
      <c r="AV74" s="61">
        <v>105209221.23000002</v>
      </c>
      <c r="AW74" s="61">
        <v>314137082.99000096</v>
      </c>
      <c r="AX74" s="61">
        <v>361928686.11000061</v>
      </c>
      <c r="AY74" s="61">
        <v>-14551737655.030001</v>
      </c>
      <c r="AZ74" s="61">
        <v>-11770068055.799999</v>
      </c>
      <c r="BA74" s="61">
        <v>-5335933436.0600023</v>
      </c>
      <c r="BB74" s="61">
        <v>0</v>
      </c>
      <c r="BC74" s="61">
        <v>2554263836.8299999</v>
      </c>
      <c r="BD74" s="61">
        <v>14913666341.140001</v>
      </c>
      <c r="BE74" s="61">
        <v>-47791603.119999647</v>
      </c>
      <c r="BF74" s="61">
        <v>1272050706.3499999</v>
      </c>
      <c r="BG74" s="61">
        <v>1323674239.7299998</v>
      </c>
      <c r="BH74" s="61">
        <v>-31637909.040000007</v>
      </c>
      <c r="BI74" s="61">
        <v>0</v>
      </c>
      <c r="BJ74" s="61">
        <v>-19985624.34</v>
      </c>
      <c r="BK74" s="61">
        <v>-1319842309.4699996</v>
      </c>
      <c r="BL74" s="61">
        <v>0</v>
      </c>
      <c r="BM74" s="61">
        <v>0</v>
      </c>
      <c r="BN74" s="61">
        <v>0</v>
      </c>
      <c r="BO74" s="61">
        <v>-178764686.85999998</v>
      </c>
      <c r="BP74" s="61">
        <v>-178764686.85999998</v>
      </c>
      <c r="BQ74" s="61">
        <v>0</v>
      </c>
      <c r="BR74" s="61">
        <v>0</v>
      </c>
      <c r="BS74" s="61">
        <v>-1112181011.72</v>
      </c>
      <c r="BT74" s="61">
        <v>-686160261.10000014</v>
      </c>
      <c r="BU74" s="61">
        <v>-212439992.41999999</v>
      </c>
      <c r="BV74" s="61">
        <v>-56418097.809999987</v>
      </c>
      <c r="BW74" s="61">
        <v>0</v>
      </c>
      <c r="BX74" s="61">
        <v>0</v>
      </c>
      <c r="BY74" s="61">
        <v>-13986462.450000001</v>
      </c>
      <c r="BZ74" s="61">
        <v>254824.37999999998</v>
      </c>
      <c r="CA74" s="61">
        <v>-143431022.32000002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1347991459.0100021</v>
      </c>
    </row>
    <row r="75" spans="1:90" ht="13.5" customHeight="1">
      <c r="A75" s="46" t="s">
        <v>125</v>
      </c>
      <c r="B75" s="62">
        <v>4003</v>
      </c>
      <c r="C75" s="60" t="s">
        <v>376</v>
      </c>
      <c r="D75" s="61">
        <v>235817781.33999979</v>
      </c>
      <c r="E75" s="61">
        <v>189721351.93999958</v>
      </c>
      <c r="F75" s="61">
        <v>977990972.43999958</v>
      </c>
      <c r="G75" s="61">
        <v>-788269620.5</v>
      </c>
      <c r="H75" s="61">
        <v>0</v>
      </c>
      <c r="I75" s="61">
        <v>31837765.710000217</v>
      </c>
      <c r="J75" s="61">
        <v>-353037489.68999994</v>
      </c>
      <c r="K75" s="61">
        <v>-1258914300.0799999</v>
      </c>
      <c r="L75" s="61">
        <v>905876810.38999999</v>
      </c>
      <c r="M75" s="61">
        <v>384875255.40000015</v>
      </c>
      <c r="N75" s="61">
        <v>670682026.54000008</v>
      </c>
      <c r="O75" s="61">
        <v>-285806771.13999993</v>
      </c>
      <c r="P75" s="61">
        <v>0</v>
      </c>
      <c r="Q75" s="61">
        <v>0</v>
      </c>
      <c r="R75" s="61">
        <v>0</v>
      </c>
      <c r="S75" s="61">
        <v>1271585.1500000001</v>
      </c>
      <c r="T75" s="61">
        <v>2275745.4000000004</v>
      </c>
      <c r="U75" s="61">
        <v>-663028.47</v>
      </c>
      <c r="V75" s="61">
        <v>2938773.87</v>
      </c>
      <c r="W75" s="61">
        <v>-1004160.2500000002</v>
      </c>
      <c r="X75" s="61">
        <v>487562.93</v>
      </c>
      <c r="Y75" s="61">
        <v>-1491723.1800000002</v>
      </c>
      <c r="Z75" s="61">
        <v>12987078.540000001</v>
      </c>
      <c r="AA75" s="61">
        <v>12987078.540000001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-209455672.2899996</v>
      </c>
      <c r="AT75" s="61">
        <v>-81296154.199999928</v>
      </c>
      <c r="AU75" s="61">
        <v>-183357930.25999993</v>
      </c>
      <c r="AV75" s="61">
        <v>102061776.06</v>
      </c>
      <c r="AW75" s="61">
        <v>-25825792.379999638</v>
      </c>
      <c r="AX75" s="61">
        <v>-28023216.78000021</v>
      </c>
      <c r="AY75" s="61">
        <v>-2232519544.2102885</v>
      </c>
      <c r="AZ75" s="61">
        <v>-1297911939.6800001</v>
      </c>
      <c r="BA75" s="61">
        <v>-1078309068.8400002</v>
      </c>
      <c r="BB75" s="61">
        <v>0</v>
      </c>
      <c r="BC75" s="61">
        <v>143701464.30971205</v>
      </c>
      <c r="BD75" s="61">
        <v>2204496327.4302883</v>
      </c>
      <c r="BE75" s="61">
        <v>2197424.4000005722</v>
      </c>
      <c r="BF75" s="61">
        <v>1601022547.8214202</v>
      </c>
      <c r="BG75" s="61">
        <v>937918702.28000009</v>
      </c>
      <c r="BH75" s="61">
        <v>757438110.5999999</v>
      </c>
      <c r="BI75" s="61">
        <v>0</v>
      </c>
      <c r="BJ75" s="61">
        <v>-94334265.058580011</v>
      </c>
      <c r="BK75" s="61">
        <v>-1598825123.4214196</v>
      </c>
      <c r="BL75" s="61">
        <v>0</v>
      </c>
      <c r="BM75" s="61">
        <v>0</v>
      </c>
      <c r="BN75" s="61">
        <v>0</v>
      </c>
      <c r="BO75" s="61">
        <v>-17061268.540000003</v>
      </c>
      <c r="BP75" s="61">
        <v>-17061268.540000003</v>
      </c>
      <c r="BQ75" s="61">
        <v>0</v>
      </c>
      <c r="BR75" s="61">
        <v>0</v>
      </c>
      <c r="BS75" s="61">
        <v>-85272457.170000017</v>
      </c>
      <c r="BT75" s="61">
        <v>-115680670.70999999</v>
      </c>
      <c r="BU75" s="61">
        <v>-40496028.200000003</v>
      </c>
      <c r="BV75" s="61">
        <v>-25714679.370000001</v>
      </c>
      <c r="BW75" s="61">
        <v>0</v>
      </c>
      <c r="BX75" s="61">
        <v>0</v>
      </c>
      <c r="BY75" s="61">
        <v>-57740.000000000007</v>
      </c>
      <c r="BZ75" s="61">
        <v>96693302.919999987</v>
      </c>
      <c r="CA75" s="61">
        <v>-16641.810000000001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26362109.050000191</v>
      </c>
    </row>
    <row r="76" spans="1:90" ht="13.5" customHeight="1">
      <c r="A76" s="46" t="s">
        <v>126</v>
      </c>
      <c r="B76" s="62">
        <v>4004</v>
      </c>
      <c r="C76" s="60" t="s">
        <v>376</v>
      </c>
      <c r="D76" s="61">
        <v>6849728126.3999958</v>
      </c>
      <c r="E76" s="61">
        <v>9845921507.920002</v>
      </c>
      <c r="F76" s="61">
        <v>10981030523.570002</v>
      </c>
      <c r="G76" s="61">
        <v>-1135109015.6499999</v>
      </c>
      <c r="H76" s="61">
        <v>0</v>
      </c>
      <c r="I76" s="61">
        <v>-4479177081.9200058</v>
      </c>
      <c r="J76" s="61">
        <v>-4482435179.8400059</v>
      </c>
      <c r="K76" s="61">
        <v>-13662594807.160004</v>
      </c>
      <c r="L76" s="61">
        <v>9180159627.3199978</v>
      </c>
      <c r="M76" s="61">
        <v>3258097.92</v>
      </c>
      <c r="N76" s="61">
        <v>16371815.339999998</v>
      </c>
      <c r="O76" s="61">
        <v>-13113717.419999998</v>
      </c>
      <c r="P76" s="61">
        <v>0</v>
      </c>
      <c r="Q76" s="61">
        <v>0</v>
      </c>
      <c r="R76" s="61">
        <v>0</v>
      </c>
      <c r="S76" s="61">
        <v>40018521.149999999</v>
      </c>
      <c r="T76" s="61">
        <v>40018521.149999999</v>
      </c>
      <c r="U76" s="61">
        <v>0</v>
      </c>
      <c r="V76" s="61">
        <v>40018521.149999999</v>
      </c>
      <c r="W76" s="61">
        <v>0</v>
      </c>
      <c r="X76" s="61">
        <v>0</v>
      </c>
      <c r="Y76" s="61">
        <v>0</v>
      </c>
      <c r="Z76" s="61">
        <v>1442159679.5899999</v>
      </c>
      <c r="AA76" s="61">
        <v>1088836555.3</v>
      </c>
      <c r="AB76" s="61">
        <v>128864814.79000001</v>
      </c>
      <c r="AC76" s="61">
        <v>205664549.76999998</v>
      </c>
      <c r="AD76" s="61">
        <v>18793759.73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805499.66</v>
      </c>
      <c r="AK76" s="61">
        <v>805499.66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-5426071012.5999956</v>
      </c>
      <c r="AT76" s="61">
        <v>-2191671511.8400002</v>
      </c>
      <c r="AU76" s="61">
        <v>-1267571886.46</v>
      </c>
      <c r="AV76" s="61">
        <v>-924099625.38</v>
      </c>
      <c r="AW76" s="61">
        <v>-907893088.14999604</v>
      </c>
      <c r="AX76" s="61">
        <v>-892262826.36999607</v>
      </c>
      <c r="AY76" s="61">
        <v>-6023574293.119998</v>
      </c>
      <c r="AZ76" s="61">
        <v>-4765701665.9999981</v>
      </c>
      <c r="BA76" s="61">
        <v>-2575377746.3099999</v>
      </c>
      <c r="BB76" s="61">
        <v>0</v>
      </c>
      <c r="BC76" s="61">
        <v>1317505119.1899996</v>
      </c>
      <c r="BD76" s="61">
        <v>5131311466.7500019</v>
      </c>
      <c r="BE76" s="61">
        <v>-15630261.780000031</v>
      </c>
      <c r="BF76" s="61">
        <v>425961419.27000004</v>
      </c>
      <c r="BG76" s="61">
        <v>374699057.16000003</v>
      </c>
      <c r="BH76" s="61">
        <v>137062643.40000001</v>
      </c>
      <c r="BI76" s="61">
        <v>0</v>
      </c>
      <c r="BJ76" s="61">
        <v>-85800281.290000007</v>
      </c>
      <c r="BK76" s="61">
        <v>-441591681.05000007</v>
      </c>
      <c r="BL76" s="61">
        <v>0</v>
      </c>
      <c r="BM76" s="61">
        <v>0</v>
      </c>
      <c r="BN76" s="61">
        <v>0</v>
      </c>
      <c r="BO76" s="61">
        <v>-211106861.71999994</v>
      </c>
      <c r="BP76" s="61">
        <v>-211106861.71999994</v>
      </c>
      <c r="BQ76" s="61">
        <v>0</v>
      </c>
      <c r="BR76" s="61">
        <v>0</v>
      </c>
      <c r="BS76" s="61">
        <v>-1916156214.3900001</v>
      </c>
      <c r="BT76" s="61">
        <v>-1588941663.3500001</v>
      </c>
      <c r="BU76" s="61">
        <v>-194205816.40999997</v>
      </c>
      <c r="BV76" s="61">
        <v>-44545859.360000007</v>
      </c>
      <c r="BW76" s="61">
        <v>0</v>
      </c>
      <c r="BX76" s="61">
        <v>0</v>
      </c>
      <c r="BY76" s="61">
        <v>-91413896.650000021</v>
      </c>
      <c r="BZ76" s="61">
        <v>2951021.38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-199243336.5</v>
      </c>
      <c r="CJ76" s="61">
        <v>-199243336.5</v>
      </c>
      <c r="CK76" s="61">
        <v>0</v>
      </c>
      <c r="CL76" s="61">
        <v>1423657113.8000002</v>
      </c>
    </row>
    <row r="77" spans="1:90" ht="13.5" customHeight="1">
      <c r="A77" s="46" t="s">
        <v>127</v>
      </c>
      <c r="B77" s="62">
        <v>4005</v>
      </c>
      <c r="C77" s="60" t="s">
        <v>376</v>
      </c>
      <c r="D77" s="61">
        <v>912141404.77999949</v>
      </c>
      <c r="E77" s="61">
        <v>1675663004.5899997</v>
      </c>
      <c r="F77" s="61">
        <v>1826098679.2299998</v>
      </c>
      <c r="G77" s="61">
        <v>-150435674.64000002</v>
      </c>
      <c r="H77" s="61">
        <v>0</v>
      </c>
      <c r="I77" s="61">
        <v>-892406533.09000015</v>
      </c>
      <c r="J77" s="61">
        <v>-892406533.09000015</v>
      </c>
      <c r="K77" s="61">
        <v>-2267336647.5900002</v>
      </c>
      <c r="L77" s="61">
        <v>1374930114.5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-51400242.510000005</v>
      </c>
      <c r="T77" s="61">
        <v>-51400242.510000005</v>
      </c>
      <c r="U77" s="61">
        <v>-54592494.770000003</v>
      </c>
      <c r="V77" s="61">
        <v>3192252.26</v>
      </c>
      <c r="W77" s="61">
        <v>0</v>
      </c>
      <c r="X77" s="61">
        <v>0</v>
      </c>
      <c r="Y77" s="61">
        <v>0</v>
      </c>
      <c r="Z77" s="61">
        <v>180285175.78999999</v>
      </c>
      <c r="AA77" s="61">
        <v>116497489.75</v>
      </c>
      <c r="AB77" s="61">
        <v>0</v>
      </c>
      <c r="AC77" s="61">
        <v>33541068.449999999</v>
      </c>
      <c r="AD77" s="61">
        <v>30246617.589999996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-906389174.60999966</v>
      </c>
      <c r="AT77" s="61">
        <v>-373126466.94999999</v>
      </c>
      <c r="AU77" s="61">
        <v>-175777157.19999999</v>
      </c>
      <c r="AV77" s="61">
        <v>-197349309.75</v>
      </c>
      <c r="AW77" s="61">
        <v>-204399046.81999975</v>
      </c>
      <c r="AX77" s="61">
        <v>-142044388.98999977</v>
      </c>
      <c r="AY77" s="61">
        <v>-612223215.52999985</v>
      </c>
      <c r="AZ77" s="61">
        <v>-487746830.36999995</v>
      </c>
      <c r="BA77" s="61">
        <v>-267363124.35999998</v>
      </c>
      <c r="BB77" s="61">
        <v>0</v>
      </c>
      <c r="BC77" s="61">
        <v>142886739.20000002</v>
      </c>
      <c r="BD77" s="61">
        <v>470178826.54000008</v>
      </c>
      <c r="BE77" s="61">
        <v>-62354657.829999983</v>
      </c>
      <c r="BF77" s="61">
        <v>90331168.900000006</v>
      </c>
      <c r="BG77" s="61">
        <v>76135279.24000001</v>
      </c>
      <c r="BH77" s="61">
        <v>34510686.659999989</v>
      </c>
      <c r="BI77" s="61">
        <v>0</v>
      </c>
      <c r="BJ77" s="61">
        <v>-20314797</v>
      </c>
      <c r="BK77" s="61">
        <v>-152685826.72999999</v>
      </c>
      <c r="BL77" s="61">
        <v>0</v>
      </c>
      <c r="BM77" s="61">
        <v>0</v>
      </c>
      <c r="BN77" s="61">
        <v>0</v>
      </c>
      <c r="BO77" s="61">
        <v>-21679759.780000001</v>
      </c>
      <c r="BP77" s="61">
        <v>-21679759.780000001</v>
      </c>
      <c r="BQ77" s="61">
        <v>0</v>
      </c>
      <c r="BR77" s="61">
        <v>0</v>
      </c>
      <c r="BS77" s="61">
        <v>-265693435.89000002</v>
      </c>
      <c r="BT77" s="61">
        <v>-241240615.19000003</v>
      </c>
      <c r="BU77" s="61">
        <v>-12409090.920000002</v>
      </c>
      <c r="BV77" s="61">
        <v>-2657353.1499999994</v>
      </c>
      <c r="BW77" s="61">
        <v>0</v>
      </c>
      <c r="BX77" s="61">
        <v>0</v>
      </c>
      <c r="BY77" s="61">
        <v>-9386376.6300000008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-41490465.169999994</v>
      </c>
      <c r="CJ77" s="61">
        <v>-41490465.169999994</v>
      </c>
      <c r="CK77" s="61">
        <v>0</v>
      </c>
      <c r="CL77" s="61">
        <v>5752230.1699998379</v>
      </c>
    </row>
    <row r="78" spans="1:90" ht="13.5" customHeight="1">
      <c r="A78" s="47" t="s">
        <v>128</v>
      </c>
      <c r="B78" s="63">
        <v>9000</v>
      </c>
      <c r="C78" s="60" t="s">
        <v>377</v>
      </c>
      <c r="D78" s="64">
        <v>248603721861.51019</v>
      </c>
      <c r="E78" s="64">
        <v>231047957137.89124</v>
      </c>
      <c r="F78" s="64">
        <v>336128669590.24121</v>
      </c>
      <c r="G78" s="64">
        <v>-98514983543.719986</v>
      </c>
      <c r="H78" s="64">
        <v>-6565728908.630002</v>
      </c>
      <c r="I78" s="64">
        <v>-41600469850.520073</v>
      </c>
      <c r="J78" s="64">
        <v>-74892358149.190048</v>
      </c>
      <c r="K78" s="64">
        <v>-630408560180.93982</v>
      </c>
      <c r="L78" s="64">
        <v>555516202031.75024</v>
      </c>
      <c r="M78" s="64">
        <v>32402956203.77998</v>
      </c>
      <c r="N78" s="64">
        <v>151223119813.16998</v>
      </c>
      <c r="O78" s="64">
        <v>-118820163609.38998</v>
      </c>
      <c r="P78" s="64">
        <v>888932094.88999975</v>
      </c>
      <c r="Q78" s="64">
        <v>13795889630.510004</v>
      </c>
      <c r="R78" s="64">
        <v>-12906957535.620001</v>
      </c>
      <c r="S78" s="64">
        <v>-859450869.90999889</v>
      </c>
      <c r="T78" s="64">
        <v>-974746071.2899996</v>
      </c>
      <c r="U78" s="64">
        <v>-18896910949.710003</v>
      </c>
      <c r="V78" s="64">
        <v>17922164878.419994</v>
      </c>
      <c r="W78" s="64">
        <v>115295201.38000029</v>
      </c>
      <c r="X78" s="64">
        <v>2777482771.8299999</v>
      </c>
      <c r="Y78" s="64">
        <v>-2662187570.4499993</v>
      </c>
      <c r="Z78" s="64">
        <v>57647172347.979126</v>
      </c>
      <c r="AA78" s="64">
        <v>38354623259.338669</v>
      </c>
      <c r="AB78" s="64">
        <v>2477362735.4838462</v>
      </c>
      <c r="AC78" s="64">
        <v>12135695135.904387</v>
      </c>
      <c r="AD78" s="64">
        <v>2854764434.5034342</v>
      </c>
      <c r="AE78" s="64">
        <v>710282722.51269221</v>
      </c>
      <c r="AF78" s="64">
        <v>357902553.73913199</v>
      </c>
      <c r="AG78" s="64">
        <v>480160832.97139871</v>
      </c>
      <c r="AH78" s="64">
        <v>268729727.29000002</v>
      </c>
      <c r="AI78" s="64">
        <v>7650946.2355758473</v>
      </c>
      <c r="AJ78" s="64">
        <v>267640211.99000004</v>
      </c>
      <c r="AK78" s="64">
        <v>292128390.28000003</v>
      </c>
      <c r="AL78" s="64">
        <v>-24488178.289999999</v>
      </c>
      <c r="AM78" s="64">
        <v>2100872884.0799999</v>
      </c>
      <c r="AN78" s="64">
        <v>3744485500.9099989</v>
      </c>
      <c r="AO78" s="64">
        <v>-759125051.80999994</v>
      </c>
      <c r="AP78" s="64">
        <v>-158931184.21999997</v>
      </c>
      <c r="AQ78" s="64">
        <v>-504719.17</v>
      </c>
      <c r="AR78" s="64">
        <v>-725051661.62999988</v>
      </c>
      <c r="AS78" s="64">
        <v>-214100578707.00278</v>
      </c>
      <c r="AT78" s="64">
        <v>-118626104230.46501</v>
      </c>
      <c r="AU78" s="64">
        <v>-139128867481.25998</v>
      </c>
      <c r="AV78" s="64">
        <v>20502763250.794968</v>
      </c>
      <c r="AW78" s="64">
        <v>-36088818109.389618</v>
      </c>
      <c r="AX78" s="64">
        <v>-44816706362.461678</v>
      </c>
      <c r="AY78" s="64">
        <v>-487162725780.42188</v>
      </c>
      <c r="AZ78" s="64">
        <v>-288033798870.97284</v>
      </c>
      <c r="BA78" s="64">
        <v>-509406393267.27588</v>
      </c>
      <c r="BB78" s="64">
        <v>-383160.83</v>
      </c>
      <c r="BC78" s="64">
        <v>310277849518.65704</v>
      </c>
      <c r="BD78" s="64">
        <v>442346019417.9599</v>
      </c>
      <c r="BE78" s="64">
        <v>8727888253.0720596</v>
      </c>
      <c r="BF78" s="64">
        <v>126468603303.57207</v>
      </c>
      <c r="BG78" s="64">
        <v>101247366567.89072</v>
      </c>
      <c r="BH78" s="64">
        <v>98896685528.558334</v>
      </c>
      <c r="BI78" s="64">
        <v>147316.25</v>
      </c>
      <c r="BJ78" s="64">
        <v>-73675596109.126999</v>
      </c>
      <c r="BK78" s="64">
        <v>-117740715050.50002</v>
      </c>
      <c r="BL78" s="64">
        <v>-59494326.059999749</v>
      </c>
      <c r="BM78" s="64">
        <v>-59898870.729999751</v>
      </c>
      <c r="BN78" s="64">
        <v>404544.67000001221</v>
      </c>
      <c r="BO78" s="64">
        <v>-1672470728.6599994</v>
      </c>
      <c r="BP78" s="64">
        <v>-1672470728.6599994</v>
      </c>
      <c r="BQ78" s="64">
        <v>0</v>
      </c>
      <c r="BR78" s="64">
        <v>0</v>
      </c>
      <c r="BS78" s="64">
        <v>-53340214690.068176</v>
      </c>
      <c r="BT78" s="64">
        <v>-36173806695.918663</v>
      </c>
      <c r="BU78" s="64">
        <v>-14803397421.839998</v>
      </c>
      <c r="BV78" s="64">
        <v>-4262788978.9200006</v>
      </c>
      <c r="BW78" s="64">
        <v>-1118665.8200000091</v>
      </c>
      <c r="BX78" s="64">
        <v>-1575159201.8395169</v>
      </c>
      <c r="BY78" s="64">
        <v>-2364171511.4099984</v>
      </c>
      <c r="BZ78" s="64">
        <v>7940494031.0299969</v>
      </c>
      <c r="CA78" s="64">
        <v>-2100266245.3500035</v>
      </c>
      <c r="CB78" s="64">
        <v>-15043183.870000003</v>
      </c>
      <c r="CC78" s="64">
        <v>-15034129.160000002</v>
      </c>
      <c r="CD78" s="64">
        <v>-80785261.840000004</v>
      </c>
      <c r="CE78" s="64">
        <v>65751132.68</v>
      </c>
      <c r="CF78" s="64">
        <v>-9054.7099999999919</v>
      </c>
      <c r="CG78" s="64">
        <v>194912.73</v>
      </c>
      <c r="CH78" s="64">
        <v>-203967.44</v>
      </c>
      <c r="CI78" s="64">
        <v>-4298433438.489996</v>
      </c>
      <c r="CJ78" s="64">
        <v>-4312607916.6099958</v>
      </c>
      <c r="CK78" s="64">
        <v>14174478.120000001</v>
      </c>
      <c r="CL78" s="64">
        <v>34503143154.507416</v>
      </c>
    </row>
    <row r="79" spans="1:90" ht="13.5" customHeight="1">
      <c r="A79" s="47" t="s">
        <v>129</v>
      </c>
      <c r="B79" s="63">
        <v>9001</v>
      </c>
      <c r="C79" s="60" t="s">
        <v>378</v>
      </c>
      <c r="D79" s="64">
        <v>2590221922.238018</v>
      </c>
      <c r="E79" s="64">
        <v>3146167654.2272701</v>
      </c>
      <c r="F79" s="64">
        <v>3890544988.4967413</v>
      </c>
      <c r="G79" s="64">
        <v>-744377334.26947188</v>
      </c>
      <c r="H79" s="64">
        <v>0</v>
      </c>
      <c r="I79" s="64">
        <v>-910555619.42606401</v>
      </c>
      <c r="J79" s="64">
        <v>-1070417331.8698269</v>
      </c>
      <c r="K79" s="64">
        <v>-5083677666.1823997</v>
      </c>
      <c r="L79" s="64">
        <v>4013260334.3125725</v>
      </c>
      <c r="M79" s="64">
        <v>159861712.44376284</v>
      </c>
      <c r="N79" s="64">
        <v>272081694.80810004</v>
      </c>
      <c r="O79" s="64">
        <v>-112219982.36433718</v>
      </c>
      <c r="P79" s="64">
        <v>0</v>
      </c>
      <c r="Q79" s="64">
        <v>0</v>
      </c>
      <c r="R79" s="64">
        <v>0</v>
      </c>
      <c r="S79" s="64">
        <v>-20890459.109999999</v>
      </c>
      <c r="T79" s="64">
        <v>-20580677.109999999</v>
      </c>
      <c r="U79" s="64">
        <v>-21112534.93</v>
      </c>
      <c r="V79" s="64">
        <v>531857.82000000007</v>
      </c>
      <c r="W79" s="64">
        <v>-309782</v>
      </c>
      <c r="X79" s="64">
        <v>0</v>
      </c>
      <c r="Y79" s="64">
        <v>-309782</v>
      </c>
      <c r="Z79" s="64">
        <v>375500092.73681158</v>
      </c>
      <c r="AA79" s="64">
        <v>358179861.13980323</v>
      </c>
      <c r="AB79" s="64">
        <v>1295999.0390465425</v>
      </c>
      <c r="AC79" s="64">
        <v>15760397.537961774</v>
      </c>
      <c r="AD79" s="64">
        <v>266139.69999999995</v>
      </c>
      <c r="AE79" s="64">
        <v>0</v>
      </c>
      <c r="AF79" s="64">
        <v>0</v>
      </c>
      <c r="AG79" s="64">
        <v>203.72</v>
      </c>
      <c r="AH79" s="64">
        <v>0</v>
      </c>
      <c r="AI79" s="64">
        <v>-2508.4</v>
      </c>
      <c r="AJ79" s="64">
        <v>253.81</v>
      </c>
      <c r="AK79" s="64">
        <v>253.81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-2666314557.5052733</v>
      </c>
      <c r="AT79" s="64">
        <v>-1009116119.71</v>
      </c>
      <c r="AU79" s="64">
        <v>-1084242696.03</v>
      </c>
      <c r="AV79" s="64">
        <v>75126576.319999993</v>
      </c>
      <c r="AW79" s="64">
        <v>-255653006.41401592</v>
      </c>
      <c r="AX79" s="64">
        <v>-267063876.63461819</v>
      </c>
      <c r="AY79" s="64">
        <v>-1528653713.4511991</v>
      </c>
      <c r="AZ79" s="64">
        <v>-1470396662.690016</v>
      </c>
      <c r="BA79" s="64">
        <v>-60601998.991183035</v>
      </c>
      <c r="BB79" s="64">
        <v>-132201.5</v>
      </c>
      <c r="BC79" s="64">
        <v>2477149.73</v>
      </c>
      <c r="BD79" s="64">
        <v>1261589836.8165812</v>
      </c>
      <c r="BE79" s="64">
        <v>11410870.220602268</v>
      </c>
      <c r="BF79" s="64">
        <v>220156256.64330935</v>
      </c>
      <c r="BG79" s="64">
        <v>191943612.59448507</v>
      </c>
      <c r="BH79" s="64">
        <v>28238233.998824269</v>
      </c>
      <c r="BI79" s="64">
        <v>0</v>
      </c>
      <c r="BJ79" s="64">
        <v>-25589.95</v>
      </c>
      <c r="BK79" s="64">
        <v>-208745386.42270708</v>
      </c>
      <c r="BL79" s="64">
        <v>2892867.9144321387</v>
      </c>
      <c r="BM79" s="64">
        <v>2891554.9144321387</v>
      </c>
      <c r="BN79" s="64">
        <v>1313</v>
      </c>
      <c r="BO79" s="64">
        <v>-12308654.878144</v>
      </c>
      <c r="BP79" s="64">
        <v>-12308735.098143999</v>
      </c>
      <c r="BQ79" s="64">
        <v>0</v>
      </c>
      <c r="BR79" s="64">
        <v>80.22</v>
      </c>
      <c r="BS79" s="64">
        <v>-1335926586.6190941</v>
      </c>
      <c r="BT79" s="64">
        <v>-611693964.52804446</v>
      </c>
      <c r="BU79" s="64">
        <v>-498036045.29455209</v>
      </c>
      <c r="BV79" s="64">
        <v>-72382354.86579448</v>
      </c>
      <c r="BW79" s="64">
        <v>-105440.87</v>
      </c>
      <c r="BX79" s="64">
        <v>-113184801.14511934</v>
      </c>
      <c r="BY79" s="64">
        <v>-110338145.28242989</v>
      </c>
      <c r="BZ79" s="64">
        <v>69679246.298071727</v>
      </c>
      <c r="CA79" s="64">
        <v>134919.06877447848</v>
      </c>
      <c r="CB79" s="64">
        <v>-56201038.97845155</v>
      </c>
      <c r="CC79" s="64">
        <v>-56491347.998451553</v>
      </c>
      <c r="CD79" s="64">
        <v>-285464827.93845159</v>
      </c>
      <c r="CE79" s="64">
        <v>228973479.94000003</v>
      </c>
      <c r="CF79" s="64">
        <v>290309.02000000048</v>
      </c>
      <c r="CG79" s="64">
        <v>5177178.2300000004</v>
      </c>
      <c r="CH79" s="64">
        <v>-4886869.21</v>
      </c>
      <c r="CI79" s="64">
        <v>-2018.82</v>
      </c>
      <c r="CJ79" s="64">
        <v>-2018.82</v>
      </c>
      <c r="CK79" s="64">
        <v>0</v>
      </c>
      <c r="CL79" s="64">
        <v>-76092635.267255545</v>
      </c>
    </row>
    <row r="80" spans="1:90" ht="13.5" customHeight="1">
      <c r="A80" s="47" t="s">
        <v>131</v>
      </c>
      <c r="B80" s="63">
        <v>9002</v>
      </c>
      <c r="C80" s="60" t="s">
        <v>379</v>
      </c>
      <c r="D80" s="64">
        <v>12372276302.539997</v>
      </c>
      <c r="E80" s="64">
        <v>17025553043.290001</v>
      </c>
      <c r="F80" s="64">
        <v>20132346160.100002</v>
      </c>
      <c r="G80" s="64">
        <v>-3106793116.8099999</v>
      </c>
      <c r="H80" s="64">
        <v>0</v>
      </c>
      <c r="I80" s="64">
        <v>-7625440034.8600044</v>
      </c>
      <c r="J80" s="64">
        <v>-8013674745.9300041</v>
      </c>
      <c r="K80" s="64">
        <v>-26200698856.570004</v>
      </c>
      <c r="L80" s="64">
        <v>18187024110.639999</v>
      </c>
      <c r="M80" s="64">
        <v>388234711.07000017</v>
      </c>
      <c r="N80" s="64">
        <v>706715893.67000008</v>
      </c>
      <c r="O80" s="64">
        <v>-318481182.59999996</v>
      </c>
      <c r="P80" s="64">
        <v>0</v>
      </c>
      <c r="Q80" s="64">
        <v>0</v>
      </c>
      <c r="R80" s="64">
        <v>0</v>
      </c>
      <c r="S80" s="64">
        <v>-7922521.890000008</v>
      </c>
      <c r="T80" s="64">
        <v>-6917660.5100000128</v>
      </c>
      <c r="U80" s="64">
        <v>-88837291.890000015</v>
      </c>
      <c r="V80" s="64">
        <v>81919631.38000001</v>
      </c>
      <c r="W80" s="64">
        <v>-1004861.3800000002</v>
      </c>
      <c r="X80" s="64">
        <v>489500.89999999997</v>
      </c>
      <c r="Y80" s="64">
        <v>-1494362.2800000003</v>
      </c>
      <c r="Z80" s="64">
        <v>2825532677.4899998</v>
      </c>
      <c r="AA80" s="64">
        <v>1904323324.1599998</v>
      </c>
      <c r="AB80" s="64">
        <v>297540204.89999998</v>
      </c>
      <c r="AC80" s="64">
        <v>432556515.75000006</v>
      </c>
      <c r="AD80" s="64">
        <v>138709036.02000001</v>
      </c>
      <c r="AE80" s="64">
        <v>0</v>
      </c>
      <c r="AF80" s="64">
        <v>0</v>
      </c>
      <c r="AG80" s="64">
        <v>0</v>
      </c>
      <c r="AH80" s="64">
        <v>52403596.659999996</v>
      </c>
      <c r="AI80" s="64">
        <v>0</v>
      </c>
      <c r="AJ80" s="64">
        <v>154553138.51000002</v>
      </c>
      <c r="AK80" s="64">
        <v>128327802.43000002</v>
      </c>
      <c r="AL80" s="64">
        <v>26225336.079999998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-9568513390.5099945</v>
      </c>
      <c r="AT80" s="64">
        <v>-4695883048.4099998</v>
      </c>
      <c r="AU80" s="64">
        <v>-3781705110.5699997</v>
      </c>
      <c r="AV80" s="64">
        <v>-914177937.83999991</v>
      </c>
      <c r="AW80" s="64">
        <v>-823980844.35999441</v>
      </c>
      <c r="AX80" s="64">
        <v>-700401746.02999544</v>
      </c>
      <c r="AY80" s="64">
        <v>-23420054707.890285</v>
      </c>
      <c r="AZ80" s="64">
        <v>-18321428491.849995</v>
      </c>
      <c r="BA80" s="64">
        <v>-9256983375.5700035</v>
      </c>
      <c r="BB80" s="64">
        <v>0</v>
      </c>
      <c r="BC80" s="64">
        <v>4158357159.5297112</v>
      </c>
      <c r="BD80" s="64">
        <v>22719652961.860291</v>
      </c>
      <c r="BE80" s="64">
        <v>-123579098.32999909</v>
      </c>
      <c r="BF80" s="64">
        <v>3389365842.3414202</v>
      </c>
      <c r="BG80" s="64">
        <v>2712427278.4099998</v>
      </c>
      <c r="BH80" s="64">
        <v>897373531.61999989</v>
      </c>
      <c r="BI80" s="64">
        <v>0</v>
      </c>
      <c r="BJ80" s="64">
        <v>-220434967.68858004</v>
      </c>
      <c r="BK80" s="64">
        <v>-3512944940.6714196</v>
      </c>
      <c r="BL80" s="64">
        <v>0</v>
      </c>
      <c r="BM80" s="64">
        <v>0</v>
      </c>
      <c r="BN80" s="64">
        <v>0</v>
      </c>
      <c r="BO80" s="64">
        <v>-428612576.89999986</v>
      </c>
      <c r="BP80" s="64">
        <v>-428612576.89999986</v>
      </c>
      <c r="BQ80" s="64">
        <v>0</v>
      </c>
      <c r="BR80" s="64">
        <v>0</v>
      </c>
      <c r="BS80" s="64">
        <v>-3379303119.1700001</v>
      </c>
      <c r="BT80" s="64">
        <v>-2632023210.3500004</v>
      </c>
      <c r="BU80" s="64">
        <v>-459550927.94999999</v>
      </c>
      <c r="BV80" s="64">
        <v>-129335989.69</v>
      </c>
      <c r="BW80" s="64">
        <v>0</v>
      </c>
      <c r="BX80" s="64">
        <v>0</v>
      </c>
      <c r="BY80" s="64">
        <v>-114844475.73000002</v>
      </c>
      <c r="BZ80" s="64">
        <v>99899148.679999977</v>
      </c>
      <c r="CA80" s="64">
        <v>-143447664.13000003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-240733801.66999999</v>
      </c>
      <c r="CJ80" s="64">
        <v>-240733801.66999999</v>
      </c>
      <c r="CK80" s="64">
        <v>0</v>
      </c>
      <c r="CL80" s="64">
        <v>2803762912.0300026</v>
      </c>
    </row>
    <row r="81" spans="1:90" ht="13.5" customHeight="1">
      <c r="A81" s="47" t="s">
        <v>133</v>
      </c>
      <c r="B81" s="63">
        <v>9003</v>
      </c>
      <c r="C81" s="60" t="s">
        <v>380</v>
      </c>
      <c r="D81" s="64">
        <v>251193943783.7482</v>
      </c>
      <c r="E81" s="64">
        <v>234194124792.1185</v>
      </c>
      <c r="F81" s="64">
        <v>340019214578.73798</v>
      </c>
      <c r="G81" s="64">
        <v>-99259360877.989456</v>
      </c>
      <c r="H81" s="64">
        <v>-6565728908.630002</v>
      </c>
      <c r="I81" s="64">
        <v>-42511025469.946136</v>
      </c>
      <c r="J81" s="64">
        <v>-75962775481.059875</v>
      </c>
      <c r="K81" s="64">
        <v>-635492237847.12219</v>
      </c>
      <c r="L81" s="64">
        <v>559529462366.06287</v>
      </c>
      <c r="M81" s="64">
        <v>32562817916.223743</v>
      </c>
      <c r="N81" s="64">
        <v>151495201507.97809</v>
      </c>
      <c r="O81" s="64">
        <v>-118932383591.75432</v>
      </c>
      <c r="P81" s="64">
        <v>888932094.88999975</v>
      </c>
      <c r="Q81" s="64">
        <v>13795889630.510004</v>
      </c>
      <c r="R81" s="64">
        <v>-12906957535.620001</v>
      </c>
      <c r="S81" s="64">
        <v>-880341329.01999891</v>
      </c>
      <c r="T81" s="64">
        <v>-995326748.39999962</v>
      </c>
      <c r="U81" s="64">
        <v>-18918023484.640003</v>
      </c>
      <c r="V81" s="64">
        <v>17922696736.239994</v>
      </c>
      <c r="W81" s="64">
        <v>114985419.38000029</v>
      </c>
      <c r="X81" s="64">
        <v>2777482771.8299999</v>
      </c>
      <c r="Y81" s="64">
        <v>-2662497352.4499993</v>
      </c>
      <c r="Z81" s="64">
        <v>58022672440.715935</v>
      </c>
      <c r="AA81" s="64">
        <v>38712803120.47847</v>
      </c>
      <c r="AB81" s="64">
        <v>2478658734.522893</v>
      </c>
      <c r="AC81" s="64">
        <v>12151455533.442348</v>
      </c>
      <c r="AD81" s="64">
        <v>2855030574.203434</v>
      </c>
      <c r="AE81" s="64">
        <v>710282722.51269221</v>
      </c>
      <c r="AF81" s="64">
        <v>357902553.73913199</v>
      </c>
      <c r="AG81" s="64">
        <v>480161036.69139874</v>
      </c>
      <c r="AH81" s="64">
        <v>268729727.29000002</v>
      </c>
      <c r="AI81" s="64">
        <v>7648437.835575847</v>
      </c>
      <c r="AJ81" s="64">
        <v>267640465.80000004</v>
      </c>
      <c r="AK81" s="64">
        <v>292128644.09000003</v>
      </c>
      <c r="AL81" s="64">
        <v>-24488178.289999999</v>
      </c>
      <c r="AM81" s="64">
        <v>2100872884.0799999</v>
      </c>
      <c r="AN81" s="64">
        <v>3744485500.9099989</v>
      </c>
      <c r="AO81" s="64">
        <v>-759125051.80999994</v>
      </c>
      <c r="AP81" s="64">
        <v>-158931184.21999997</v>
      </c>
      <c r="AQ81" s="64">
        <v>-504719.17</v>
      </c>
      <c r="AR81" s="64">
        <v>-725051661.62999988</v>
      </c>
      <c r="AS81" s="64">
        <v>-216766893264.50806</v>
      </c>
      <c r="AT81" s="64">
        <v>-119635220350.17502</v>
      </c>
      <c r="AU81" s="64">
        <v>-140213110177.28998</v>
      </c>
      <c r="AV81" s="64">
        <v>20577889827.114967</v>
      </c>
      <c r="AW81" s="64">
        <v>-36344471115.803635</v>
      </c>
      <c r="AX81" s="64">
        <v>-45083770239.096298</v>
      </c>
      <c r="AY81" s="64">
        <v>-488691379493.87305</v>
      </c>
      <c r="AZ81" s="64">
        <v>-289504195533.66284</v>
      </c>
      <c r="BA81" s="64">
        <v>-509466995266.26709</v>
      </c>
      <c r="BB81" s="64">
        <v>-515362.33</v>
      </c>
      <c r="BC81" s="64">
        <v>310280326668.38702</v>
      </c>
      <c r="BD81" s="64">
        <v>443607609254.77649</v>
      </c>
      <c r="BE81" s="64">
        <v>8739299123.2926617</v>
      </c>
      <c r="BF81" s="64">
        <v>126688759560.21538</v>
      </c>
      <c r="BG81" s="64">
        <v>101439310180.4852</v>
      </c>
      <c r="BH81" s="64">
        <v>98924923762.557159</v>
      </c>
      <c r="BI81" s="64">
        <v>147316.25</v>
      </c>
      <c r="BJ81" s="64">
        <v>-73675621699.076996</v>
      </c>
      <c r="BK81" s="64">
        <v>-117949460436.92273</v>
      </c>
      <c r="BL81" s="64">
        <v>-56601458.145567611</v>
      </c>
      <c r="BM81" s="64">
        <v>-57007315.815567613</v>
      </c>
      <c r="BN81" s="64">
        <v>405857.67000001221</v>
      </c>
      <c r="BO81" s="64">
        <v>-1684779383.5381434</v>
      </c>
      <c r="BP81" s="64">
        <v>-1684779463.7581434</v>
      </c>
      <c r="BQ81" s="64">
        <v>0</v>
      </c>
      <c r="BR81" s="64">
        <v>80.22</v>
      </c>
      <c r="BS81" s="64">
        <v>-54676141276.687271</v>
      </c>
      <c r="BT81" s="64">
        <v>-36785500660.446709</v>
      </c>
      <c r="BU81" s="64">
        <v>-15301433467.13455</v>
      </c>
      <c r="BV81" s="64">
        <v>-4335171333.7857952</v>
      </c>
      <c r="BW81" s="64">
        <v>-1224106.6900000093</v>
      </c>
      <c r="BX81" s="64">
        <v>-1688344002.9846363</v>
      </c>
      <c r="BY81" s="64">
        <v>-2474509656.6924281</v>
      </c>
      <c r="BZ81" s="64">
        <v>8010173277.3280687</v>
      </c>
      <c r="CA81" s="64">
        <v>-2100131326.281229</v>
      </c>
      <c r="CB81" s="64">
        <v>-71244222.848451555</v>
      </c>
      <c r="CC81" s="64">
        <v>-71525477.158451557</v>
      </c>
      <c r="CD81" s="64">
        <v>-366250089.77845156</v>
      </c>
      <c r="CE81" s="64">
        <v>294724612.62</v>
      </c>
      <c r="CF81" s="64">
        <v>281254.31000000052</v>
      </c>
      <c r="CG81" s="64">
        <v>5372090.9600000009</v>
      </c>
      <c r="CH81" s="64">
        <v>-5090836.6500000004</v>
      </c>
      <c r="CI81" s="64">
        <v>-4298435457.3099957</v>
      </c>
      <c r="CJ81" s="64">
        <v>-4312609935.4299955</v>
      </c>
      <c r="CK81" s="64">
        <v>14174478.120000001</v>
      </c>
      <c r="CL81" s="64">
        <v>34427050519.240158</v>
      </c>
    </row>
    <row r="82" spans="1:90" ht="13.5" customHeight="1">
      <c r="A82" s="48" t="s">
        <v>135</v>
      </c>
      <c r="B82" s="65"/>
      <c r="C82" s="60" t="s">
        <v>381</v>
      </c>
      <c r="D82" s="64">
        <v>263566220086.28821</v>
      </c>
      <c r="E82" s="64">
        <v>251219677835.40851</v>
      </c>
      <c r="F82" s="64">
        <v>360151560738.83795</v>
      </c>
      <c r="G82" s="64">
        <v>-102366153994.79945</v>
      </c>
      <c r="H82" s="64">
        <v>-6565728908.630002</v>
      </c>
      <c r="I82" s="64">
        <v>-50136465504.806137</v>
      </c>
      <c r="J82" s="64">
        <v>-83976450226.989883</v>
      </c>
      <c r="K82" s="64">
        <v>-661692936703.69214</v>
      </c>
      <c r="L82" s="64">
        <v>577716486476.70288</v>
      </c>
      <c r="M82" s="64">
        <v>32951052627.293743</v>
      </c>
      <c r="N82" s="64">
        <v>152201917401.6481</v>
      </c>
      <c r="O82" s="64">
        <v>-119250864774.35432</v>
      </c>
      <c r="P82" s="64">
        <v>888932094.88999975</v>
      </c>
      <c r="Q82" s="64">
        <v>13795889630.510004</v>
      </c>
      <c r="R82" s="64">
        <v>-12906957535.620001</v>
      </c>
      <c r="S82" s="64">
        <v>-888263850.90999889</v>
      </c>
      <c r="T82" s="64">
        <v>-1002244408.9099996</v>
      </c>
      <c r="U82" s="64">
        <v>-19006860776.530003</v>
      </c>
      <c r="V82" s="64">
        <v>18004616367.619995</v>
      </c>
      <c r="W82" s="64">
        <v>113980558.0000003</v>
      </c>
      <c r="X82" s="64">
        <v>2777972272.73</v>
      </c>
      <c r="Y82" s="64">
        <v>-2663991714.7299995</v>
      </c>
      <c r="Z82" s="64">
        <v>60848205118.205933</v>
      </c>
      <c r="AA82" s="64">
        <v>40617126444.638474</v>
      </c>
      <c r="AB82" s="64">
        <v>2776198939.422893</v>
      </c>
      <c r="AC82" s="64">
        <v>12584012049.192348</v>
      </c>
      <c r="AD82" s="64">
        <v>2993739610.223434</v>
      </c>
      <c r="AE82" s="64">
        <v>710282722.51269221</v>
      </c>
      <c r="AF82" s="64">
        <v>357902553.73913199</v>
      </c>
      <c r="AG82" s="64">
        <v>480161036.69139874</v>
      </c>
      <c r="AH82" s="64">
        <v>321133323.95000005</v>
      </c>
      <c r="AI82" s="64">
        <v>7648437.835575847</v>
      </c>
      <c r="AJ82" s="64">
        <v>422193604.31000006</v>
      </c>
      <c r="AK82" s="64">
        <v>420456446.52000004</v>
      </c>
      <c r="AL82" s="64">
        <v>1737157.7899999991</v>
      </c>
      <c r="AM82" s="64">
        <v>2100872884.0799999</v>
      </c>
      <c r="AN82" s="64">
        <v>3744485500.9099989</v>
      </c>
      <c r="AO82" s="64">
        <v>-759125051.80999994</v>
      </c>
      <c r="AP82" s="64">
        <v>-158931184.21999997</v>
      </c>
      <c r="AQ82" s="64">
        <v>-504719.17</v>
      </c>
      <c r="AR82" s="64">
        <v>-725051661.62999988</v>
      </c>
      <c r="AS82" s="64">
        <v>-226335406655.01807</v>
      </c>
      <c r="AT82" s="64">
        <v>-124331103398.58502</v>
      </c>
      <c r="AU82" s="64">
        <v>-143994815287.85999</v>
      </c>
      <c r="AV82" s="64">
        <v>19663711889.274967</v>
      </c>
      <c r="AW82" s="64">
        <v>-37168451960.163628</v>
      </c>
      <c r="AX82" s="64">
        <v>-45784171985.126297</v>
      </c>
      <c r="AY82" s="64">
        <v>-512111434201.76331</v>
      </c>
      <c r="AZ82" s="64">
        <v>-307825624025.51282</v>
      </c>
      <c r="BA82" s="64">
        <v>-518723978641.8371</v>
      </c>
      <c r="BB82" s="64">
        <v>-515362.33</v>
      </c>
      <c r="BC82" s="64">
        <v>314438683827.91675</v>
      </c>
      <c r="BD82" s="64">
        <v>466327262216.63678</v>
      </c>
      <c r="BE82" s="64">
        <v>8615720024.9626617</v>
      </c>
      <c r="BF82" s="64">
        <v>130078125402.55679</v>
      </c>
      <c r="BG82" s="64">
        <v>104151737458.8952</v>
      </c>
      <c r="BH82" s="64">
        <v>99822297294.177155</v>
      </c>
      <c r="BI82" s="64">
        <v>147316.25</v>
      </c>
      <c r="BJ82" s="64">
        <v>-73896056666.765579</v>
      </c>
      <c r="BK82" s="64">
        <v>-121462405377.59415</v>
      </c>
      <c r="BL82" s="64">
        <v>-56601458.145567611</v>
      </c>
      <c r="BM82" s="64">
        <v>-57007315.815567613</v>
      </c>
      <c r="BN82" s="64">
        <v>405857.67000001221</v>
      </c>
      <c r="BO82" s="64">
        <v>-2113391960.4381433</v>
      </c>
      <c r="BP82" s="64">
        <v>-2113392040.6581433</v>
      </c>
      <c r="BQ82" s="64">
        <v>0</v>
      </c>
      <c r="BR82" s="64">
        <v>80.22</v>
      </c>
      <c r="BS82" s="64">
        <v>-58055444395.857269</v>
      </c>
      <c r="BT82" s="64">
        <v>-39417523870.796707</v>
      </c>
      <c r="BU82" s="64">
        <v>-15760984395.084551</v>
      </c>
      <c r="BV82" s="64">
        <v>-4464507323.4757948</v>
      </c>
      <c r="BW82" s="64">
        <v>-1224106.6900000093</v>
      </c>
      <c r="BX82" s="64">
        <v>-1688344002.9846363</v>
      </c>
      <c r="BY82" s="64">
        <v>-2589354132.4224281</v>
      </c>
      <c r="BZ82" s="64">
        <v>8110072426.008069</v>
      </c>
      <c r="CA82" s="64">
        <v>-2243578990.4112291</v>
      </c>
      <c r="CB82" s="64">
        <v>-71244222.848451555</v>
      </c>
      <c r="CC82" s="64">
        <v>-71525477.158451557</v>
      </c>
      <c r="CD82" s="64">
        <v>-366250089.77845156</v>
      </c>
      <c r="CE82" s="64">
        <v>294724612.62</v>
      </c>
      <c r="CF82" s="64">
        <v>281254.31000000052</v>
      </c>
      <c r="CG82" s="64">
        <v>5372090.9600000009</v>
      </c>
      <c r="CH82" s="64">
        <v>-5090836.6500000004</v>
      </c>
      <c r="CI82" s="64">
        <v>-4539169258.9799957</v>
      </c>
      <c r="CJ82" s="64">
        <v>-4553343737.0999956</v>
      </c>
      <c r="CK82" s="64">
        <v>14174478.120000001</v>
      </c>
      <c r="CL82" s="64">
        <v>37230813431.270157</v>
      </c>
    </row>
    <row r="83" spans="1:90" ht="13.5" customHeight="1"/>
  </sheetData>
  <pageMargins left="0.75" right="0.75" top="1" bottom="1" header="0.5" footer="0.5"/>
  <pageSetup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E3527-31C5-4590-9DAA-8262CC7A96BE}">
  <dimension ref="A1:CV82"/>
  <sheetViews>
    <sheetView showGridLines="0" zoomScale="80" zoomScaleNormal="80" workbookViewId="0">
      <pane xSplit="3" ySplit="6" topLeftCell="D7" activePane="bottomRight" state="frozen"/>
      <selection activeCell="A84" sqref="A84:XFD159"/>
      <selection pane="topRight" activeCell="A84" sqref="A84:XFD159"/>
      <selection pane="bottomLeft" activeCell="A84" sqref="A84:XFD159"/>
      <selection pane="bottomRight" activeCell="D7" sqref="D7"/>
    </sheetView>
  </sheetViews>
  <sheetFormatPr defaultColWidth="9.140625" defaultRowHeight="12.75"/>
  <cols>
    <col min="1" max="1" width="58.7109375" style="5" customWidth="1"/>
    <col min="2" max="3" width="15.7109375" style="5" customWidth="1"/>
    <col min="4" max="4" width="15.85546875" style="5" bestFit="1" customWidth="1"/>
    <col min="5" max="5" width="15.28515625" style="5" bestFit="1" customWidth="1"/>
    <col min="6" max="6" width="14.85546875" style="5" bestFit="1" customWidth="1"/>
    <col min="7" max="7" width="14.28515625" style="5" bestFit="1" customWidth="1"/>
    <col min="8" max="8" width="15.28515625" style="5" bestFit="1" customWidth="1"/>
    <col min="9" max="9" width="16.42578125" style="5" bestFit="1" customWidth="1"/>
    <col min="10" max="10" width="15.28515625" style="5" bestFit="1" customWidth="1"/>
    <col min="11" max="11" width="14.42578125" style="5" bestFit="1" customWidth="1"/>
    <col min="12" max="12" width="16.42578125" style="5" bestFit="1" customWidth="1"/>
    <col min="13" max="14" width="15.7109375" style="5" customWidth="1"/>
    <col min="15" max="15" width="15.28515625" style="5" bestFit="1" customWidth="1"/>
    <col min="16" max="16" width="15.5703125" style="5" bestFit="1" customWidth="1"/>
    <col min="17" max="17" width="15.28515625" style="5" bestFit="1" customWidth="1"/>
    <col min="18" max="18" width="15.7109375" style="5" customWidth="1"/>
    <col min="19" max="19" width="15.5703125" style="5" bestFit="1" customWidth="1"/>
    <col min="20" max="20" width="15.42578125" style="5" bestFit="1" customWidth="1"/>
    <col min="21" max="21" width="15.7109375" style="5" customWidth="1"/>
    <col min="22" max="22" width="14.85546875" style="5" bestFit="1" customWidth="1"/>
    <col min="23" max="23" width="15.42578125" style="5" bestFit="1" customWidth="1"/>
    <col min="24" max="24" width="15.7109375" style="5" customWidth="1"/>
    <col min="25" max="25" width="13.5703125" style="5" bestFit="1" customWidth="1"/>
    <col min="26" max="26" width="14.85546875" style="5" bestFit="1" customWidth="1"/>
    <col min="27" max="27" width="11.7109375" style="5" bestFit="1" customWidth="1"/>
    <col min="28" max="28" width="15.5703125" style="5" bestFit="1" customWidth="1"/>
    <col min="29" max="29" width="13.85546875" style="5" bestFit="1" customWidth="1"/>
    <col min="30" max="30" width="15" style="5" bestFit="1" customWidth="1"/>
    <col min="31" max="31" width="14.42578125" style="5" bestFit="1" customWidth="1"/>
    <col min="32" max="32" width="15.140625" style="5" bestFit="1" customWidth="1"/>
    <col min="33" max="33" width="15" style="5" bestFit="1" customWidth="1"/>
    <col min="34" max="35" width="15.5703125" style="5" bestFit="1" customWidth="1"/>
    <col min="36" max="36" width="15.7109375" style="5" customWidth="1"/>
    <col min="37" max="37" width="13.140625" style="5" bestFit="1" customWidth="1"/>
    <col min="38" max="38" width="14.5703125" style="5" bestFit="1" customWidth="1"/>
    <col min="39" max="40" width="15.7109375" style="5" customWidth="1"/>
    <col min="41" max="41" width="15.28515625" style="5" bestFit="1" customWidth="1"/>
    <col min="42" max="42" width="15.140625" style="5" bestFit="1" customWidth="1"/>
    <col min="43" max="44" width="15.7109375" style="5" customWidth="1"/>
    <col min="45" max="45" width="15" style="5" bestFit="1" customWidth="1"/>
    <col min="46" max="46" width="15.7109375" style="5" customWidth="1"/>
    <col min="47" max="47" width="14.28515625" style="5" bestFit="1" customWidth="1"/>
    <col min="48" max="48" width="13.85546875" style="5" bestFit="1" customWidth="1"/>
    <col min="49" max="49" width="15.7109375" style="5" customWidth="1"/>
    <col min="50" max="50" width="15.140625" style="5" bestFit="1" customWidth="1"/>
    <col min="51" max="52" width="15.28515625" style="5" bestFit="1" customWidth="1"/>
    <col min="53" max="53" width="15.7109375" style="5" customWidth="1"/>
    <col min="54" max="54" width="13.140625" style="5" bestFit="1" customWidth="1"/>
    <col min="55" max="55" width="13.85546875" style="5" bestFit="1" customWidth="1"/>
    <col min="56" max="56" width="15.7109375" style="5" customWidth="1"/>
    <col min="57" max="57" width="15.140625" style="5" bestFit="1" customWidth="1"/>
    <col min="58" max="58" width="15.7109375" style="5" customWidth="1"/>
    <col min="59" max="59" width="15.42578125" style="5" bestFit="1" customWidth="1"/>
    <col min="60" max="60" width="14.85546875" style="5" bestFit="1" customWidth="1"/>
    <col min="61" max="61" width="15.140625" style="5" bestFit="1" customWidth="1"/>
    <col min="62" max="62" width="15.7109375" style="5" customWidth="1"/>
    <col min="63" max="64" width="15.28515625" style="5" bestFit="1" customWidth="1"/>
    <col min="65" max="65" width="14.85546875" style="5" bestFit="1" customWidth="1"/>
    <col min="66" max="66" width="15.5703125" style="5" bestFit="1" customWidth="1"/>
    <col min="67" max="67" width="15.28515625" style="5" bestFit="1" customWidth="1"/>
    <col min="68" max="68" width="15" style="5" bestFit="1" customWidth="1"/>
    <col min="69" max="69" width="15.28515625" style="5" bestFit="1" customWidth="1"/>
    <col min="70" max="73" width="15.7109375" style="5" customWidth="1"/>
    <col min="74" max="74" width="15.5703125" style="5" bestFit="1" customWidth="1"/>
    <col min="75" max="75" width="15" style="5" bestFit="1" customWidth="1"/>
    <col min="76" max="76" width="15.140625" style="5" bestFit="1" customWidth="1"/>
    <col min="77" max="77" width="11.5703125" style="5" bestFit="1" customWidth="1"/>
    <col min="78" max="78" width="15.5703125" style="5" bestFit="1" customWidth="1"/>
    <col min="79" max="79" width="15.42578125" style="5" bestFit="1" customWidth="1"/>
    <col min="80" max="80" width="15.5703125" style="5" bestFit="1" customWidth="1"/>
    <col min="81" max="81" width="13" style="5" bestFit="1" customWidth="1"/>
    <col min="82" max="82" width="15.7109375" style="5" customWidth="1"/>
    <col min="83" max="83" width="15" style="5" bestFit="1" customWidth="1"/>
    <col min="84" max="84" width="14.42578125" style="5" bestFit="1" customWidth="1"/>
    <col min="85" max="86" width="15.7109375" style="5" customWidth="1"/>
    <col min="87" max="87" width="12.140625" style="5" bestFit="1" customWidth="1"/>
    <col min="88" max="88" width="15.140625" style="5" bestFit="1" customWidth="1"/>
    <col min="89" max="89" width="15.7109375" style="5" customWidth="1"/>
    <col min="90" max="90" width="15.42578125" style="5" bestFit="1" customWidth="1"/>
    <col min="91" max="91" width="15.7109375" style="5" customWidth="1"/>
    <col min="92" max="92" width="14.42578125" style="5" bestFit="1" customWidth="1"/>
    <col min="93" max="93" width="15.7109375" style="5" customWidth="1"/>
    <col min="94" max="94" width="11.7109375" style="5" bestFit="1" customWidth="1"/>
    <col min="95" max="95" width="15.5703125" style="5" bestFit="1" customWidth="1"/>
    <col min="96" max="96" width="14.85546875" style="5" bestFit="1" customWidth="1"/>
    <col min="97" max="97" width="15" style="5" bestFit="1" customWidth="1"/>
    <col min="98" max="98" width="15.28515625" style="5" customWidth="1"/>
    <col min="99" max="99" width="14.28515625" style="5" bestFit="1" customWidth="1"/>
    <col min="100" max="16384" width="9.140625" style="5"/>
  </cols>
  <sheetData>
    <row r="1" spans="1:100" s="78" customFormat="1" ht="15" customHeight="1">
      <c r="A1" s="49" t="s">
        <v>284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</row>
    <row r="2" spans="1:100" s="78" customFormat="1" ht="15" customHeight="1">
      <c r="A2" s="49" t="s">
        <v>216</v>
      </c>
      <c r="B2" s="76"/>
      <c r="C2" s="76"/>
      <c r="D2" s="76"/>
      <c r="E2" s="76"/>
      <c r="F2" s="76"/>
      <c r="G2" s="76"/>
      <c r="H2" s="76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</row>
    <row r="3" spans="1:100" s="78" customFormat="1" ht="15" customHeight="1">
      <c r="A3" s="49" t="s">
        <v>528</v>
      </c>
      <c r="B3" s="76" t="s">
        <v>285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</row>
    <row r="4" spans="1:100" ht="15" customHeight="1"/>
    <row r="5" spans="1:100" s="4" customFormat="1" ht="22.5" customHeight="1">
      <c r="D5" s="1">
        <v>62</v>
      </c>
      <c r="E5" s="53">
        <v>620</v>
      </c>
      <c r="F5" s="54">
        <v>62001</v>
      </c>
      <c r="G5" s="54">
        <v>62002</v>
      </c>
      <c r="H5" s="53">
        <v>621</v>
      </c>
      <c r="I5" s="54">
        <v>62101</v>
      </c>
      <c r="J5" s="55">
        <v>621011</v>
      </c>
      <c r="K5" s="55">
        <v>621012</v>
      </c>
      <c r="L5" s="54">
        <v>62102</v>
      </c>
      <c r="M5" s="55">
        <v>621021</v>
      </c>
      <c r="N5" s="55">
        <v>621022</v>
      </c>
      <c r="O5" s="53">
        <v>622</v>
      </c>
      <c r="P5" s="54">
        <v>62201</v>
      </c>
      <c r="Q5" s="55">
        <v>622011</v>
      </c>
      <c r="R5" s="55">
        <v>622012</v>
      </c>
      <c r="S5" s="54">
        <v>62202</v>
      </c>
      <c r="T5" s="55">
        <v>622021</v>
      </c>
      <c r="U5" s="55">
        <v>622022</v>
      </c>
      <c r="V5" s="53">
        <v>623</v>
      </c>
      <c r="W5" s="54">
        <v>62301</v>
      </c>
      <c r="X5" s="54">
        <v>62302</v>
      </c>
      <c r="Y5" s="54">
        <v>62303</v>
      </c>
      <c r="Z5" s="54">
        <v>62304</v>
      </c>
      <c r="AA5" s="54">
        <v>62305</v>
      </c>
      <c r="AB5" s="54">
        <v>62306</v>
      </c>
      <c r="AC5" s="54">
        <v>62307</v>
      </c>
      <c r="AD5" s="54">
        <v>62308</v>
      </c>
      <c r="AE5" s="54">
        <v>62399</v>
      </c>
      <c r="AF5" s="53">
        <v>624</v>
      </c>
      <c r="AG5" s="53">
        <v>625</v>
      </c>
      <c r="AH5" s="54">
        <v>62501</v>
      </c>
      <c r="AI5" s="54">
        <v>62502</v>
      </c>
      <c r="AJ5" s="53">
        <v>626</v>
      </c>
      <c r="AK5" s="54">
        <v>62601</v>
      </c>
      <c r="AL5" s="54">
        <v>62602</v>
      </c>
      <c r="AM5" s="54">
        <v>62605</v>
      </c>
      <c r="AN5" s="1">
        <v>63</v>
      </c>
      <c r="AO5" s="53">
        <v>630</v>
      </c>
      <c r="AP5" s="54">
        <v>63001</v>
      </c>
      <c r="AQ5" s="54">
        <v>63002</v>
      </c>
      <c r="AR5" s="53">
        <v>631</v>
      </c>
      <c r="AS5" s="54">
        <v>63101</v>
      </c>
      <c r="AT5" s="55">
        <v>631011</v>
      </c>
      <c r="AU5" s="56">
        <v>63101101</v>
      </c>
      <c r="AV5" s="56">
        <v>63101102</v>
      </c>
      <c r="AW5" s="56">
        <v>63101104</v>
      </c>
      <c r="AX5" s="56">
        <v>63101108</v>
      </c>
      <c r="AY5" s="55">
        <v>631012</v>
      </c>
      <c r="AZ5" s="54">
        <v>63102</v>
      </c>
      <c r="BA5" s="55">
        <v>631021</v>
      </c>
      <c r="BB5" s="56">
        <v>63102101</v>
      </c>
      <c r="BC5" s="56">
        <v>63102102</v>
      </c>
      <c r="BD5" s="56">
        <v>63102104</v>
      </c>
      <c r="BE5" s="56">
        <v>63102108</v>
      </c>
      <c r="BF5" s="55">
        <v>631022</v>
      </c>
      <c r="BG5" s="53">
        <v>632</v>
      </c>
      <c r="BH5" s="54">
        <v>63201</v>
      </c>
      <c r="BI5" s="54">
        <v>63202</v>
      </c>
      <c r="BJ5" s="53">
        <v>633</v>
      </c>
      <c r="BK5" s="54">
        <v>63301</v>
      </c>
      <c r="BL5" s="55">
        <v>633011</v>
      </c>
      <c r="BM5" s="55">
        <v>633012</v>
      </c>
      <c r="BN5" s="54">
        <v>63302</v>
      </c>
      <c r="BO5" s="55">
        <v>633021</v>
      </c>
      <c r="BP5" s="55">
        <v>633022</v>
      </c>
      <c r="BQ5" s="53">
        <v>635</v>
      </c>
      <c r="BR5" s="54">
        <v>63501</v>
      </c>
      <c r="BS5" s="54">
        <v>63502</v>
      </c>
      <c r="BT5" s="54">
        <v>63599</v>
      </c>
      <c r="BU5" s="53">
        <v>636</v>
      </c>
      <c r="BV5" s="54">
        <v>63601</v>
      </c>
      <c r="BW5" s="54">
        <v>63602</v>
      </c>
      <c r="BX5" s="54">
        <v>63603</v>
      </c>
      <c r="BY5" s="54">
        <v>63604</v>
      </c>
      <c r="BZ5" s="54">
        <v>63605</v>
      </c>
      <c r="CA5" s="54">
        <v>63606</v>
      </c>
      <c r="CB5" s="54">
        <v>63607</v>
      </c>
      <c r="CC5" s="54">
        <v>63699</v>
      </c>
      <c r="CD5" s="53">
        <v>637</v>
      </c>
      <c r="CE5" s="54">
        <v>63701</v>
      </c>
      <c r="CF5" s="54">
        <v>63702</v>
      </c>
      <c r="CG5" s="54">
        <v>63703</v>
      </c>
      <c r="CH5" s="54">
        <v>63704</v>
      </c>
      <c r="CI5" s="54">
        <v>63705</v>
      </c>
      <c r="CJ5" s="53">
        <v>638</v>
      </c>
      <c r="CK5" s="53">
        <v>639</v>
      </c>
      <c r="CL5" s="54">
        <v>63901</v>
      </c>
      <c r="CM5" s="54">
        <v>63902</v>
      </c>
      <c r="CN5" s="54">
        <v>63903</v>
      </c>
      <c r="CO5" s="54">
        <v>63904</v>
      </c>
      <c r="CP5" s="54">
        <v>63905</v>
      </c>
      <c r="CQ5" s="54">
        <v>63906</v>
      </c>
      <c r="CR5" s="54">
        <v>63907</v>
      </c>
      <c r="CS5" s="54">
        <v>63908</v>
      </c>
      <c r="CT5" s="54">
        <v>63999</v>
      </c>
      <c r="CU5" s="57" t="s">
        <v>251</v>
      </c>
      <c r="CV5" s="5"/>
    </row>
    <row r="6" spans="1:100" s="4" customFormat="1" ht="80.099999999999994" customHeight="1">
      <c r="A6" s="57" t="s">
        <v>287</v>
      </c>
      <c r="B6" s="57" t="s">
        <v>288</v>
      </c>
      <c r="C6" s="57" t="s">
        <v>289</v>
      </c>
      <c r="D6" s="1" t="s">
        <v>382</v>
      </c>
      <c r="E6" s="53" t="s">
        <v>383</v>
      </c>
      <c r="F6" s="54" t="s">
        <v>292</v>
      </c>
      <c r="G6" s="54" t="s">
        <v>293</v>
      </c>
      <c r="H6" s="53" t="s">
        <v>295</v>
      </c>
      <c r="I6" s="54" t="s">
        <v>384</v>
      </c>
      <c r="J6" s="55" t="s">
        <v>297</v>
      </c>
      <c r="K6" s="55" t="s">
        <v>298</v>
      </c>
      <c r="L6" s="54" t="s">
        <v>385</v>
      </c>
      <c r="M6" s="55" t="s">
        <v>300</v>
      </c>
      <c r="N6" s="55" t="s">
        <v>301</v>
      </c>
      <c r="O6" s="53" t="s">
        <v>386</v>
      </c>
      <c r="P6" s="54" t="s">
        <v>306</v>
      </c>
      <c r="Q6" s="55" t="s">
        <v>307</v>
      </c>
      <c r="R6" s="55" t="s">
        <v>308</v>
      </c>
      <c r="S6" s="54" t="s">
        <v>387</v>
      </c>
      <c r="T6" s="55" t="s">
        <v>310</v>
      </c>
      <c r="U6" s="55" t="s">
        <v>311</v>
      </c>
      <c r="V6" s="53" t="s">
        <v>388</v>
      </c>
      <c r="W6" s="54" t="s">
        <v>313</v>
      </c>
      <c r="X6" s="54" t="s">
        <v>314</v>
      </c>
      <c r="Y6" s="54" t="s">
        <v>315</v>
      </c>
      <c r="Z6" s="54" t="s">
        <v>316</v>
      </c>
      <c r="AA6" s="54" t="s">
        <v>317</v>
      </c>
      <c r="AB6" s="54" t="s">
        <v>318</v>
      </c>
      <c r="AC6" s="54" t="s">
        <v>319</v>
      </c>
      <c r="AD6" s="54" t="s">
        <v>320</v>
      </c>
      <c r="AE6" s="54" t="s">
        <v>321</v>
      </c>
      <c r="AF6" s="53" t="s">
        <v>389</v>
      </c>
      <c r="AG6" s="53" t="s">
        <v>322</v>
      </c>
      <c r="AH6" s="54" t="s">
        <v>323</v>
      </c>
      <c r="AI6" s="54" t="s">
        <v>390</v>
      </c>
      <c r="AJ6" s="53" t="s">
        <v>326</v>
      </c>
      <c r="AK6" s="54" t="s">
        <v>391</v>
      </c>
      <c r="AL6" s="54" t="s">
        <v>327</v>
      </c>
      <c r="AM6" s="54" t="s">
        <v>392</v>
      </c>
      <c r="AN6" s="1" t="s">
        <v>393</v>
      </c>
      <c r="AO6" s="53" t="s">
        <v>394</v>
      </c>
      <c r="AP6" s="54" t="s">
        <v>333</v>
      </c>
      <c r="AQ6" s="54" t="s">
        <v>395</v>
      </c>
      <c r="AR6" s="53" t="s">
        <v>396</v>
      </c>
      <c r="AS6" s="54" t="s">
        <v>336</v>
      </c>
      <c r="AT6" s="55" t="s">
        <v>397</v>
      </c>
      <c r="AU6" s="56" t="s">
        <v>338</v>
      </c>
      <c r="AV6" s="56" t="s">
        <v>339</v>
      </c>
      <c r="AW6" s="56" t="s">
        <v>340</v>
      </c>
      <c r="AX6" s="56" t="s">
        <v>398</v>
      </c>
      <c r="AY6" s="55" t="s">
        <v>399</v>
      </c>
      <c r="AZ6" s="54" t="s">
        <v>400</v>
      </c>
      <c r="BA6" s="55" t="s">
        <v>401</v>
      </c>
      <c r="BB6" s="56" t="s">
        <v>338</v>
      </c>
      <c r="BC6" s="56" t="s">
        <v>339</v>
      </c>
      <c r="BD6" s="56" t="s">
        <v>340</v>
      </c>
      <c r="BE6" s="56" t="s">
        <v>345</v>
      </c>
      <c r="BF6" s="55" t="s">
        <v>402</v>
      </c>
      <c r="BG6" s="53" t="s">
        <v>403</v>
      </c>
      <c r="BH6" s="54" t="s">
        <v>404</v>
      </c>
      <c r="BI6" s="54" t="s">
        <v>405</v>
      </c>
      <c r="BJ6" s="53" t="s">
        <v>406</v>
      </c>
      <c r="BK6" s="54" t="s">
        <v>364</v>
      </c>
      <c r="BL6" s="55" t="s">
        <v>365</v>
      </c>
      <c r="BM6" s="55" t="s">
        <v>407</v>
      </c>
      <c r="BN6" s="54" t="s">
        <v>408</v>
      </c>
      <c r="BO6" s="55" t="s">
        <v>409</v>
      </c>
      <c r="BP6" s="55" t="s">
        <v>369</v>
      </c>
      <c r="BQ6" s="53" t="s">
        <v>410</v>
      </c>
      <c r="BR6" s="54" t="s">
        <v>411</v>
      </c>
      <c r="BS6" s="54" t="s">
        <v>412</v>
      </c>
      <c r="BT6" s="54" t="s">
        <v>413</v>
      </c>
      <c r="BU6" s="53" t="s">
        <v>354</v>
      </c>
      <c r="BV6" s="54" t="s">
        <v>355</v>
      </c>
      <c r="BW6" s="54" t="s">
        <v>414</v>
      </c>
      <c r="BX6" s="54" t="s">
        <v>357</v>
      </c>
      <c r="BY6" s="54" t="s">
        <v>358</v>
      </c>
      <c r="BZ6" s="54" t="s">
        <v>359</v>
      </c>
      <c r="CA6" s="54" t="s">
        <v>415</v>
      </c>
      <c r="CB6" s="54" t="s">
        <v>361</v>
      </c>
      <c r="CC6" s="54" t="s">
        <v>362</v>
      </c>
      <c r="CD6" s="53" t="s">
        <v>416</v>
      </c>
      <c r="CE6" s="54" t="s">
        <v>417</v>
      </c>
      <c r="CF6" s="54" t="s">
        <v>418</v>
      </c>
      <c r="CG6" s="54" t="s">
        <v>419</v>
      </c>
      <c r="CH6" s="54" t="s">
        <v>420</v>
      </c>
      <c r="CI6" s="54" t="s">
        <v>421</v>
      </c>
      <c r="CJ6" s="53" t="s">
        <v>422</v>
      </c>
      <c r="CK6" s="53" t="s">
        <v>423</v>
      </c>
      <c r="CL6" s="54" t="s">
        <v>424</v>
      </c>
      <c r="CM6" s="54" t="s">
        <v>425</v>
      </c>
      <c r="CN6" s="54" t="s">
        <v>426</v>
      </c>
      <c r="CO6" s="54" t="s">
        <v>427</v>
      </c>
      <c r="CP6" s="54" t="s">
        <v>428</v>
      </c>
      <c r="CQ6" s="54" t="s">
        <v>429</v>
      </c>
      <c r="CR6" s="54" t="s">
        <v>430</v>
      </c>
      <c r="CS6" s="54" t="s">
        <v>431</v>
      </c>
      <c r="CT6" s="54" t="s">
        <v>432</v>
      </c>
      <c r="CU6" s="57" t="s">
        <v>250</v>
      </c>
      <c r="CV6" s="5"/>
    </row>
    <row r="7" spans="1:100" ht="12.75" customHeight="1">
      <c r="A7" s="44" t="s">
        <v>2</v>
      </c>
      <c r="B7" s="59">
        <v>1001</v>
      </c>
      <c r="C7" s="60" t="s">
        <v>373</v>
      </c>
      <c r="D7" s="61">
        <v>0</v>
      </c>
      <c r="E7" s="61">
        <v>0</v>
      </c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  <c r="M7" s="61">
        <v>0</v>
      </c>
      <c r="N7" s="61">
        <v>0</v>
      </c>
      <c r="O7" s="61">
        <v>0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0</v>
      </c>
      <c r="AA7" s="61">
        <v>0</v>
      </c>
      <c r="AB7" s="61">
        <v>0</v>
      </c>
      <c r="AC7" s="61">
        <v>0</v>
      </c>
      <c r="AD7" s="61">
        <v>0</v>
      </c>
      <c r="AE7" s="61">
        <v>0</v>
      </c>
      <c r="AF7" s="61">
        <v>0</v>
      </c>
      <c r="AG7" s="61">
        <v>0</v>
      </c>
      <c r="AH7" s="61">
        <v>0</v>
      </c>
      <c r="AI7" s="61">
        <v>0</v>
      </c>
      <c r="AJ7" s="61">
        <v>0</v>
      </c>
      <c r="AK7" s="61">
        <v>0</v>
      </c>
      <c r="AL7" s="61">
        <v>0</v>
      </c>
      <c r="AM7" s="61">
        <v>0</v>
      </c>
      <c r="AN7" s="61">
        <v>0</v>
      </c>
      <c r="AO7" s="61">
        <v>0</v>
      </c>
      <c r="AP7" s="61">
        <v>0</v>
      </c>
      <c r="AQ7" s="61">
        <v>0</v>
      </c>
      <c r="AR7" s="61">
        <v>0</v>
      </c>
      <c r="AS7" s="61">
        <v>0</v>
      </c>
      <c r="AT7" s="61">
        <v>0</v>
      </c>
      <c r="AU7" s="61">
        <v>0</v>
      </c>
      <c r="AV7" s="61">
        <v>0</v>
      </c>
      <c r="AW7" s="61">
        <v>0</v>
      </c>
      <c r="AX7" s="61">
        <v>0</v>
      </c>
      <c r="AY7" s="61">
        <v>0</v>
      </c>
      <c r="AZ7" s="61">
        <v>0</v>
      </c>
      <c r="BA7" s="61">
        <v>0</v>
      </c>
      <c r="BB7" s="61">
        <v>0</v>
      </c>
      <c r="BC7" s="61">
        <v>0</v>
      </c>
      <c r="BD7" s="61">
        <v>0</v>
      </c>
      <c r="BE7" s="61">
        <v>0</v>
      </c>
      <c r="BF7" s="61">
        <v>0</v>
      </c>
      <c r="BG7" s="61">
        <v>0</v>
      </c>
      <c r="BH7" s="61">
        <v>0</v>
      </c>
      <c r="BI7" s="61">
        <v>0</v>
      </c>
      <c r="BJ7" s="61">
        <v>0</v>
      </c>
      <c r="BK7" s="61">
        <v>0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0</v>
      </c>
      <c r="BT7" s="61">
        <v>0</v>
      </c>
      <c r="BU7" s="61">
        <v>0</v>
      </c>
      <c r="BV7" s="61">
        <v>0</v>
      </c>
      <c r="BW7" s="61">
        <v>0</v>
      </c>
      <c r="BX7" s="61">
        <v>0</v>
      </c>
      <c r="BY7" s="61">
        <v>0</v>
      </c>
      <c r="BZ7" s="61">
        <v>0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0</v>
      </c>
      <c r="CM7" s="61">
        <v>0</v>
      </c>
      <c r="CN7" s="61">
        <v>0</v>
      </c>
      <c r="CO7" s="61">
        <v>0</v>
      </c>
      <c r="CP7" s="61">
        <v>0</v>
      </c>
      <c r="CQ7" s="61">
        <v>0</v>
      </c>
      <c r="CR7" s="61">
        <v>0</v>
      </c>
      <c r="CS7" s="61">
        <v>0</v>
      </c>
      <c r="CT7" s="61">
        <v>0</v>
      </c>
      <c r="CU7" s="61">
        <v>0</v>
      </c>
    </row>
    <row r="8" spans="1:100" ht="12.75" customHeight="1">
      <c r="A8" s="44" t="s">
        <v>3</v>
      </c>
      <c r="B8" s="59">
        <v>1003</v>
      </c>
      <c r="C8" s="60" t="s">
        <v>373</v>
      </c>
      <c r="D8" s="61">
        <v>95375.52</v>
      </c>
      <c r="E8" s="61">
        <v>0</v>
      </c>
      <c r="F8" s="61">
        <v>0</v>
      </c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>
        <v>0</v>
      </c>
      <c r="N8" s="61">
        <v>0</v>
      </c>
      <c r="O8" s="61">
        <v>0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95375.52</v>
      </c>
      <c r="W8" s="61">
        <v>0</v>
      </c>
      <c r="X8" s="61">
        <v>0</v>
      </c>
      <c r="Y8" s="61">
        <v>95375.52</v>
      </c>
      <c r="Z8" s="61">
        <v>0</v>
      </c>
      <c r="AA8" s="61">
        <v>0</v>
      </c>
      <c r="AB8" s="61">
        <v>0</v>
      </c>
      <c r="AC8" s="61">
        <v>0</v>
      </c>
      <c r="AD8" s="61">
        <v>0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-464620.55999999936</v>
      </c>
      <c r="AO8" s="61">
        <v>-116670.54</v>
      </c>
      <c r="AP8" s="61">
        <v>-116670.54</v>
      </c>
      <c r="AQ8" s="61">
        <v>0</v>
      </c>
      <c r="AR8" s="61">
        <v>27686.299999999988</v>
      </c>
      <c r="AS8" s="61">
        <v>27686.299999999988</v>
      </c>
      <c r="AT8" s="61">
        <v>-75734.210000000006</v>
      </c>
      <c r="AU8" s="61">
        <v>-75734.210000000006</v>
      </c>
      <c r="AV8" s="61">
        <v>0</v>
      </c>
      <c r="AW8" s="61">
        <v>0</v>
      </c>
      <c r="AX8" s="61">
        <v>0</v>
      </c>
      <c r="AY8" s="61">
        <v>103420.51</v>
      </c>
      <c r="AZ8" s="61">
        <v>0</v>
      </c>
      <c r="BA8" s="61">
        <v>0</v>
      </c>
      <c r="BB8" s="61">
        <v>0</v>
      </c>
      <c r="BC8" s="61">
        <v>0</v>
      </c>
      <c r="BD8" s="61">
        <v>0</v>
      </c>
      <c r="BE8" s="61">
        <v>0</v>
      </c>
      <c r="BF8" s="61">
        <v>0</v>
      </c>
      <c r="BG8" s="61">
        <v>0</v>
      </c>
      <c r="BH8" s="61">
        <v>0</v>
      </c>
      <c r="BI8" s="61">
        <v>0</v>
      </c>
      <c r="BJ8" s="61">
        <v>-375636.31999999937</v>
      </c>
      <c r="BK8" s="61">
        <v>-375636.31999999937</v>
      </c>
      <c r="BL8" s="61">
        <v>-4364124.1399999997</v>
      </c>
      <c r="BM8" s="61">
        <v>3988487.8200000003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0</v>
      </c>
      <c r="BT8" s="61">
        <v>0</v>
      </c>
      <c r="BU8" s="61">
        <v>0</v>
      </c>
      <c r="BV8" s="61">
        <v>0</v>
      </c>
      <c r="BW8" s="61">
        <v>0</v>
      </c>
      <c r="BX8" s="61">
        <v>0</v>
      </c>
      <c r="BY8" s="61">
        <v>0</v>
      </c>
      <c r="BZ8" s="61">
        <v>0</v>
      </c>
      <c r="CA8" s="61">
        <v>0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0</v>
      </c>
      <c r="CM8" s="61">
        <v>0</v>
      </c>
      <c r="CN8" s="61">
        <v>0</v>
      </c>
      <c r="CO8" s="61">
        <v>0</v>
      </c>
      <c r="CP8" s="61">
        <v>0</v>
      </c>
      <c r="CQ8" s="61">
        <v>0</v>
      </c>
      <c r="CR8" s="61">
        <v>0</v>
      </c>
      <c r="CS8" s="61">
        <v>0</v>
      </c>
      <c r="CT8" s="61">
        <v>0</v>
      </c>
      <c r="CU8" s="61">
        <v>-369245.03999999934</v>
      </c>
    </row>
    <row r="9" spans="1:100" ht="12.75" customHeight="1">
      <c r="A9" s="44" t="s">
        <v>4</v>
      </c>
      <c r="B9" s="59">
        <v>1004</v>
      </c>
      <c r="C9" s="60" t="s">
        <v>373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0</v>
      </c>
      <c r="AA9" s="61">
        <v>0</v>
      </c>
      <c r="AB9" s="61">
        <v>0</v>
      </c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0</v>
      </c>
      <c r="AT9" s="61">
        <v>0</v>
      </c>
      <c r="AU9" s="61">
        <v>0</v>
      </c>
      <c r="AV9" s="61">
        <v>0</v>
      </c>
      <c r="AW9" s="61">
        <v>0</v>
      </c>
      <c r="AX9" s="61">
        <v>0</v>
      </c>
      <c r="AY9" s="61">
        <v>0</v>
      </c>
      <c r="AZ9" s="61">
        <v>0</v>
      </c>
      <c r="BA9" s="61">
        <v>0</v>
      </c>
      <c r="BB9" s="61">
        <v>0</v>
      </c>
      <c r="BC9" s="61">
        <v>0</v>
      </c>
      <c r="BD9" s="61">
        <v>0</v>
      </c>
      <c r="BE9" s="61">
        <v>0</v>
      </c>
      <c r="BF9" s="61">
        <v>0</v>
      </c>
      <c r="BG9" s="61">
        <v>0</v>
      </c>
      <c r="BH9" s="61">
        <v>0</v>
      </c>
      <c r="BI9" s="61">
        <v>0</v>
      </c>
      <c r="BJ9" s="61">
        <v>0</v>
      </c>
      <c r="BK9" s="61">
        <v>0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0</v>
      </c>
      <c r="BT9" s="61">
        <v>0</v>
      </c>
      <c r="BU9" s="61">
        <v>0</v>
      </c>
      <c r="BV9" s="61">
        <v>0</v>
      </c>
      <c r="BW9" s="61">
        <v>0</v>
      </c>
      <c r="BX9" s="61">
        <v>0</v>
      </c>
      <c r="BY9" s="61">
        <v>0</v>
      </c>
      <c r="BZ9" s="61">
        <v>0</v>
      </c>
      <c r="CA9" s="61">
        <v>0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0</v>
      </c>
      <c r="CJ9" s="61">
        <v>0</v>
      </c>
      <c r="CK9" s="61">
        <v>0</v>
      </c>
      <c r="CL9" s="61">
        <v>0</v>
      </c>
      <c r="CM9" s="61">
        <v>0</v>
      </c>
      <c r="CN9" s="61">
        <v>0</v>
      </c>
      <c r="CO9" s="61">
        <v>0</v>
      </c>
      <c r="CP9" s="61">
        <v>0</v>
      </c>
      <c r="CQ9" s="61">
        <v>0</v>
      </c>
      <c r="CR9" s="61">
        <v>0</v>
      </c>
      <c r="CS9" s="61">
        <v>0</v>
      </c>
      <c r="CT9" s="61">
        <v>0</v>
      </c>
      <c r="CU9" s="61">
        <v>0</v>
      </c>
    </row>
    <row r="10" spans="1:100" ht="12.75" customHeight="1">
      <c r="A10" s="44" t="s">
        <v>6</v>
      </c>
      <c r="B10" s="59">
        <v>1005</v>
      </c>
      <c r="C10" s="60" t="s">
        <v>373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0</v>
      </c>
      <c r="AA10" s="61">
        <v>0</v>
      </c>
      <c r="AB10" s="61">
        <v>0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0</v>
      </c>
      <c r="AI10" s="61">
        <v>0</v>
      </c>
      <c r="AJ10" s="61">
        <v>0</v>
      </c>
      <c r="AK10" s="61">
        <v>0</v>
      </c>
      <c r="AL10" s="61">
        <v>0</v>
      </c>
      <c r="AM10" s="61">
        <v>0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0</v>
      </c>
      <c r="AT10" s="61">
        <v>0</v>
      </c>
      <c r="AU10" s="61">
        <v>0</v>
      </c>
      <c r="AV10" s="61">
        <v>0</v>
      </c>
      <c r="AW10" s="61">
        <v>0</v>
      </c>
      <c r="AX10" s="61">
        <v>0</v>
      </c>
      <c r="AY10" s="61">
        <v>0</v>
      </c>
      <c r="AZ10" s="61">
        <v>0</v>
      </c>
      <c r="BA10" s="61">
        <v>0</v>
      </c>
      <c r="BB10" s="61">
        <v>0</v>
      </c>
      <c r="BC10" s="61">
        <v>0</v>
      </c>
      <c r="BD10" s="61">
        <v>0</v>
      </c>
      <c r="BE10" s="61">
        <v>0</v>
      </c>
      <c r="BF10" s="61">
        <v>0</v>
      </c>
      <c r="BG10" s="61">
        <v>0</v>
      </c>
      <c r="BH10" s="61">
        <v>0</v>
      </c>
      <c r="BI10" s="61">
        <v>0</v>
      </c>
      <c r="BJ10" s="61">
        <v>0</v>
      </c>
      <c r="BK10" s="61">
        <v>0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0</v>
      </c>
      <c r="BT10" s="61">
        <v>0</v>
      </c>
      <c r="BU10" s="61">
        <v>0</v>
      </c>
      <c r="BV10" s="61">
        <v>0</v>
      </c>
      <c r="BW10" s="61">
        <v>0</v>
      </c>
      <c r="BX10" s="61">
        <v>0</v>
      </c>
      <c r="BY10" s="61">
        <v>0</v>
      </c>
      <c r="BZ10" s="61">
        <v>0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0</v>
      </c>
      <c r="CJ10" s="61">
        <v>0</v>
      </c>
      <c r="CK10" s="61">
        <v>0</v>
      </c>
      <c r="CL10" s="61">
        <v>0</v>
      </c>
      <c r="CM10" s="61">
        <v>0</v>
      </c>
      <c r="CN10" s="61">
        <v>0</v>
      </c>
      <c r="CO10" s="61">
        <v>0</v>
      </c>
      <c r="CP10" s="61">
        <v>0</v>
      </c>
      <c r="CQ10" s="61">
        <v>0</v>
      </c>
      <c r="CR10" s="61">
        <v>0</v>
      </c>
      <c r="CS10" s="61">
        <v>0</v>
      </c>
      <c r="CT10" s="61">
        <v>0</v>
      </c>
      <c r="CU10" s="61">
        <v>0</v>
      </c>
    </row>
    <row r="11" spans="1:100" ht="12.75" customHeight="1">
      <c r="A11" s="44" t="s">
        <v>8</v>
      </c>
      <c r="B11" s="59">
        <v>1006</v>
      </c>
      <c r="C11" s="60" t="s">
        <v>373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0</v>
      </c>
      <c r="AF11" s="61">
        <v>0</v>
      </c>
      <c r="AG11" s="61">
        <v>0</v>
      </c>
      <c r="AH11" s="61">
        <v>0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0</v>
      </c>
      <c r="AT11" s="61">
        <v>0</v>
      </c>
      <c r="AU11" s="61">
        <v>0</v>
      </c>
      <c r="AV11" s="61">
        <v>0</v>
      </c>
      <c r="AW11" s="61">
        <v>0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0</v>
      </c>
      <c r="BD11" s="61">
        <v>0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0</v>
      </c>
      <c r="BT11" s="61">
        <v>0</v>
      </c>
      <c r="BU11" s="61">
        <v>0</v>
      </c>
      <c r="BV11" s="61">
        <v>0</v>
      </c>
      <c r="BW11" s="61">
        <v>0</v>
      </c>
      <c r="BX11" s="61">
        <v>0</v>
      </c>
      <c r="BY11" s="61">
        <v>0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0</v>
      </c>
      <c r="CM11" s="61">
        <v>0</v>
      </c>
      <c r="CN11" s="61">
        <v>0</v>
      </c>
      <c r="CO11" s="61">
        <v>0</v>
      </c>
      <c r="CP11" s="61">
        <v>0</v>
      </c>
      <c r="CQ11" s="61">
        <v>0</v>
      </c>
      <c r="CR11" s="61">
        <v>0</v>
      </c>
      <c r="CS11" s="61">
        <v>0</v>
      </c>
      <c r="CT11" s="61">
        <v>0</v>
      </c>
      <c r="CU11" s="61">
        <v>0</v>
      </c>
    </row>
    <row r="12" spans="1:100" ht="12.75" customHeight="1">
      <c r="A12" s="44" t="s">
        <v>10</v>
      </c>
      <c r="B12" s="59">
        <v>1007</v>
      </c>
      <c r="C12" s="60" t="s">
        <v>373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  <c r="CM12" s="61">
        <v>0</v>
      </c>
      <c r="CN12" s="61">
        <v>0</v>
      </c>
      <c r="CO12" s="61">
        <v>0</v>
      </c>
      <c r="CP12" s="61">
        <v>0</v>
      </c>
      <c r="CQ12" s="61">
        <v>0</v>
      </c>
      <c r="CR12" s="61">
        <v>0</v>
      </c>
      <c r="CS12" s="61">
        <v>0</v>
      </c>
      <c r="CT12" s="61">
        <v>0</v>
      </c>
      <c r="CU12" s="61">
        <v>0</v>
      </c>
    </row>
    <row r="13" spans="1:100" ht="12.75" customHeight="1">
      <c r="A13" s="44" t="s">
        <v>12</v>
      </c>
      <c r="B13" s="59">
        <v>1008</v>
      </c>
      <c r="C13" s="60" t="s">
        <v>373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0</v>
      </c>
      <c r="AA13" s="61">
        <v>0</v>
      </c>
      <c r="AB13" s="61">
        <v>0</v>
      </c>
      <c r="AC13" s="61">
        <v>0</v>
      </c>
      <c r="AD13" s="61">
        <v>0</v>
      </c>
      <c r="AE13" s="61">
        <v>0</v>
      </c>
      <c r="AF13" s="61">
        <v>0</v>
      </c>
      <c r="AG13" s="61">
        <v>0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0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1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0</v>
      </c>
      <c r="BT13" s="61">
        <v>0</v>
      </c>
      <c r="BU13" s="61">
        <v>0</v>
      </c>
      <c r="BV13" s="61">
        <v>0</v>
      </c>
      <c r="BW13" s="61">
        <v>0</v>
      </c>
      <c r="BX13" s="61">
        <v>0</v>
      </c>
      <c r="BY13" s="61">
        <v>0</v>
      </c>
      <c r="BZ13" s="61">
        <v>0</v>
      </c>
      <c r="CA13" s="61">
        <v>0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0</v>
      </c>
      <c r="CJ13" s="61">
        <v>0</v>
      </c>
      <c r="CK13" s="61">
        <v>0</v>
      </c>
      <c r="CL13" s="61">
        <v>0</v>
      </c>
      <c r="CM13" s="61">
        <v>0</v>
      </c>
      <c r="CN13" s="61">
        <v>0</v>
      </c>
      <c r="CO13" s="61">
        <v>0</v>
      </c>
      <c r="CP13" s="61">
        <v>0</v>
      </c>
      <c r="CQ13" s="61">
        <v>0</v>
      </c>
      <c r="CR13" s="61">
        <v>0</v>
      </c>
      <c r="CS13" s="61">
        <v>0</v>
      </c>
      <c r="CT13" s="61">
        <v>0</v>
      </c>
      <c r="CU13" s="61">
        <v>0</v>
      </c>
    </row>
    <row r="14" spans="1:100" ht="12.75" customHeight="1">
      <c r="A14" s="44" t="s">
        <v>14</v>
      </c>
      <c r="B14" s="59">
        <v>1009</v>
      </c>
      <c r="C14" s="60" t="s">
        <v>373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0</v>
      </c>
      <c r="AA14" s="61">
        <v>0</v>
      </c>
      <c r="AB14" s="61">
        <v>0</v>
      </c>
      <c r="AC14" s="61">
        <v>0</v>
      </c>
      <c r="AD14" s="61">
        <v>0</v>
      </c>
      <c r="AE14" s="61">
        <v>0</v>
      </c>
      <c r="AF14" s="61">
        <v>0</v>
      </c>
      <c r="AG14" s="61">
        <v>0</v>
      </c>
      <c r="AH14" s="61">
        <v>0</v>
      </c>
      <c r="AI14" s="61">
        <v>0</v>
      </c>
      <c r="AJ14" s="61">
        <v>0</v>
      </c>
      <c r="AK14" s="61">
        <v>0</v>
      </c>
      <c r="AL14" s="61">
        <v>0</v>
      </c>
      <c r="AM14" s="61">
        <v>0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0</v>
      </c>
      <c r="AT14" s="61">
        <v>0</v>
      </c>
      <c r="AU14" s="61">
        <v>0</v>
      </c>
      <c r="AV14" s="61">
        <v>0</v>
      </c>
      <c r="AW14" s="61">
        <v>0</v>
      </c>
      <c r="AX14" s="61">
        <v>0</v>
      </c>
      <c r="AY14" s="61">
        <v>0</v>
      </c>
      <c r="AZ14" s="61">
        <v>0</v>
      </c>
      <c r="BA14" s="61">
        <v>0</v>
      </c>
      <c r="BB14" s="61">
        <v>0</v>
      </c>
      <c r="BC14" s="61">
        <v>0</v>
      </c>
      <c r="BD14" s="61">
        <v>0</v>
      </c>
      <c r="BE14" s="61">
        <v>0</v>
      </c>
      <c r="BF14" s="61">
        <v>0</v>
      </c>
      <c r="BG14" s="61">
        <v>0</v>
      </c>
      <c r="BH14" s="61">
        <v>0</v>
      </c>
      <c r="BI14" s="61">
        <v>0</v>
      </c>
      <c r="BJ14" s="61">
        <v>0</v>
      </c>
      <c r="BK14" s="61">
        <v>0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0</v>
      </c>
      <c r="BT14" s="61">
        <v>0</v>
      </c>
      <c r="BU14" s="61">
        <v>0</v>
      </c>
      <c r="BV14" s="61">
        <v>0</v>
      </c>
      <c r="BW14" s="61">
        <v>0</v>
      </c>
      <c r="BX14" s="61">
        <v>0</v>
      </c>
      <c r="BY14" s="61">
        <v>0</v>
      </c>
      <c r="BZ14" s="61">
        <v>0</v>
      </c>
      <c r="CA14" s="61">
        <v>0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0</v>
      </c>
      <c r="CJ14" s="61">
        <v>0</v>
      </c>
      <c r="CK14" s="61">
        <v>0</v>
      </c>
      <c r="CL14" s="61">
        <v>0</v>
      </c>
      <c r="CM14" s="61">
        <v>0</v>
      </c>
      <c r="CN14" s="61">
        <v>0</v>
      </c>
      <c r="CO14" s="61">
        <v>0</v>
      </c>
      <c r="CP14" s="61">
        <v>0</v>
      </c>
      <c r="CQ14" s="61">
        <v>0</v>
      </c>
      <c r="CR14" s="61">
        <v>0</v>
      </c>
      <c r="CS14" s="61">
        <v>0</v>
      </c>
      <c r="CT14" s="61">
        <v>0</v>
      </c>
      <c r="CU14" s="61">
        <v>0</v>
      </c>
    </row>
    <row r="15" spans="1:100" ht="12.75" customHeight="1">
      <c r="A15" s="44" t="s">
        <v>16</v>
      </c>
      <c r="B15" s="59">
        <v>1010</v>
      </c>
      <c r="C15" s="60" t="s">
        <v>373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  <c r="CM15" s="61">
        <v>0</v>
      </c>
      <c r="CN15" s="61">
        <v>0</v>
      </c>
      <c r="CO15" s="61">
        <v>0</v>
      </c>
      <c r="CP15" s="61">
        <v>0</v>
      </c>
      <c r="CQ15" s="61">
        <v>0</v>
      </c>
      <c r="CR15" s="61">
        <v>0</v>
      </c>
      <c r="CS15" s="61">
        <v>0</v>
      </c>
      <c r="CT15" s="61">
        <v>0</v>
      </c>
      <c r="CU15" s="61">
        <v>0</v>
      </c>
    </row>
    <row r="16" spans="1:100" ht="12.75" customHeight="1">
      <c r="A16" s="44" t="s">
        <v>18</v>
      </c>
      <c r="B16" s="59">
        <v>1011</v>
      </c>
      <c r="C16" s="60" t="s">
        <v>373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  <c r="CM16" s="61">
        <v>0</v>
      </c>
      <c r="CN16" s="61">
        <v>0</v>
      </c>
      <c r="CO16" s="61">
        <v>0</v>
      </c>
      <c r="CP16" s="61">
        <v>0</v>
      </c>
      <c r="CQ16" s="61">
        <v>0</v>
      </c>
      <c r="CR16" s="61">
        <v>0</v>
      </c>
      <c r="CS16" s="61">
        <v>0</v>
      </c>
      <c r="CT16" s="61">
        <v>0</v>
      </c>
      <c r="CU16" s="61">
        <v>0</v>
      </c>
    </row>
    <row r="17" spans="1:99" ht="12.75" customHeight="1">
      <c r="A17" s="44" t="s">
        <v>20</v>
      </c>
      <c r="B17" s="59">
        <v>1012</v>
      </c>
      <c r="C17" s="60" t="s">
        <v>373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0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0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1">
        <v>0</v>
      </c>
      <c r="AZ17" s="61">
        <v>0</v>
      </c>
      <c r="BA17" s="61">
        <v>0</v>
      </c>
      <c r="BB17" s="61">
        <v>0</v>
      </c>
      <c r="BC17" s="61">
        <v>0</v>
      </c>
      <c r="BD17" s="61">
        <v>0</v>
      </c>
      <c r="BE17" s="61">
        <v>0</v>
      </c>
      <c r="BF17" s="61">
        <v>0</v>
      </c>
      <c r="BG17" s="61">
        <v>0</v>
      </c>
      <c r="BH17" s="61">
        <v>0</v>
      </c>
      <c r="BI17" s="61">
        <v>0</v>
      </c>
      <c r="BJ17" s="61">
        <v>0</v>
      </c>
      <c r="BK17" s="61">
        <v>0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0</v>
      </c>
      <c r="BT17" s="61">
        <v>0</v>
      </c>
      <c r="BU17" s="61">
        <v>0</v>
      </c>
      <c r="BV17" s="61">
        <v>0</v>
      </c>
      <c r="BW17" s="61">
        <v>0</v>
      </c>
      <c r="BX17" s="61">
        <v>0</v>
      </c>
      <c r="BY17" s="61">
        <v>0</v>
      </c>
      <c r="BZ17" s="61">
        <v>0</v>
      </c>
      <c r="CA17" s="61">
        <v>0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0</v>
      </c>
      <c r="CM17" s="61">
        <v>0</v>
      </c>
      <c r="CN17" s="61">
        <v>0</v>
      </c>
      <c r="CO17" s="61">
        <v>0</v>
      </c>
      <c r="CP17" s="61">
        <v>0</v>
      </c>
      <c r="CQ17" s="61">
        <v>0</v>
      </c>
      <c r="CR17" s="61">
        <v>0</v>
      </c>
      <c r="CS17" s="61">
        <v>0</v>
      </c>
      <c r="CT17" s="61">
        <v>0</v>
      </c>
      <c r="CU17" s="61">
        <v>0</v>
      </c>
    </row>
    <row r="18" spans="1:99" ht="12.75" customHeight="1">
      <c r="A18" s="44" t="s">
        <v>22</v>
      </c>
      <c r="B18" s="59">
        <v>1013</v>
      </c>
      <c r="C18" s="60" t="s">
        <v>373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0</v>
      </c>
      <c r="BG18" s="61">
        <v>0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0</v>
      </c>
      <c r="BT18" s="61">
        <v>0</v>
      </c>
      <c r="BU18" s="61">
        <v>0</v>
      </c>
      <c r="BV18" s="61">
        <v>0</v>
      </c>
      <c r="BW18" s="61">
        <v>0</v>
      </c>
      <c r="BX18" s="61">
        <v>0</v>
      </c>
      <c r="BY18" s="61">
        <v>0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0</v>
      </c>
      <c r="CM18" s="61">
        <v>0</v>
      </c>
      <c r="CN18" s="61">
        <v>0</v>
      </c>
      <c r="CO18" s="61">
        <v>0</v>
      </c>
      <c r="CP18" s="61">
        <v>0</v>
      </c>
      <c r="CQ18" s="61">
        <v>0</v>
      </c>
      <c r="CR18" s="61">
        <v>0</v>
      </c>
      <c r="CS18" s="61">
        <v>0</v>
      </c>
      <c r="CT18" s="61">
        <v>0</v>
      </c>
      <c r="CU18" s="61">
        <v>0</v>
      </c>
    </row>
    <row r="19" spans="1:99" ht="12.75" customHeight="1">
      <c r="A19" s="44" t="s">
        <v>24</v>
      </c>
      <c r="B19" s="59">
        <v>1016</v>
      </c>
      <c r="C19" s="60" t="s">
        <v>373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  <c r="CM19" s="61">
        <v>0</v>
      </c>
      <c r="CN19" s="61">
        <v>0</v>
      </c>
      <c r="CO19" s="61">
        <v>0</v>
      </c>
      <c r="CP19" s="61">
        <v>0</v>
      </c>
      <c r="CQ19" s="61">
        <v>0</v>
      </c>
      <c r="CR19" s="61">
        <v>0</v>
      </c>
      <c r="CS19" s="61">
        <v>0</v>
      </c>
      <c r="CT19" s="61">
        <v>0</v>
      </c>
      <c r="CU19" s="61">
        <v>0</v>
      </c>
    </row>
    <row r="20" spans="1:99" ht="12.75" customHeight="1">
      <c r="A20" s="44" t="s">
        <v>26</v>
      </c>
      <c r="B20" s="59">
        <v>1017</v>
      </c>
      <c r="C20" s="60" t="s">
        <v>373</v>
      </c>
      <c r="D20" s="61">
        <v>0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0</v>
      </c>
      <c r="AT20" s="61">
        <v>0</v>
      </c>
      <c r="AU20" s="61">
        <v>0</v>
      </c>
      <c r="AV20" s="61">
        <v>0</v>
      </c>
      <c r="AW20" s="61">
        <v>0</v>
      </c>
      <c r="AX20" s="61">
        <v>0</v>
      </c>
      <c r="AY20" s="61">
        <v>0</v>
      </c>
      <c r="AZ20" s="61">
        <v>0</v>
      </c>
      <c r="BA20" s="61">
        <v>0</v>
      </c>
      <c r="BB20" s="61">
        <v>0</v>
      </c>
      <c r="BC20" s="61">
        <v>0</v>
      </c>
      <c r="BD20" s="61">
        <v>0</v>
      </c>
      <c r="BE20" s="61">
        <v>0</v>
      </c>
      <c r="BF20" s="61">
        <v>0</v>
      </c>
      <c r="BG20" s="61">
        <v>0</v>
      </c>
      <c r="BH20" s="61">
        <v>0</v>
      </c>
      <c r="BI20" s="61">
        <v>0</v>
      </c>
      <c r="BJ20" s="61">
        <v>0</v>
      </c>
      <c r="BK20" s="61">
        <v>0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0</v>
      </c>
      <c r="BT20" s="61">
        <v>0</v>
      </c>
      <c r="BU20" s="61">
        <v>0</v>
      </c>
      <c r="BV20" s="61">
        <v>0</v>
      </c>
      <c r="BW20" s="61">
        <v>0</v>
      </c>
      <c r="BX20" s="61">
        <v>0</v>
      </c>
      <c r="BY20" s="61">
        <v>0</v>
      </c>
      <c r="BZ20" s="61">
        <v>0</v>
      </c>
      <c r="CA20" s="61">
        <v>0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0</v>
      </c>
      <c r="CJ20" s="61">
        <v>0</v>
      </c>
      <c r="CK20" s="61">
        <v>0</v>
      </c>
      <c r="CL20" s="61">
        <v>0</v>
      </c>
      <c r="CM20" s="61">
        <v>0</v>
      </c>
      <c r="CN20" s="61">
        <v>0</v>
      </c>
      <c r="CO20" s="61">
        <v>0</v>
      </c>
      <c r="CP20" s="61">
        <v>0</v>
      </c>
      <c r="CQ20" s="61">
        <v>0</v>
      </c>
      <c r="CR20" s="61">
        <v>0</v>
      </c>
      <c r="CS20" s="61">
        <v>0</v>
      </c>
      <c r="CT20" s="61">
        <v>0</v>
      </c>
      <c r="CU20" s="61">
        <v>0</v>
      </c>
    </row>
    <row r="21" spans="1:99" ht="12.75" customHeight="1">
      <c r="A21" s="44" t="s">
        <v>28</v>
      </c>
      <c r="B21" s="59">
        <v>1018</v>
      </c>
      <c r="C21" s="60" t="s">
        <v>373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0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0</v>
      </c>
      <c r="BF21" s="61">
        <v>0</v>
      </c>
      <c r="BG21" s="61">
        <v>0</v>
      </c>
      <c r="BH21" s="61">
        <v>0</v>
      </c>
      <c r="BI21" s="61">
        <v>0</v>
      </c>
      <c r="BJ21" s="61">
        <v>0</v>
      </c>
      <c r="BK21" s="61">
        <v>0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0</v>
      </c>
      <c r="BT21" s="61">
        <v>0</v>
      </c>
      <c r="BU21" s="61">
        <v>0</v>
      </c>
      <c r="BV21" s="61">
        <v>0</v>
      </c>
      <c r="BW21" s="61">
        <v>0</v>
      </c>
      <c r="BX21" s="61">
        <v>0</v>
      </c>
      <c r="BY21" s="61">
        <v>0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0</v>
      </c>
      <c r="CM21" s="61">
        <v>0</v>
      </c>
      <c r="CN21" s="61">
        <v>0</v>
      </c>
      <c r="CO21" s="61">
        <v>0</v>
      </c>
      <c r="CP21" s="61">
        <v>0</v>
      </c>
      <c r="CQ21" s="61">
        <v>0</v>
      </c>
      <c r="CR21" s="61">
        <v>0</v>
      </c>
      <c r="CS21" s="61">
        <v>0</v>
      </c>
      <c r="CT21" s="61">
        <v>0</v>
      </c>
      <c r="CU21" s="61">
        <v>0</v>
      </c>
    </row>
    <row r="22" spans="1:99" ht="12.75" customHeight="1">
      <c r="A22" s="44" t="s">
        <v>30</v>
      </c>
      <c r="B22" s="59">
        <v>1020</v>
      </c>
      <c r="C22" s="60" t="s">
        <v>373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61">
        <v>0</v>
      </c>
      <c r="AJ22" s="61">
        <v>0</v>
      </c>
      <c r="AK22" s="61">
        <v>0</v>
      </c>
      <c r="AL22" s="61">
        <v>0</v>
      </c>
      <c r="AM22" s="61">
        <v>0</v>
      </c>
      <c r="AN22" s="61">
        <v>0</v>
      </c>
      <c r="AO22" s="61">
        <v>0</v>
      </c>
      <c r="AP22" s="61">
        <v>0</v>
      </c>
      <c r="AQ22" s="61">
        <v>0</v>
      </c>
      <c r="AR22" s="61">
        <v>0</v>
      </c>
      <c r="AS22" s="61">
        <v>0</v>
      </c>
      <c r="AT22" s="61">
        <v>0</v>
      </c>
      <c r="AU22" s="61">
        <v>0</v>
      </c>
      <c r="AV22" s="61">
        <v>0</v>
      </c>
      <c r="AW22" s="61">
        <v>0</v>
      </c>
      <c r="AX22" s="61">
        <v>0</v>
      </c>
      <c r="AY22" s="61">
        <v>0</v>
      </c>
      <c r="AZ22" s="61">
        <v>0</v>
      </c>
      <c r="BA22" s="61">
        <v>0</v>
      </c>
      <c r="BB22" s="61">
        <v>0</v>
      </c>
      <c r="BC22" s="61">
        <v>0</v>
      </c>
      <c r="BD22" s="61">
        <v>0</v>
      </c>
      <c r="BE22" s="61">
        <v>0</v>
      </c>
      <c r="BF22" s="61">
        <v>0</v>
      </c>
      <c r="BG22" s="61">
        <v>0</v>
      </c>
      <c r="BH22" s="61">
        <v>0</v>
      </c>
      <c r="BI22" s="61">
        <v>0</v>
      </c>
      <c r="BJ22" s="61">
        <v>0</v>
      </c>
      <c r="BK22" s="61">
        <v>0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0</v>
      </c>
      <c r="BT22" s="61">
        <v>0</v>
      </c>
      <c r="BU22" s="61">
        <v>0</v>
      </c>
      <c r="BV22" s="61">
        <v>0</v>
      </c>
      <c r="BW22" s="61">
        <v>0</v>
      </c>
      <c r="BX22" s="61">
        <v>0</v>
      </c>
      <c r="BY22" s="61">
        <v>0</v>
      </c>
      <c r="BZ22" s="61">
        <v>0</v>
      </c>
      <c r="CA22" s="61">
        <v>0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0</v>
      </c>
      <c r="CM22" s="61">
        <v>0</v>
      </c>
      <c r="CN22" s="61">
        <v>0</v>
      </c>
      <c r="CO22" s="61">
        <v>0</v>
      </c>
      <c r="CP22" s="61">
        <v>0</v>
      </c>
      <c r="CQ22" s="61">
        <v>0</v>
      </c>
      <c r="CR22" s="61">
        <v>0</v>
      </c>
      <c r="CS22" s="61">
        <v>0</v>
      </c>
      <c r="CT22" s="61">
        <v>0</v>
      </c>
      <c r="CU22" s="61">
        <v>0</v>
      </c>
    </row>
    <row r="23" spans="1:99" ht="12.75" customHeight="1">
      <c r="A23" s="44" t="s">
        <v>32</v>
      </c>
      <c r="B23" s="59">
        <v>1022</v>
      </c>
      <c r="C23" s="60" t="s">
        <v>373</v>
      </c>
      <c r="D23" s="61">
        <v>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0</v>
      </c>
      <c r="AT23" s="61">
        <v>0</v>
      </c>
      <c r="AU23" s="61">
        <v>0</v>
      </c>
      <c r="AV23" s="61">
        <v>0</v>
      </c>
      <c r="AW23" s="61">
        <v>0</v>
      </c>
      <c r="AX23" s="61">
        <v>0</v>
      </c>
      <c r="AY23" s="61">
        <v>0</v>
      </c>
      <c r="AZ23" s="61">
        <v>0</v>
      </c>
      <c r="BA23" s="61">
        <v>0</v>
      </c>
      <c r="BB23" s="61">
        <v>0</v>
      </c>
      <c r="BC23" s="61">
        <v>0</v>
      </c>
      <c r="BD23" s="61">
        <v>0</v>
      </c>
      <c r="BE23" s="61">
        <v>0</v>
      </c>
      <c r="BF23" s="61">
        <v>0</v>
      </c>
      <c r="BG23" s="61">
        <v>0</v>
      </c>
      <c r="BH23" s="61">
        <v>0</v>
      </c>
      <c r="BI23" s="61">
        <v>0</v>
      </c>
      <c r="BJ23" s="61">
        <v>0</v>
      </c>
      <c r="BK23" s="61">
        <v>0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0</v>
      </c>
      <c r="BT23" s="61">
        <v>0</v>
      </c>
      <c r="BU23" s="61">
        <v>0</v>
      </c>
      <c r="BV23" s="61">
        <v>0</v>
      </c>
      <c r="BW23" s="61">
        <v>0</v>
      </c>
      <c r="BX23" s="61">
        <v>0</v>
      </c>
      <c r="BY23" s="61">
        <v>0</v>
      </c>
      <c r="BZ23" s="61">
        <v>0</v>
      </c>
      <c r="CA23" s="61">
        <v>0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0</v>
      </c>
      <c r="CJ23" s="61">
        <v>0</v>
      </c>
      <c r="CK23" s="61">
        <v>0</v>
      </c>
      <c r="CL23" s="61">
        <v>0</v>
      </c>
      <c r="CM23" s="61">
        <v>0</v>
      </c>
      <c r="CN23" s="61">
        <v>0</v>
      </c>
      <c r="CO23" s="61">
        <v>0</v>
      </c>
      <c r="CP23" s="61">
        <v>0</v>
      </c>
      <c r="CQ23" s="61">
        <v>0</v>
      </c>
      <c r="CR23" s="61">
        <v>0</v>
      </c>
      <c r="CS23" s="61">
        <v>0</v>
      </c>
      <c r="CT23" s="61">
        <v>0</v>
      </c>
      <c r="CU23" s="61">
        <v>0</v>
      </c>
    </row>
    <row r="24" spans="1:99" ht="12.75" customHeight="1">
      <c r="A24" s="44" t="s">
        <v>34</v>
      </c>
      <c r="B24" s="59">
        <v>1025</v>
      </c>
      <c r="C24" s="60" t="s">
        <v>373</v>
      </c>
      <c r="D24" s="61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61">
        <v>0</v>
      </c>
      <c r="N24" s="61">
        <v>0</v>
      </c>
      <c r="O24" s="61">
        <v>0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0</v>
      </c>
      <c r="AA24" s="61">
        <v>0</v>
      </c>
      <c r="AB24" s="61">
        <v>0</v>
      </c>
      <c r="AC24" s="61">
        <v>0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0</v>
      </c>
      <c r="AN24" s="61">
        <v>0</v>
      </c>
      <c r="AO24" s="61">
        <v>0</v>
      </c>
      <c r="AP24" s="61">
        <v>0</v>
      </c>
      <c r="AQ24" s="61">
        <v>0</v>
      </c>
      <c r="AR24" s="61">
        <v>0</v>
      </c>
      <c r="AS24" s="61">
        <v>0</v>
      </c>
      <c r="AT24" s="61">
        <v>0</v>
      </c>
      <c r="AU24" s="61">
        <v>0</v>
      </c>
      <c r="AV24" s="61">
        <v>0</v>
      </c>
      <c r="AW24" s="61">
        <v>0</v>
      </c>
      <c r="AX24" s="61">
        <v>0</v>
      </c>
      <c r="AY24" s="61">
        <v>0</v>
      </c>
      <c r="AZ24" s="61">
        <v>0</v>
      </c>
      <c r="BA24" s="61">
        <v>0</v>
      </c>
      <c r="BB24" s="61">
        <v>0</v>
      </c>
      <c r="BC24" s="61">
        <v>0</v>
      </c>
      <c r="BD24" s="61">
        <v>0</v>
      </c>
      <c r="BE24" s="61">
        <v>0</v>
      </c>
      <c r="BF24" s="61">
        <v>0</v>
      </c>
      <c r="BG24" s="61">
        <v>0</v>
      </c>
      <c r="BH24" s="61">
        <v>0</v>
      </c>
      <c r="BI24" s="61">
        <v>0</v>
      </c>
      <c r="BJ24" s="61">
        <v>0</v>
      </c>
      <c r="BK24" s="61">
        <v>0</v>
      </c>
      <c r="BL24" s="61">
        <v>0</v>
      </c>
      <c r="BM24" s="61">
        <v>0</v>
      </c>
      <c r="BN24" s="61">
        <v>0</v>
      </c>
      <c r="BO24" s="61">
        <v>0</v>
      </c>
      <c r="BP24" s="61">
        <v>0</v>
      </c>
      <c r="BQ24" s="61">
        <v>0</v>
      </c>
      <c r="BR24" s="61">
        <v>0</v>
      </c>
      <c r="BS24" s="61">
        <v>0</v>
      </c>
      <c r="BT24" s="61">
        <v>0</v>
      </c>
      <c r="BU24" s="61">
        <v>0</v>
      </c>
      <c r="BV24" s="61">
        <v>0</v>
      </c>
      <c r="BW24" s="61">
        <v>0</v>
      </c>
      <c r="BX24" s="61">
        <v>0</v>
      </c>
      <c r="BY24" s="61">
        <v>0</v>
      </c>
      <c r="BZ24" s="61">
        <v>0</v>
      </c>
      <c r="CA24" s="61">
        <v>0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0</v>
      </c>
      <c r="CM24" s="61">
        <v>0</v>
      </c>
      <c r="CN24" s="61">
        <v>0</v>
      </c>
      <c r="CO24" s="61">
        <v>0</v>
      </c>
      <c r="CP24" s="61">
        <v>0</v>
      </c>
      <c r="CQ24" s="61">
        <v>0</v>
      </c>
      <c r="CR24" s="61">
        <v>0</v>
      </c>
      <c r="CS24" s="61">
        <v>0</v>
      </c>
      <c r="CT24" s="61">
        <v>0</v>
      </c>
      <c r="CU24" s="61">
        <v>0</v>
      </c>
    </row>
    <row r="25" spans="1:99" ht="12.75" customHeight="1">
      <c r="A25" s="44" t="s">
        <v>36</v>
      </c>
      <c r="B25" s="59">
        <v>1027</v>
      </c>
      <c r="C25" s="60" t="s">
        <v>373</v>
      </c>
      <c r="D25" s="61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0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0</v>
      </c>
      <c r="AA25" s="61">
        <v>0</v>
      </c>
      <c r="AB25" s="61">
        <v>0</v>
      </c>
      <c r="AC25" s="61">
        <v>0</v>
      </c>
      <c r="AD25" s="61">
        <v>0</v>
      </c>
      <c r="AE25" s="61">
        <v>0</v>
      </c>
      <c r="AF25" s="61">
        <v>0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0</v>
      </c>
      <c r="AN25" s="61">
        <v>0</v>
      </c>
      <c r="AO25" s="61">
        <v>0</v>
      </c>
      <c r="AP25" s="61">
        <v>0</v>
      </c>
      <c r="AQ25" s="61">
        <v>0</v>
      </c>
      <c r="AR25" s="61">
        <v>0</v>
      </c>
      <c r="AS25" s="61">
        <v>0</v>
      </c>
      <c r="AT25" s="61">
        <v>0</v>
      </c>
      <c r="AU25" s="61">
        <v>0</v>
      </c>
      <c r="AV25" s="61">
        <v>0</v>
      </c>
      <c r="AW25" s="61">
        <v>0</v>
      </c>
      <c r="AX25" s="61">
        <v>0</v>
      </c>
      <c r="AY25" s="61">
        <v>0</v>
      </c>
      <c r="AZ25" s="61">
        <v>0</v>
      </c>
      <c r="BA25" s="61">
        <v>0</v>
      </c>
      <c r="BB25" s="61">
        <v>0</v>
      </c>
      <c r="BC25" s="61">
        <v>0</v>
      </c>
      <c r="BD25" s="61">
        <v>0</v>
      </c>
      <c r="BE25" s="61">
        <v>0</v>
      </c>
      <c r="BF25" s="61">
        <v>0</v>
      </c>
      <c r="BG25" s="61">
        <v>0</v>
      </c>
      <c r="BH25" s="61">
        <v>0</v>
      </c>
      <c r="BI25" s="61">
        <v>0</v>
      </c>
      <c r="BJ25" s="61">
        <v>0</v>
      </c>
      <c r="BK25" s="61">
        <v>0</v>
      </c>
      <c r="BL25" s="61">
        <v>0</v>
      </c>
      <c r="BM25" s="61">
        <v>0</v>
      </c>
      <c r="BN25" s="61">
        <v>0</v>
      </c>
      <c r="BO25" s="61">
        <v>0</v>
      </c>
      <c r="BP25" s="61">
        <v>0</v>
      </c>
      <c r="BQ25" s="61">
        <v>0</v>
      </c>
      <c r="BR25" s="61">
        <v>0</v>
      </c>
      <c r="BS25" s="61">
        <v>0</v>
      </c>
      <c r="BT25" s="61">
        <v>0</v>
      </c>
      <c r="BU25" s="61">
        <v>0</v>
      </c>
      <c r="BV25" s="61">
        <v>0</v>
      </c>
      <c r="BW25" s="61">
        <v>0</v>
      </c>
      <c r="BX25" s="61">
        <v>0</v>
      </c>
      <c r="BY25" s="61">
        <v>0</v>
      </c>
      <c r="BZ25" s="61">
        <v>0</v>
      </c>
      <c r="CA25" s="61">
        <v>0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0</v>
      </c>
      <c r="CJ25" s="61">
        <v>0</v>
      </c>
      <c r="CK25" s="61">
        <v>0</v>
      </c>
      <c r="CL25" s="61">
        <v>0</v>
      </c>
      <c r="CM25" s="61">
        <v>0</v>
      </c>
      <c r="CN25" s="61">
        <v>0</v>
      </c>
      <c r="CO25" s="61">
        <v>0</v>
      </c>
      <c r="CP25" s="61">
        <v>0</v>
      </c>
      <c r="CQ25" s="61">
        <v>0</v>
      </c>
      <c r="CR25" s="61">
        <v>0</v>
      </c>
      <c r="CS25" s="61">
        <v>0</v>
      </c>
      <c r="CT25" s="61">
        <v>0</v>
      </c>
      <c r="CU25" s="61">
        <v>0</v>
      </c>
    </row>
    <row r="26" spans="1:99" ht="12.75" customHeight="1">
      <c r="A26" s="44" t="s">
        <v>38</v>
      </c>
      <c r="B26" s="59">
        <v>1028</v>
      </c>
      <c r="C26" s="60" t="s">
        <v>373</v>
      </c>
      <c r="D26" s="61">
        <v>0</v>
      </c>
      <c r="E26" s="61">
        <v>0</v>
      </c>
      <c r="F26" s="61">
        <v>0</v>
      </c>
      <c r="G26" s="61">
        <v>0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0</v>
      </c>
      <c r="AA26" s="61">
        <v>0</v>
      </c>
      <c r="AB26" s="61">
        <v>0</v>
      </c>
      <c r="AC26" s="61">
        <v>0</v>
      </c>
      <c r="AD26" s="61">
        <v>0</v>
      </c>
      <c r="AE26" s="61">
        <v>0</v>
      </c>
      <c r="AF26" s="61">
        <v>0</v>
      </c>
      <c r="AG26" s="61">
        <v>0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0</v>
      </c>
      <c r="AN26" s="61">
        <v>0</v>
      </c>
      <c r="AO26" s="61">
        <v>0</v>
      </c>
      <c r="AP26" s="61">
        <v>0</v>
      </c>
      <c r="AQ26" s="61">
        <v>0</v>
      </c>
      <c r="AR26" s="61">
        <v>0</v>
      </c>
      <c r="AS26" s="61">
        <v>0</v>
      </c>
      <c r="AT26" s="61">
        <v>0</v>
      </c>
      <c r="AU26" s="61">
        <v>0</v>
      </c>
      <c r="AV26" s="61">
        <v>0</v>
      </c>
      <c r="AW26" s="61">
        <v>0</v>
      </c>
      <c r="AX26" s="61">
        <v>0</v>
      </c>
      <c r="AY26" s="61">
        <v>0</v>
      </c>
      <c r="AZ26" s="61">
        <v>0</v>
      </c>
      <c r="BA26" s="61">
        <v>0</v>
      </c>
      <c r="BB26" s="61">
        <v>0</v>
      </c>
      <c r="BC26" s="61">
        <v>0</v>
      </c>
      <c r="BD26" s="61">
        <v>0</v>
      </c>
      <c r="BE26" s="61">
        <v>0</v>
      </c>
      <c r="BF26" s="61">
        <v>0</v>
      </c>
      <c r="BG26" s="61">
        <v>0</v>
      </c>
      <c r="BH26" s="61">
        <v>0</v>
      </c>
      <c r="BI26" s="61">
        <v>0</v>
      </c>
      <c r="BJ26" s="61">
        <v>0</v>
      </c>
      <c r="BK26" s="61">
        <v>0</v>
      </c>
      <c r="BL26" s="61">
        <v>0</v>
      </c>
      <c r="BM26" s="61">
        <v>0</v>
      </c>
      <c r="BN26" s="61">
        <v>0</v>
      </c>
      <c r="BO26" s="61">
        <v>0</v>
      </c>
      <c r="BP26" s="61">
        <v>0</v>
      </c>
      <c r="BQ26" s="61">
        <v>0</v>
      </c>
      <c r="BR26" s="61">
        <v>0</v>
      </c>
      <c r="BS26" s="61">
        <v>0</v>
      </c>
      <c r="BT26" s="61">
        <v>0</v>
      </c>
      <c r="BU26" s="61">
        <v>0</v>
      </c>
      <c r="BV26" s="61">
        <v>0</v>
      </c>
      <c r="BW26" s="61">
        <v>0</v>
      </c>
      <c r="BX26" s="61">
        <v>0</v>
      </c>
      <c r="BY26" s="61">
        <v>0</v>
      </c>
      <c r="BZ26" s="61">
        <v>0</v>
      </c>
      <c r="CA26" s="61">
        <v>0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0</v>
      </c>
      <c r="CJ26" s="61">
        <v>0</v>
      </c>
      <c r="CK26" s="61">
        <v>0</v>
      </c>
      <c r="CL26" s="61">
        <v>0</v>
      </c>
      <c r="CM26" s="61">
        <v>0</v>
      </c>
      <c r="CN26" s="61">
        <v>0</v>
      </c>
      <c r="CO26" s="61">
        <v>0</v>
      </c>
      <c r="CP26" s="61">
        <v>0</v>
      </c>
      <c r="CQ26" s="61">
        <v>0</v>
      </c>
      <c r="CR26" s="61">
        <v>0</v>
      </c>
      <c r="CS26" s="61">
        <v>0</v>
      </c>
      <c r="CT26" s="61">
        <v>0</v>
      </c>
      <c r="CU26" s="61">
        <v>0</v>
      </c>
    </row>
    <row r="27" spans="1:99" ht="12.75" customHeight="1">
      <c r="A27" s="44" t="s">
        <v>40</v>
      </c>
      <c r="B27" s="59">
        <v>1030</v>
      </c>
      <c r="C27" s="60" t="s">
        <v>373</v>
      </c>
      <c r="D27" s="61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1">
        <v>0</v>
      </c>
      <c r="L27" s="61">
        <v>0</v>
      </c>
      <c r="M27" s="61">
        <v>0</v>
      </c>
      <c r="N27" s="61">
        <v>0</v>
      </c>
      <c r="O27" s="61">
        <v>0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0</v>
      </c>
      <c r="AA27" s="61">
        <v>0</v>
      </c>
      <c r="AB27" s="61">
        <v>0</v>
      </c>
      <c r="AC27" s="61">
        <v>0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0</v>
      </c>
      <c r="AK27" s="61">
        <v>0</v>
      </c>
      <c r="AL27" s="61">
        <v>0</v>
      </c>
      <c r="AM27" s="61">
        <v>0</v>
      </c>
      <c r="AN27" s="61">
        <v>0</v>
      </c>
      <c r="AO27" s="61">
        <v>0</v>
      </c>
      <c r="AP27" s="61">
        <v>0</v>
      </c>
      <c r="AQ27" s="61">
        <v>0</v>
      </c>
      <c r="AR27" s="61">
        <v>0</v>
      </c>
      <c r="AS27" s="61">
        <v>0</v>
      </c>
      <c r="AT27" s="61">
        <v>0</v>
      </c>
      <c r="AU27" s="61">
        <v>0</v>
      </c>
      <c r="AV27" s="61">
        <v>0</v>
      </c>
      <c r="AW27" s="61">
        <v>0</v>
      </c>
      <c r="AX27" s="61">
        <v>0</v>
      </c>
      <c r="AY27" s="61">
        <v>0</v>
      </c>
      <c r="AZ27" s="61">
        <v>0</v>
      </c>
      <c r="BA27" s="61">
        <v>0</v>
      </c>
      <c r="BB27" s="61">
        <v>0</v>
      </c>
      <c r="BC27" s="61">
        <v>0</v>
      </c>
      <c r="BD27" s="61">
        <v>0</v>
      </c>
      <c r="BE27" s="61">
        <v>0</v>
      </c>
      <c r="BF27" s="61">
        <v>0</v>
      </c>
      <c r="BG27" s="61">
        <v>0</v>
      </c>
      <c r="BH27" s="61">
        <v>0</v>
      </c>
      <c r="BI27" s="61">
        <v>0</v>
      </c>
      <c r="BJ27" s="61">
        <v>0</v>
      </c>
      <c r="BK27" s="61">
        <v>0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0</v>
      </c>
      <c r="BT27" s="61">
        <v>0</v>
      </c>
      <c r="BU27" s="61">
        <v>0</v>
      </c>
      <c r="BV27" s="61">
        <v>0</v>
      </c>
      <c r="BW27" s="61">
        <v>0</v>
      </c>
      <c r="BX27" s="61">
        <v>0</v>
      </c>
      <c r="BY27" s="61">
        <v>0</v>
      </c>
      <c r="BZ27" s="61">
        <v>0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0</v>
      </c>
      <c r="CJ27" s="61">
        <v>0</v>
      </c>
      <c r="CK27" s="61">
        <v>0</v>
      </c>
      <c r="CL27" s="61">
        <v>0</v>
      </c>
      <c r="CM27" s="61">
        <v>0</v>
      </c>
      <c r="CN27" s="61">
        <v>0</v>
      </c>
      <c r="CO27" s="61">
        <v>0</v>
      </c>
      <c r="CP27" s="61">
        <v>0</v>
      </c>
      <c r="CQ27" s="61">
        <v>0</v>
      </c>
      <c r="CR27" s="61">
        <v>0</v>
      </c>
      <c r="CS27" s="61">
        <v>0</v>
      </c>
      <c r="CT27" s="61">
        <v>0</v>
      </c>
      <c r="CU27" s="61">
        <v>0</v>
      </c>
    </row>
    <row r="28" spans="1:99" ht="12.75" customHeight="1">
      <c r="A28" s="44" t="s">
        <v>42</v>
      </c>
      <c r="B28" s="59">
        <v>1031</v>
      </c>
      <c r="C28" s="60" t="s">
        <v>373</v>
      </c>
      <c r="D28" s="61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0</v>
      </c>
      <c r="AA28" s="61">
        <v>0</v>
      </c>
      <c r="AB28" s="61">
        <v>0</v>
      </c>
      <c r="AC28" s="61">
        <v>0</v>
      </c>
      <c r="AD28" s="61">
        <v>0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0</v>
      </c>
      <c r="AN28" s="61">
        <v>0</v>
      </c>
      <c r="AO28" s="61">
        <v>0</v>
      </c>
      <c r="AP28" s="61">
        <v>0</v>
      </c>
      <c r="AQ28" s="61">
        <v>0</v>
      </c>
      <c r="AR28" s="61">
        <v>0</v>
      </c>
      <c r="AS28" s="61">
        <v>0</v>
      </c>
      <c r="AT28" s="61">
        <v>0</v>
      </c>
      <c r="AU28" s="61">
        <v>0</v>
      </c>
      <c r="AV28" s="61">
        <v>0</v>
      </c>
      <c r="AW28" s="61">
        <v>0</v>
      </c>
      <c r="AX28" s="61">
        <v>0</v>
      </c>
      <c r="AY28" s="61">
        <v>0</v>
      </c>
      <c r="AZ28" s="61">
        <v>0</v>
      </c>
      <c r="BA28" s="61">
        <v>0</v>
      </c>
      <c r="BB28" s="61">
        <v>0</v>
      </c>
      <c r="BC28" s="61">
        <v>0</v>
      </c>
      <c r="BD28" s="61">
        <v>0</v>
      </c>
      <c r="BE28" s="61">
        <v>0</v>
      </c>
      <c r="BF28" s="61">
        <v>0</v>
      </c>
      <c r="BG28" s="61">
        <v>0</v>
      </c>
      <c r="BH28" s="61">
        <v>0</v>
      </c>
      <c r="BI28" s="61">
        <v>0</v>
      </c>
      <c r="BJ28" s="61">
        <v>0</v>
      </c>
      <c r="BK28" s="61">
        <v>0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0</v>
      </c>
      <c r="BT28" s="61">
        <v>0</v>
      </c>
      <c r="BU28" s="61">
        <v>0</v>
      </c>
      <c r="BV28" s="61">
        <v>0</v>
      </c>
      <c r="BW28" s="61">
        <v>0</v>
      </c>
      <c r="BX28" s="61">
        <v>0</v>
      </c>
      <c r="BY28" s="61">
        <v>0</v>
      </c>
      <c r="BZ28" s="61">
        <v>0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0</v>
      </c>
      <c r="CJ28" s="61">
        <v>0</v>
      </c>
      <c r="CK28" s="61">
        <v>0</v>
      </c>
      <c r="CL28" s="61">
        <v>0</v>
      </c>
      <c r="CM28" s="61">
        <v>0</v>
      </c>
      <c r="CN28" s="61">
        <v>0</v>
      </c>
      <c r="CO28" s="61">
        <v>0</v>
      </c>
      <c r="CP28" s="61">
        <v>0</v>
      </c>
      <c r="CQ28" s="61">
        <v>0</v>
      </c>
      <c r="CR28" s="61">
        <v>0</v>
      </c>
      <c r="CS28" s="61">
        <v>0</v>
      </c>
      <c r="CT28" s="61">
        <v>0</v>
      </c>
      <c r="CU28" s="61">
        <v>0</v>
      </c>
    </row>
    <row r="29" spans="1:99" ht="12.75" customHeight="1">
      <c r="A29" s="44" t="s">
        <v>44</v>
      </c>
      <c r="B29" s="59">
        <v>1032</v>
      </c>
      <c r="C29" s="60" t="s">
        <v>373</v>
      </c>
      <c r="D29" s="61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1">
        <v>0</v>
      </c>
      <c r="L29" s="61">
        <v>0</v>
      </c>
      <c r="M29" s="61">
        <v>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0</v>
      </c>
      <c r="AA29" s="61">
        <v>0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0</v>
      </c>
      <c r="AK29" s="61">
        <v>0</v>
      </c>
      <c r="AL29" s="61">
        <v>0</v>
      </c>
      <c r="AM29" s="61">
        <v>0</v>
      </c>
      <c r="AN29" s="61">
        <v>0</v>
      </c>
      <c r="AO29" s="61">
        <v>0</v>
      </c>
      <c r="AP29" s="61">
        <v>0</v>
      </c>
      <c r="AQ29" s="61">
        <v>0</v>
      </c>
      <c r="AR29" s="61">
        <v>0</v>
      </c>
      <c r="AS29" s="61">
        <v>0</v>
      </c>
      <c r="AT29" s="61">
        <v>0</v>
      </c>
      <c r="AU29" s="61">
        <v>0</v>
      </c>
      <c r="AV29" s="61">
        <v>0</v>
      </c>
      <c r="AW29" s="61">
        <v>0</v>
      </c>
      <c r="AX29" s="61">
        <v>0</v>
      </c>
      <c r="AY29" s="61">
        <v>0</v>
      </c>
      <c r="AZ29" s="61">
        <v>0</v>
      </c>
      <c r="BA29" s="61">
        <v>0</v>
      </c>
      <c r="BB29" s="61">
        <v>0</v>
      </c>
      <c r="BC29" s="61">
        <v>0</v>
      </c>
      <c r="BD29" s="61">
        <v>0</v>
      </c>
      <c r="BE29" s="61">
        <v>0</v>
      </c>
      <c r="BF29" s="61">
        <v>0</v>
      </c>
      <c r="BG29" s="61">
        <v>0</v>
      </c>
      <c r="BH29" s="61">
        <v>0</v>
      </c>
      <c r="BI29" s="61">
        <v>0</v>
      </c>
      <c r="BJ29" s="61">
        <v>0</v>
      </c>
      <c r="BK29" s="61">
        <v>0</v>
      </c>
      <c r="BL29" s="61">
        <v>0</v>
      </c>
      <c r="BM29" s="61">
        <v>0</v>
      </c>
      <c r="BN29" s="61">
        <v>0</v>
      </c>
      <c r="BO29" s="61">
        <v>0</v>
      </c>
      <c r="BP29" s="61">
        <v>0</v>
      </c>
      <c r="BQ29" s="61">
        <v>0</v>
      </c>
      <c r="BR29" s="61">
        <v>0</v>
      </c>
      <c r="BS29" s="61">
        <v>0</v>
      </c>
      <c r="BT29" s="61">
        <v>0</v>
      </c>
      <c r="BU29" s="61">
        <v>0</v>
      </c>
      <c r="BV29" s="61">
        <v>0</v>
      </c>
      <c r="BW29" s="61">
        <v>0</v>
      </c>
      <c r="BX29" s="61">
        <v>0</v>
      </c>
      <c r="BY29" s="61">
        <v>0</v>
      </c>
      <c r="BZ29" s="61">
        <v>0</v>
      </c>
      <c r="CA29" s="61">
        <v>0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0</v>
      </c>
      <c r="CJ29" s="61">
        <v>0</v>
      </c>
      <c r="CK29" s="61">
        <v>0</v>
      </c>
      <c r="CL29" s="61">
        <v>0</v>
      </c>
      <c r="CM29" s="61">
        <v>0</v>
      </c>
      <c r="CN29" s="61">
        <v>0</v>
      </c>
      <c r="CO29" s="61">
        <v>0</v>
      </c>
      <c r="CP29" s="61">
        <v>0</v>
      </c>
      <c r="CQ29" s="61">
        <v>0</v>
      </c>
      <c r="CR29" s="61">
        <v>0</v>
      </c>
      <c r="CS29" s="61">
        <v>0</v>
      </c>
      <c r="CT29" s="61">
        <v>0</v>
      </c>
      <c r="CU29" s="61">
        <v>0</v>
      </c>
    </row>
    <row r="30" spans="1:99" ht="12.75" customHeight="1">
      <c r="A30" s="44" t="s">
        <v>46</v>
      </c>
      <c r="B30" s="59">
        <v>1034</v>
      </c>
      <c r="C30" s="60" t="s">
        <v>373</v>
      </c>
      <c r="D30" s="61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0</v>
      </c>
      <c r="AA30" s="61">
        <v>0</v>
      </c>
      <c r="AB30" s="61">
        <v>0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0</v>
      </c>
      <c r="AT30" s="61">
        <v>0</v>
      </c>
      <c r="AU30" s="61">
        <v>0</v>
      </c>
      <c r="AV30" s="61">
        <v>0</v>
      </c>
      <c r="AW30" s="61">
        <v>0</v>
      </c>
      <c r="AX30" s="61">
        <v>0</v>
      </c>
      <c r="AY30" s="61">
        <v>0</v>
      </c>
      <c r="AZ30" s="61">
        <v>0</v>
      </c>
      <c r="BA30" s="61">
        <v>0</v>
      </c>
      <c r="BB30" s="61">
        <v>0</v>
      </c>
      <c r="BC30" s="61">
        <v>0</v>
      </c>
      <c r="BD30" s="61">
        <v>0</v>
      </c>
      <c r="BE30" s="61">
        <v>0</v>
      </c>
      <c r="BF30" s="61">
        <v>0</v>
      </c>
      <c r="BG30" s="61">
        <v>0</v>
      </c>
      <c r="BH30" s="61">
        <v>0</v>
      </c>
      <c r="BI30" s="61">
        <v>0</v>
      </c>
      <c r="BJ30" s="61">
        <v>0</v>
      </c>
      <c r="BK30" s="61">
        <v>0</v>
      </c>
      <c r="BL30" s="61">
        <v>0</v>
      </c>
      <c r="BM30" s="61">
        <v>0</v>
      </c>
      <c r="BN30" s="61">
        <v>0</v>
      </c>
      <c r="BO30" s="61">
        <v>0</v>
      </c>
      <c r="BP30" s="61">
        <v>0</v>
      </c>
      <c r="BQ30" s="61">
        <v>0</v>
      </c>
      <c r="BR30" s="61">
        <v>0</v>
      </c>
      <c r="BS30" s="61">
        <v>0</v>
      </c>
      <c r="BT30" s="61">
        <v>0</v>
      </c>
      <c r="BU30" s="61">
        <v>0</v>
      </c>
      <c r="BV30" s="61">
        <v>0</v>
      </c>
      <c r="BW30" s="61">
        <v>0</v>
      </c>
      <c r="BX30" s="61">
        <v>0</v>
      </c>
      <c r="BY30" s="61">
        <v>0</v>
      </c>
      <c r="BZ30" s="61">
        <v>0</v>
      </c>
      <c r="CA30" s="61">
        <v>0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0</v>
      </c>
      <c r="CM30" s="61">
        <v>0</v>
      </c>
      <c r="CN30" s="61">
        <v>0</v>
      </c>
      <c r="CO30" s="61">
        <v>0</v>
      </c>
      <c r="CP30" s="61">
        <v>0</v>
      </c>
      <c r="CQ30" s="61">
        <v>0</v>
      </c>
      <c r="CR30" s="61">
        <v>0</v>
      </c>
      <c r="CS30" s="61">
        <v>0</v>
      </c>
      <c r="CT30" s="61">
        <v>0</v>
      </c>
      <c r="CU30" s="61">
        <v>0</v>
      </c>
    </row>
    <row r="31" spans="1:99" ht="12.75" customHeight="1">
      <c r="A31" s="44" t="s">
        <v>48</v>
      </c>
      <c r="B31" s="59">
        <v>1035</v>
      </c>
      <c r="C31" s="60" t="s">
        <v>373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0</v>
      </c>
      <c r="AA31" s="61">
        <v>0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0</v>
      </c>
      <c r="AN31" s="61">
        <v>0</v>
      </c>
      <c r="AO31" s="61">
        <v>0</v>
      </c>
      <c r="AP31" s="61">
        <v>0</v>
      </c>
      <c r="AQ31" s="61">
        <v>0</v>
      </c>
      <c r="AR31" s="61">
        <v>0</v>
      </c>
      <c r="AS31" s="61">
        <v>0</v>
      </c>
      <c r="AT31" s="61">
        <v>0</v>
      </c>
      <c r="AU31" s="61">
        <v>0</v>
      </c>
      <c r="AV31" s="61">
        <v>0</v>
      </c>
      <c r="AW31" s="61">
        <v>0</v>
      </c>
      <c r="AX31" s="61">
        <v>0</v>
      </c>
      <c r="AY31" s="61">
        <v>0</v>
      </c>
      <c r="AZ31" s="61">
        <v>0</v>
      </c>
      <c r="BA31" s="61">
        <v>0</v>
      </c>
      <c r="BB31" s="61">
        <v>0</v>
      </c>
      <c r="BC31" s="61">
        <v>0</v>
      </c>
      <c r="BD31" s="61">
        <v>0</v>
      </c>
      <c r="BE31" s="61">
        <v>0</v>
      </c>
      <c r="BF31" s="61">
        <v>0</v>
      </c>
      <c r="BG31" s="61">
        <v>0</v>
      </c>
      <c r="BH31" s="61">
        <v>0</v>
      </c>
      <c r="BI31" s="61">
        <v>0</v>
      </c>
      <c r="BJ31" s="61">
        <v>0</v>
      </c>
      <c r="BK31" s="61">
        <v>0</v>
      </c>
      <c r="BL31" s="61">
        <v>0</v>
      </c>
      <c r="BM31" s="61">
        <v>0</v>
      </c>
      <c r="BN31" s="61">
        <v>0</v>
      </c>
      <c r="BO31" s="61">
        <v>0</v>
      </c>
      <c r="BP31" s="61">
        <v>0</v>
      </c>
      <c r="BQ31" s="61">
        <v>0</v>
      </c>
      <c r="BR31" s="61">
        <v>0</v>
      </c>
      <c r="BS31" s="61">
        <v>0</v>
      </c>
      <c r="BT31" s="61">
        <v>0</v>
      </c>
      <c r="BU31" s="61">
        <v>0</v>
      </c>
      <c r="BV31" s="61">
        <v>0</v>
      </c>
      <c r="BW31" s="61">
        <v>0</v>
      </c>
      <c r="BX31" s="61">
        <v>0</v>
      </c>
      <c r="BY31" s="61">
        <v>0</v>
      </c>
      <c r="BZ31" s="61">
        <v>0</v>
      </c>
      <c r="CA31" s="61">
        <v>0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0</v>
      </c>
      <c r="CJ31" s="61">
        <v>0</v>
      </c>
      <c r="CK31" s="61">
        <v>0</v>
      </c>
      <c r="CL31" s="61">
        <v>0</v>
      </c>
      <c r="CM31" s="61">
        <v>0</v>
      </c>
      <c r="CN31" s="61">
        <v>0</v>
      </c>
      <c r="CO31" s="61">
        <v>0</v>
      </c>
      <c r="CP31" s="61">
        <v>0</v>
      </c>
      <c r="CQ31" s="61">
        <v>0</v>
      </c>
      <c r="CR31" s="61">
        <v>0</v>
      </c>
      <c r="CS31" s="61">
        <v>0</v>
      </c>
      <c r="CT31" s="61">
        <v>0</v>
      </c>
      <c r="CU31" s="61">
        <v>0</v>
      </c>
    </row>
    <row r="32" spans="1:99" ht="12.75" customHeight="1">
      <c r="A32" s="44" t="s">
        <v>50</v>
      </c>
      <c r="B32" s="59">
        <v>1036</v>
      </c>
      <c r="C32" s="60" t="s">
        <v>373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61">
        <v>0</v>
      </c>
      <c r="N32" s="61">
        <v>0</v>
      </c>
      <c r="O32" s="61">
        <v>0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0</v>
      </c>
      <c r="AA32" s="61">
        <v>0</v>
      </c>
      <c r="AB32" s="61">
        <v>0</v>
      </c>
      <c r="AC32" s="61">
        <v>0</v>
      </c>
      <c r="AD32" s="61">
        <v>0</v>
      </c>
      <c r="AE32" s="61">
        <v>0</v>
      </c>
      <c r="AF32" s="61">
        <v>0</v>
      </c>
      <c r="AG32" s="61">
        <v>0</v>
      </c>
      <c r="AH32" s="61">
        <v>0</v>
      </c>
      <c r="AI32" s="61">
        <v>0</v>
      </c>
      <c r="AJ32" s="61">
        <v>0</v>
      </c>
      <c r="AK32" s="61">
        <v>0</v>
      </c>
      <c r="AL32" s="61">
        <v>0</v>
      </c>
      <c r="AM32" s="61">
        <v>0</v>
      </c>
      <c r="AN32" s="61">
        <v>0</v>
      </c>
      <c r="AO32" s="61">
        <v>0</v>
      </c>
      <c r="AP32" s="61">
        <v>0</v>
      </c>
      <c r="AQ32" s="61">
        <v>0</v>
      </c>
      <c r="AR32" s="61">
        <v>0</v>
      </c>
      <c r="AS32" s="61">
        <v>0</v>
      </c>
      <c r="AT32" s="61">
        <v>0</v>
      </c>
      <c r="AU32" s="61">
        <v>0</v>
      </c>
      <c r="AV32" s="61">
        <v>0</v>
      </c>
      <c r="AW32" s="61">
        <v>0</v>
      </c>
      <c r="AX32" s="61">
        <v>0</v>
      </c>
      <c r="AY32" s="61">
        <v>0</v>
      </c>
      <c r="AZ32" s="61">
        <v>0</v>
      </c>
      <c r="BA32" s="61">
        <v>0</v>
      </c>
      <c r="BB32" s="61">
        <v>0</v>
      </c>
      <c r="BC32" s="61">
        <v>0</v>
      </c>
      <c r="BD32" s="61">
        <v>0</v>
      </c>
      <c r="BE32" s="61">
        <v>0</v>
      </c>
      <c r="BF32" s="61">
        <v>0</v>
      </c>
      <c r="BG32" s="61">
        <v>0</v>
      </c>
      <c r="BH32" s="61">
        <v>0</v>
      </c>
      <c r="BI32" s="61">
        <v>0</v>
      </c>
      <c r="BJ32" s="61">
        <v>0</v>
      </c>
      <c r="BK32" s="61">
        <v>0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0</v>
      </c>
      <c r="BT32" s="61">
        <v>0</v>
      </c>
      <c r="BU32" s="61">
        <v>0</v>
      </c>
      <c r="BV32" s="61">
        <v>0</v>
      </c>
      <c r="BW32" s="61">
        <v>0</v>
      </c>
      <c r="BX32" s="61">
        <v>0</v>
      </c>
      <c r="BY32" s="61">
        <v>0</v>
      </c>
      <c r="BZ32" s="61">
        <v>0</v>
      </c>
      <c r="CA32" s="61">
        <v>0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0</v>
      </c>
      <c r="CJ32" s="61">
        <v>0</v>
      </c>
      <c r="CK32" s="61">
        <v>0</v>
      </c>
      <c r="CL32" s="61">
        <v>0</v>
      </c>
      <c r="CM32" s="61">
        <v>0</v>
      </c>
      <c r="CN32" s="61">
        <v>0</v>
      </c>
      <c r="CO32" s="61">
        <v>0</v>
      </c>
      <c r="CP32" s="61">
        <v>0</v>
      </c>
      <c r="CQ32" s="61">
        <v>0</v>
      </c>
      <c r="CR32" s="61">
        <v>0</v>
      </c>
      <c r="CS32" s="61">
        <v>0</v>
      </c>
      <c r="CT32" s="61">
        <v>0</v>
      </c>
      <c r="CU32" s="61">
        <v>0</v>
      </c>
    </row>
    <row r="33" spans="1:99" ht="12.75" customHeight="1">
      <c r="A33" s="44" t="s">
        <v>52</v>
      </c>
      <c r="B33" s="59">
        <v>1037</v>
      </c>
      <c r="C33" s="60" t="s">
        <v>373</v>
      </c>
      <c r="D33" s="61">
        <v>0</v>
      </c>
      <c r="E33" s="61">
        <v>0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0</v>
      </c>
      <c r="AA33" s="61">
        <v>0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0</v>
      </c>
      <c r="AK33" s="61">
        <v>0</v>
      </c>
      <c r="AL33" s="61">
        <v>0</v>
      </c>
      <c r="AM33" s="61">
        <v>0</v>
      </c>
      <c r="AN33" s="61">
        <v>0</v>
      </c>
      <c r="AO33" s="61">
        <v>0</v>
      </c>
      <c r="AP33" s="61">
        <v>0</v>
      </c>
      <c r="AQ33" s="61">
        <v>0</v>
      </c>
      <c r="AR33" s="61">
        <v>0</v>
      </c>
      <c r="AS33" s="61">
        <v>0</v>
      </c>
      <c r="AT33" s="61">
        <v>0</v>
      </c>
      <c r="AU33" s="61">
        <v>0</v>
      </c>
      <c r="AV33" s="61">
        <v>0</v>
      </c>
      <c r="AW33" s="61">
        <v>0</v>
      </c>
      <c r="AX33" s="61">
        <v>0</v>
      </c>
      <c r="AY33" s="61">
        <v>0</v>
      </c>
      <c r="AZ33" s="61">
        <v>0</v>
      </c>
      <c r="BA33" s="61">
        <v>0</v>
      </c>
      <c r="BB33" s="61">
        <v>0</v>
      </c>
      <c r="BC33" s="61">
        <v>0</v>
      </c>
      <c r="BD33" s="61">
        <v>0</v>
      </c>
      <c r="BE33" s="61">
        <v>0</v>
      </c>
      <c r="BF33" s="61">
        <v>0</v>
      </c>
      <c r="BG33" s="61">
        <v>0</v>
      </c>
      <c r="BH33" s="61">
        <v>0</v>
      </c>
      <c r="BI33" s="61">
        <v>0</v>
      </c>
      <c r="BJ33" s="61">
        <v>0</v>
      </c>
      <c r="BK33" s="61">
        <v>0</v>
      </c>
      <c r="BL33" s="61">
        <v>0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0</v>
      </c>
      <c r="BS33" s="61">
        <v>0</v>
      </c>
      <c r="BT33" s="61">
        <v>0</v>
      </c>
      <c r="BU33" s="61">
        <v>0</v>
      </c>
      <c r="BV33" s="61">
        <v>0</v>
      </c>
      <c r="BW33" s="61">
        <v>0</v>
      </c>
      <c r="BX33" s="61">
        <v>0</v>
      </c>
      <c r="BY33" s="61">
        <v>0</v>
      </c>
      <c r="BZ33" s="61">
        <v>0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0</v>
      </c>
      <c r="CJ33" s="61">
        <v>0</v>
      </c>
      <c r="CK33" s="61">
        <v>0</v>
      </c>
      <c r="CL33" s="61">
        <v>0</v>
      </c>
      <c r="CM33" s="61">
        <v>0</v>
      </c>
      <c r="CN33" s="61">
        <v>0</v>
      </c>
      <c r="CO33" s="61">
        <v>0</v>
      </c>
      <c r="CP33" s="61">
        <v>0</v>
      </c>
      <c r="CQ33" s="61">
        <v>0</v>
      </c>
      <c r="CR33" s="61">
        <v>0</v>
      </c>
      <c r="CS33" s="61">
        <v>0</v>
      </c>
      <c r="CT33" s="61">
        <v>0</v>
      </c>
      <c r="CU33" s="61">
        <v>0</v>
      </c>
    </row>
    <row r="34" spans="1:99" ht="12.75" customHeight="1">
      <c r="A34" s="44" t="s">
        <v>54</v>
      </c>
      <c r="B34" s="59">
        <v>1038</v>
      </c>
      <c r="C34" s="60" t="s">
        <v>373</v>
      </c>
      <c r="D34" s="61">
        <v>0</v>
      </c>
      <c r="E34" s="61">
        <v>0</v>
      </c>
      <c r="F34" s="61">
        <v>0</v>
      </c>
      <c r="G34" s="61">
        <v>0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  <c r="M34" s="61">
        <v>0</v>
      </c>
      <c r="N34" s="61">
        <v>0</v>
      </c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0</v>
      </c>
      <c r="AA34" s="61">
        <v>0</v>
      </c>
      <c r="AB34" s="61">
        <v>0</v>
      </c>
      <c r="AC34" s="61">
        <v>0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0</v>
      </c>
      <c r="AN34" s="61">
        <v>0</v>
      </c>
      <c r="AO34" s="61">
        <v>0</v>
      </c>
      <c r="AP34" s="61">
        <v>0</v>
      </c>
      <c r="AQ34" s="61">
        <v>0</v>
      </c>
      <c r="AR34" s="61">
        <v>0</v>
      </c>
      <c r="AS34" s="61">
        <v>0</v>
      </c>
      <c r="AT34" s="61">
        <v>0</v>
      </c>
      <c r="AU34" s="61">
        <v>0</v>
      </c>
      <c r="AV34" s="61">
        <v>0</v>
      </c>
      <c r="AW34" s="61">
        <v>0</v>
      </c>
      <c r="AX34" s="61">
        <v>0</v>
      </c>
      <c r="AY34" s="61">
        <v>0</v>
      </c>
      <c r="AZ34" s="61">
        <v>0</v>
      </c>
      <c r="BA34" s="61">
        <v>0</v>
      </c>
      <c r="BB34" s="61">
        <v>0</v>
      </c>
      <c r="BC34" s="61">
        <v>0</v>
      </c>
      <c r="BD34" s="61">
        <v>0</v>
      </c>
      <c r="BE34" s="61">
        <v>0</v>
      </c>
      <c r="BF34" s="61">
        <v>0</v>
      </c>
      <c r="BG34" s="61">
        <v>0</v>
      </c>
      <c r="BH34" s="61">
        <v>0</v>
      </c>
      <c r="BI34" s="61">
        <v>0</v>
      </c>
      <c r="BJ34" s="61">
        <v>0</v>
      </c>
      <c r="BK34" s="61">
        <v>0</v>
      </c>
      <c r="BL34" s="61">
        <v>0</v>
      </c>
      <c r="BM34" s="61">
        <v>0</v>
      </c>
      <c r="BN34" s="61">
        <v>0</v>
      </c>
      <c r="BO34" s="61">
        <v>0</v>
      </c>
      <c r="BP34" s="61">
        <v>0</v>
      </c>
      <c r="BQ34" s="61">
        <v>0</v>
      </c>
      <c r="BR34" s="61">
        <v>0</v>
      </c>
      <c r="BS34" s="61">
        <v>0</v>
      </c>
      <c r="BT34" s="61">
        <v>0</v>
      </c>
      <c r="BU34" s="61">
        <v>0</v>
      </c>
      <c r="BV34" s="61">
        <v>0</v>
      </c>
      <c r="BW34" s="61">
        <v>0</v>
      </c>
      <c r="BX34" s="61">
        <v>0</v>
      </c>
      <c r="BY34" s="61">
        <v>0</v>
      </c>
      <c r="BZ34" s="61">
        <v>0</v>
      </c>
      <c r="CA34" s="61">
        <v>0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0</v>
      </c>
      <c r="CJ34" s="61">
        <v>0</v>
      </c>
      <c r="CK34" s="61">
        <v>0</v>
      </c>
      <c r="CL34" s="61">
        <v>0</v>
      </c>
      <c r="CM34" s="61">
        <v>0</v>
      </c>
      <c r="CN34" s="61">
        <v>0</v>
      </c>
      <c r="CO34" s="61">
        <v>0</v>
      </c>
      <c r="CP34" s="61">
        <v>0</v>
      </c>
      <c r="CQ34" s="61">
        <v>0</v>
      </c>
      <c r="CR34" s="61">
        <v>0</v>
      </c>
      <c r="CS34" s="61">
        <v>0</v>
      </c>
      <c r="CT34" s="61">
        <v>0</v>
      </c>
      <c r="CU34" s="61">
        <v>0</v>
      </c>
    </row>
    <row r="35" spans="1:99" ht="12.75" customHeight="1">
      <c r="A35" s="44" t="s">
        <v>56</v>
      </c>
      <c r="B35" s="59">
        <v>1039</v>
      </c>
      <c r="C35" s="60" t="s">
        <v>373</v>
      </c>
      <c r="D35" s="61">
        <v>0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0</v>
      </c>
      <c r="AT35" s="61">
        <v>0</v>
      </c>
      <c r="AU35" s="61">
        <v>0</v>
      </c>
      <c r="AV35" s="61">
        <v>0</v>
      </c>
      <c r="AW35" s="61">
        <v>0</v>
      </c>
      <c r="AX35" s="61">
        <v>0</v>
      </c>
      <c r="AY35" s="61">
        <v>0</v>
      </c>
      <c r="AZ35" s="61">
        <v>0</v>
      </c>
      <c r="BA35" s="61">
        <v>0</v>
      </c>
      <c r="BB35" s="61">
        <v>0</v>
      </c>
      <c r="BC35" s="61">
        <v>0</v>
      </c>
      <c r="BD35" s="61">
        <v>0</v>
      </c>
      <c r="BE35" s="61">
        <v>0</v>
      </c>
      <c r="BF35" s="61">
        <v>0</v>
      </c>
      <c r="BG35" s="61">
        <v>0</v>
      </c>
      <c r="BH35" s="61">
        <v>0</v>
      </c>
      <c r="BI35" s="61">
        <v>0</v>
      </c>
      <c r="BJ35" s="61">
        <v>0</v>
      </c>
      <c r="BK35" s="61">
        <v>0</v>
      </c>
      <c r="BL35" s="61">
        <v>0</v>
      </c>
      <c r="BM35" s="61">
        <v>0</v>
      </c>
      <c r="BN35" s="61">
        <v>0</v>
      </c>
      <c r="BO35" s="61">
        <v>0</v>
      </c>
      <c r="BP35" s="61">
        <v>0</v>
      </c>
      <c r="BQ35" s="61">
        <v>0</v>
      </c>
      <c r="BR35" s="61">
        <v>0</v>
      </c>
      <c r="BS35" s="61">
        <v>0</v>
      </c>
      <c r="BT35" s="61">
        <v>0</v>
      </c>
      <c r="BU35" s="61">
        <v>0</v>
      </c>
      <c r="BV35" s="61">
        <v>0</v>
      </c>
      <c r="BW35" s="61">
        <v>0</v>
      </c>
      <c r="BX35" s="61">
        <v>0</v>
      </c>
      <c r="BY35" s="61">
        <v>0</v>
      </c>
      <c r="BZ35" s="61">
        <v>0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0</v>
      </c>
      <c r="CJ35" s="61">
        <v>0</v>
      </c>
      <c r="CK35" s="61">
        <v>0</v>
      </c>
      <c r="CL35" s="61">
        <v>0</v>
      </c>
      <c r="CM35" s="61">
        <v>0</v>
      </c>
      <c r="CN35" s="61">
        <v>0</v>
      </c>
      <c r="CO35" s="61">
        <v>0</v>
      </c>
      <c r="CP35" s="61">
        <v>0</v>
      </c>
      <c r="CQ35" s="61">
        <v>0</v>
      </c>
      <c r="CR35" s="61">
        <v>0</v>
      </c>
      <c r="CS35" s="61">
        <v>0</v>
      </c>
      <c r="CT35" s="61">
        <v>0</v>
      </c>
      <c r="CU35" s="61">
        <v>0</v>
      </c>
    </row>
    <row r="36" spans="1:99" ht="12.75" customHeight="1">
      <c r="A36" s="44" t="s">
        <v>58</v>
      </c>
      <c r="B36" s="59">
        <v>1040</v>
      </c>
      <c r="C36" s="60" t="s">
        <v>373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0</v>
      </c>
      <c r="CM36" s="61">
        <v>0</v>
      </c>
      <c r="CN36" s="61">
        <v>0</v>
      </c>
      <c r="CO36" s="61">
        <v>0</v>
      </c>
      <c r="CP36" s="61">
        <v>0</v>
      </c>
      <c r="CQ36" s="61">
        <v>0</v>
      </c>
      <c r="CR36" s="61">
        <v>0</v>
      </c>
      <c r="CS36" s="61">
        <v>0</v>
      </c>
      <c r="CT36" s="61">
        <v>0</v>
      </c>
      <c r="CU36" s="61">
        <v>0</v>
      </c>
    </row>
    <row r="37" spans="1:99" ht="12.75" customHeight="1">
      <c r="A37" s="44" t="s">
        <v>60</v>
      </c>
      <c r="B37" s="59">
        <v>1043</v>
      </c>
      <c r="C37" s="60" t="s">
        <v>373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0</v>
      </c>
      <c r="AA37" s="61">
        <v>0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0</v>
      </c>
      <c r="AN37" s="61">
        <v>0</v>
      </c>
      <c r="AO37" s="61">
        <v>0</v>
      </c>
      <c r="AP37" s="61">
        <v>0</v>
      </c>
      <c r="AQ37" s="61">
        <v>0</v>
      </c>
      <c r="AR37" s="61">
        <v>0</v>
      </c>
      <c r="AS37" s="61">
        <v>0</v>
      </c>
      <c r="AT37" s="61">
        <v>0</v>
      </c>
      <c r="AU37" s="61">
        <v>0</v>
      </c>
      <c r="AV37" s="61">
        <v>0</v>
      </c>
      <c r="AW37" s="61">
        <v>0</v>
      </c>
      <c r="AX37" s="61">
        <v>0</v>
      </c>
      <c r="AY37" s="61">
        <v>0</v>
      </c>
      <c r="AZ37" s="61">
        <v>0</v>
      </c>
      <c r="BA37" s="61">
        <v>0</v>
      </c>
      <c r="BB37" s="61">
        <v>0</v>
      </c>
      <c r="BC37" s="61">
        <v>0</v>
      </c>
      <c r="BD37" s="61">
        <v>0</v>
      </c>
      <c r="BE37" s="61">
        <v>0</v>
      </c>
      <c r="BF37" s="61">
        <v>0</v>
      </c>
      <c r="BG37" s="61">
        <v>0</v>
      </c>
      <c r="BH37" s="61">
        <v>0</v>
      </c>
      <c r="BI37" s="61">
        <v>0</v>
      </c>
      <c r="BJ37" s="61">
        <v>0</v>
      </c>
      <c r="BK37" s="61">
        <v>0</v>
      </c>
      <c r="BL37" s="61">
        <v>0</v>
      </c>
      <c r="BM37" s="61">
        <v>0</v>
      </c>
      <c r="BN37" s="61">
        <v>0</v>
      </c>
      <c r="BO37" s="61">
        <v>0</v>
      </c>
      <c r="BP37" s="61">
        <v>0</v>
      </c>
      <c r="BQ37" s="61">
        <v>0</v>
      </c>
      <c r="BR37" s="61">
        <v>0</v>
      </c>
      <c r="BS37" s="61">
        <v>0</v>
      </c>
      <c r="BT37" s="61">
        <v>0</v>
      </c>
      <c r="BU37" s="61">
        <v>0</v>
      </c>
      <c r="BV37" s="61">
        <v>0</v>
      </c>
      <c r="BW37" s="61">
        <v>0</v>
      </c>
      <c r="BX37" s="61">
        <v>0</v>
      </c>
      <c r="BY37" s="61">
        <v>0</v>
      </c>
      <c r="BZ37" s="61">
        <v>0</v>
      </c>
      <c r="CA37" s="61">
        <v>0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0</v>
      </c>
      <c r="CM37" s="61">
        <v>0</v>
      </c>
      <c r="CN37" s="61">
        <v>0</v>
      </c>
      <c r="CO37" s="61">
        <v>0</v>
      </c>
      <c r="CP37" s="61">
        <v>0</v>
      </c>
      <c r="CQ37" s="61">
        <v>0</v>
      </c>
      <c r="CR37" s="61">
        <v>0</v>
      </c>
      <c r="CS37" s="61">
        <v>0</v>
      </c>
      <c r="CT37" s="61">
        <v>0</v>
      </c>
      <c r="CU37" s="61">
        <v>0</v>
      </c>
    </row>
    <row r="38" spans="1:99" ht="12.75" customHeight="1">
      <c r="A38" s="44" t="s">
        <v>62</v>
      </c>
      <c r="B38" s="59">
        <v>1044</v>
      </c>
      <c r="C38" s="60" t="s">
        <v>373</v>
      </c>
      <c r="D38" s="61">
        <v>0</v>
      </c>
      <c r="E38" s="61">
        <v>0</v>
      </c>
      <c r="F38" s="61">
        <v>0</v>
      </c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0</v>
      </c>
      <c r="AA38" s="61">
        <v>0</v>
      </c>
      <c r="AB38" s="61">
        <v>0</v>
      </c>
      <c r="AC38" s="61">
        <v>0</v>
      </c>
      <c r="AD38" s="61">
        <v>0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0</v>
      </c>
      <c r="AN38" s="61">
        <v>0</v>
      </c>
      <c r="AO38" s="61">
        <v>0</v>
      </c>
      <c r="AP38" s="61">
        <v>0</v>
      </c>
      <c r="AQ38" s="61">
        <v>0</v>
      </c>
      <c r="AR38" s="61">
        <v>0</v>
      </c>
      <c r="AS38" s="61">
        <v>0</v>
      </c>
      <c r="AT38" s="61">
        <v>0</v>
      </c>
      <c r="AU38" s="61">
        <v>0</v>
      </c>
      <c r="AV38" s="61">
        <v>0</v>
      </c>
      <c r="AW38" s="61">
        <v>0</v>
      </c>
      <c r="AX38" s="61">
        <v>0</v>
      </c>
      <c r="AY38" s="61">
        <v>0</v>
      </c>
      <c r="AZ38" s="61">
        <v>0</v>
      </c>
      <c r="BA38" s="61">
        <v>0</v>
      </c>
      <c r="BB38" s="61">
        <v>0</v>
      </c>
      <c r="BC38" s="61">
        <v>0</v>
      </c>
      <c r="BD38" s="61">
        <v>0</v>
      </c>
      <c r="BE38" s="61">
        <v>0</v>
      </c>
      <c r="BF38" s="61">
        <v>0</v>
      </c>
      <c r="BG38" s="61">
        <v>0</v>
      </c>
      <c r="BH38" s="61">
        <v>0</v>
      </c>
      <c r="BI38" s="61">
        <v>0</v>
      </c>
      <c r="BJ38" s="61">
        <v>0</v>
      </c>
      <c r="BK38" s="61">
        <v>0</v>
      </c>
      <c r="BL38" s="61">
        <v>0</v>
      </c>
      <c r="BM38" s="61">
        <v>0</v>
      </c>
      <c r="BN38" s="61">
        <v>0</v>
      </c>
      <c r="BO38" s="61">
        <v>0</v>
      </c>
      <c r="BP38" s="61">
        <v>0</v>
      </c>
      <c r="BQ38" s="61">
        <v>0</v>
      </c>
      <c r="BR38" s="61">
        <v>0</v>
      </c>
      <c r="BS38" s="61">
        <v>0</v>
      </c>
      <c r="BT38" s="61">
        <v>0</v>
      </c>
      <c r="BU38" s="61">
        <v>0</v>
      </c>
      <c r="BV38" s="61">
        <v>0</v>
      </c>
      <c r="BW38" s="61">
        <v>0</v>
      </c>
      <c r="BX38" s="61">
        <v>0</v>
      </c>
      <c r="BY38" s="61">
        <v>0</v>
      </c>
      <c r="BZ38" s="61">
        <v>0</v>
      </c>
      <c r="CA38" s="61">
        <v>0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0</v>
      </c>
      <c r="CJ38" s="61">
        <v>0</v>
      </c>
      <c r="CK38" s="61">
        <v>0</v>
      </c>
      <c r="CL38" s="61">
        <v>0</v>
      </c>
      <c r="CM38" s="61">
        <v>0</v>
      </c>
      <c r="CN38" s="61">
        <v>0</v>
      </c>
      <c r="CO38" s="61">
        <v>0</v>
      </c>
      <c r="CP38" s="61">
        <v>0</v>
      </c>
      <c r="CQ38" s="61">
        <v>0</v>
      </c>
      <c r="CR38" s="61">
        <v>0</v>
      </c>
      <c r="CS38" s="61">
        <v>0</v>
      </c>
      <c r="CT38" s="61">
        <v>0</v>
      </c>
      <c r="CU38" s="61">
        <v>0</v>
      </c>
    </row>
    <row r="39" spans="1:99" ht="12.75" customHeight="1">
      <c r="A39" s="44" t="s">
        <v>64</v>
      </c>
      <c r="B39" s="59">
        <v>1045</v>
      </c>
      <c r="C39" s="60" t="s">
        <v>373</v>
      </c>
      <c r="D39" s="61">
        <v>0</v>
      </c>
      <c r="E39" s="61">
        <v>0</v>
      </c>
      <c r="F39" s="61">
        <v>0</v>
      </c>
      <c r="G39" s="61">
        <v>0</v>
      </c>
      <c r="H39" s="61">
        <v>0</v>
      </c>
      <c r="I39" s="61">
        <v>0</v>
      </c>
      <c r="J39" s="61">
        <v>0</v>
      </c>
      <c r="K39" s="61">
        <v>0</v>
      </c>
      <c r="L39" s="61">
        <v>0</v>
      </c>
      <c r="M39" s="61">
        <v>0</v>
      </c>
      <c r="N39" s="61">
        <v>0</v>
      </c>
      <c r="O39" s="61">
        <v>0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0</v>
      </c>
      <c r="AA39" s="61">
        <v>0</v>
      </c>
      <c r="AB39" s="61">
        <v>0</v>
      </c>
      <c r="AC39" s="61">
        <v>0</v>
      </c>
      <c r="AD39" s="61">
        <v>0</v>
      </c>
      <c r="AE39" s="61">
        <v>0</v>
      </c>
      <c r="AF39" s="61">
        <v>0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0</v>
      </c>
      <c r="AN39" s="61">
        <v>0</v>
      </c>
      <c r="AO39" s="61">
        <v>0</v>
      </c>
      <c r="AP39" s="61">
        <v>0</v>
      </c>
      <c r="AQ39" s="61">
        <v>0</v>
      </c>
      <c r="AR39" s="61">
        <v>0</v>
      </c>
      <c r="AS39" s="61">
        <v>0</v>
      </c>
      <c r="AT39" s="61">
        <v>0</v>
      </c>
      <c r="AU39" s="61">
        <v>0</v>
      </c>
      <c r="AV39" s="61">
        <v>0</v>
      </c>
      <c r="AW39" s="61">
        <v>0</v>
      </c>
      <c r="AX39" s="61">
        <v>0</v>
      </c>
      <c r="AY39" s="61">
        <v>0</v>
      </c>
      <c r="AZ39" s="61">
        <v>0</v>
      </c>
      <c r="BA39" s="61">
        <v>0</v>
      </c>
      <c r="BB39" s="61">
        <v>0</v>
      </c>
      <c r="BC39" s="61">
        <v>0</v>
      </c>
      <c r="BD39" s="61">
        <v>0</v>
      </c>
      <c r="BE39" s="61">
        <v>0</v>
      </c>
      <c r="BF39" s="61">
        <v>0</v>
      </c>
      <c r="BG39" s="61">
        <v>0</v>
      </c>
      <c r="BH39" s="61">
        <v>0</v>
      </c>
      <c r="BI39" s="61">
        <v>0</v>
      </c>
      <c r="BJ39" s="61">
        <v>0</v>
      </c>
      <c r="BK39" s="61">
        <v>0</v>
      </c>
      <c r="BL39" s="61">
        <v>0</v>
      </c>
      <c r="BM39" s="61">
        <v>0</v>
      </c>
      <c r="BN39" s="61">
        <v>0</v>
      </c>
      <c r="BO39" s="61">
        <v>0</v>
      </c>
      <c r="BP39" s="61">
        <v>0</v>
      </c>
      <c r="BQ39" s="61">
        <v>0</v>
      </c>
      <c r="BR39" s="61">
        <v>0</v>
      </c>
      <c r="BS39" s="61">
        <v>0</v>
      </c>
      <c r="BT39" s="61">
        <v>0</v>
      </c>
      <c r="BU39" s="61">
        <v>0</v>
      </c>
      <c r="BV39" s="61">
        <v>0</v>
      </c>
      <c r="BW39" s="61">
        <v>0</v>
      </c>
      <c r="BX39" s="61">
        <v>0</v>
      </c>
      <c r="BY39" s="61">
        <v>0</v>
      </c>
      <c r="BZ39" s="61">
        <v>0</v>
      </c>
      <c r="CA39" s="61">
        <v>0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0</v>
      </c>
      <c r="CJ39" s="61">
        <v>0</v>
      </c>
      <c r="CK39" s="61">
        <v>0</v>
      </c>
      <c r="CL39" s="61">
        <v>0</v>
      </c>
      <c r="CM39" s="61">
        <v>0</v>
      </c>
      <c r="CN39" s="61">
        <v>0</v>
      </c>
      <c r="CO39" s="61">
        <v>0</v>
      </c>
      <c r="CP39" s="61">
        <v>0</v>
      </c>
      <c r="CQ39" s="61">
        <v>0</v>
      </c>
      <c r="CR39" s="61">
        <v>0</v>
      </c>
      <c r="CS39" s="61">
        <v>0</v>
      </c>
      <c r="CT39" s="61">
        <v>0</v>
      </c>
      <c r="CU39" s="61">
        <v>0</v>
      </c>
    </row>
    <row r="40" spans="1:99" ht="12.75" customHeight="1">
      <c r="A40" s="44" t="s">
        <v>66</v>
      </c>
      <c r="B40" s="59">
        <v>1046</v>
      </c>
      <c r="C40" s="60" t="s">
        <v>373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0</v>
      </c>
      <c r="AN40" s="61">
        <v>0</v>
      </c>
      <c r="AO40" s="61">
        <v>0</v>
      </c>
      <c r="AP40" s="61">
        <v>0</v>
      </c>
      <c r="AQ40" s="61">
        <v>0</v>
      </c>
      <c r="AR40" s="61">
        <v>0</v>
      </c>
      <c r="AS40" s="61">
        <v>0</v>
      </c>
      <c r="AT40" s="61">
        <v>0</v>
      </c>
      <c r="AU40" s="61">
        <v>0</v>
      </c>
      <c r="AV40" s="61">
        <v>0</v>
      </c>
      <c r="AW40" s="61">
        <v>0</v>
      </c>
      <c r="AX40" s="61">
        <v>0</v>
      </c>
      <c r="AY40" s="61">
        <v>0</v>
      </c>
      <c r="AZ40" s="61">
        <v>0</v>
      </c>
      <c r="BA40" s="61">
        <v>0</v>
      </c>
      <c r="BB40" s="61">
        <v>0</v>
      </c>
      <c r="BC40" s="61">
        <v>0</v>
      </c>
      <c r="BD40" s="61">
        <v>0</v>
      </c>
      <c r="BE40" s="61">
        <v>0</v>
      </c>
      <c r="BF40" s="61">
        <v>0</v>
      </c>
      <c r="BG40" s="61">
        <v>0</v>
      </c>
      <c r="BH40" s="61">
        <v>0</v>
      </c>
      <c r="BI40" s="61">
        <v>0</v>
      </c>
      <c r="BJ40" s="61">
        <v>0</v>
      </c>
      <c r="BK40" s="61">
        <v>0</v>
      </c>
      <c r="BL40" s="61">
        <v>0</v>
      </c>
      <c r="BM40" s="61">
        <v>0</v>
      </c>
      <c r="BN40" s="61">
        <v>0</v>
      </c>
      <c r="BO40" s="61">
        <v>0</v>
      </c>
      <c r="BP40" s="61">
        <v>0</v>
      </c>
      <c r="BQ40" s="61">
        <v>0</v>
      </c>
      <c r="BR40" s="61">
        <v>0</v>
      </c>
      <c r="BS40" s="61">
        <v>0</v>
      </c>
      <c r="BT40" s="61">
        <v>0</v>
      </c>
      <c r="BU40" s="61">
        <v>0</v>
      </c>
      <c r="BV40" s="61">
        <v>0</v>
      </c>
      <c r="BW40" s="61">
        <v>0</v>
      </c>
      <c r="BX40" s="61">
        <v>0</v>
      </c>
      <c r="BY40" s="61">
        <v>0</v>
      </c>
      <c r="BZ40" s="61">
        <v>0</v>
      </c>
      <c r="CA40" s="61">
        <v>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0</v>
      </c>
      <c r="CJ40" s="61">
        <v>0</v>
      </c>
      <c r="CK40" s="61">
        <v>0</v>
      </c>
      <c r="CL40" s="61">
        <v>0</v>
      </c>
      <c r="CM40" s="61">
        <v>0</v>
      </c>
      <c r="CN40" s="61">
        <v>0</v>
      </c>
      <c r="CO40" s="61">
        <v>0</v>
      </c>
      <c r="CP40" s="61">
        <v>0</v>
      </c>
      <c r="CQ40" s="61">
        <v>0</v>
      </c>
      <c r="CR40" s="61">
        <v>0</v>
      </c>
      <c r="CS40" s="61">
        <v>0</v>
      </c>
      <c r="CT40" s="61">
        <v>0</v>
      </c>
      <c r="CU40" s="61">
        <v>0</v>
      </c>
    </row>
    <row r="41" spans="1:99" ht="12.75" customHeight="1">
      <c r="A41" s="44" t="s">
        <v>68</v>
      </c>
      <c r="B41" s="59">
        <v>1048</v>
      </c>
      <c r="C41" s="60" t="s">
        <v>373</v>
      </c>
      <c r="D41" s="61">
        <v>0</v>
      </c>
      <c r="E41" s="61">
        <v>0</v>
      </c>
      <c r="F41" s="61">
        <v>0</v>
      </c>
      <c r="G41" s="61">
        <v>0</v>
      </c>
      <c r="H41" s="61">
        <v>0</v>
      </c>
      <c r="I41" s="61">
        <v>0</v>
      </c>
      <c r="J41" s="61">
        <v>0</v>
      </c>
      <c r="K41" s="61">
        <v>0</v>
      </c>
      <c r="L41" s="61">
        <v>0</v>
      </c>
      <c r="M41" s="61">
        <v>0</v>
      </c>
      <c r="N41" s="61">
        <v>0</v>
      </c>
      <c r="O41" s="61">
        <v>0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0</v>
      </c>
      <c r="AA41" s="61">
        <v>0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0</v>
      </c>
      <c r="AN41" s="61">
        <v>0</v>
      </c>
      <c r="AO41" s="61">
        <v>0</v>
      </c>
      <c r="AP41" s="61">
        <v>0</v>
      </c>
      <c r="AQ41" s="61">
        <v>0</v>
      </c>
      <c r="AR41" s="61">
        <v>0</v>
      </c>
      <c r="AS41" s="61">
        <v>0</v>
      </c>
      <c r="AT41" s="61">
        <v>0</v>
      </c>
      <c r="AU41" s="61">
        <v>0</v>
      </c>
      <c r="AV41" s="61">
        <v>0</v>
      </c>
      <c r="AW41" s="61">
        <v>0</v>
      </c>
      <c r="AX41" s="61">
        <v>0</v>
      </c>
      <c r="AY41" s="61">
        <v>0</v>
      </c>
      <c r="AZ41" s="61">
        <v>0</v>
      </c>
      <c r="BA41" s="61">
        <v>0</v>
      </c>
      <c r="BB41" s="61">
        <v>0</v>
      </c>
      <c r="BC41" s="61">
        <v>0</v>
      </c>
      <c r="BD41" s="61">
        <v>0</v>
      </c>
      <c r="BE41" s="61">
        <v>0</v>
      </c>
      <c r="BF41" s="61">
        <v>0</v>
      </c>
      <c r="BG41" s="61">
        <v>0</v>
      </c>
      <c r="BH41" s="61">
        <v>0</v>
      </c>
      <c r="BI41" s="61">
        <v>0</v>
      </c>
      <c r="BJ41" s="61">
        <v>0</v>
      </c>
      <c r="BK41" s="61">
        <v>0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0</v>
      </c>
      <c r="BT41" s="61">
        <v>0</v>
      </c>
      <c r="BU41" s="61">
        <v>0</v>
      </c>
      <c r="BV41" s="61">
        <v>0</v>
      </c>
      <c r="BW41" s="61">
        <v>0</v>
      </c>
      <c r="BX41" s="61">
        <v>0</v>
      </c>
      <c r="BY41" s="61">
        <v>0</v>
      </c>
      <c r="BZ41" s="61">
        <v>0</v>
      </c>
      <c r="CA41" s="61">
        <v>0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0</v>
      </c>
      <c r="CM41" s="61">
        <v>0</v>
      </c>
      <c r="CN41" s="61">
        <v>0</v>
      </c>
      <c r="CO41" s="61">
        <v>0</v>
      </c>
      <c r="CP41" s="61">
        <v>0</v>
      </c>
      <c r="CQ41" s="61">
        <v>0</v>
      </c>
      <c r="CR41" s="61">
        <v>0</v>
      </c>
      <c r="CS41" s="61">
        <v>0</v>
      </c>
      <c r="CT41" s="61">
        <v>0</v>
      </c>
      <c r="CU41" s="61">
        <v>0</v>
      </c>
    </row>
    <row r="42" spans="1:99" ht="12.75" customHeight="1">
      <c r="A42" s="44" t="s">
        <v>70</v>
      </c>
      <c r="B42" s="59">
        <v>1049</v>
      </c>
      <c r="C42" s="60" t="s">
        <v>373</v>
      </c>
      <c r="D42" s="61">
        <v>0</v>
      </c>
      <c r="E42" s="61">
        <v>0</v>
      </c>
      <c r="F42" s="61">
        <v>0</v>
      </c>
      <c r="G42" s="61">
        <v>0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0</v>
      </c>
      <c r="W42" s="61">
        <v>0</v>
      </c>
      <c r="X42" s="61">
        <v>0</v>
      </c>
      <c r="Y42" s="61">
        <v>0</v>
      </c>
      <c r="Z42" s="61">
        <v>0</v>
      </c>
      <c r="AA42" s="61">
        <v>0</v>
      </c>
      <c r="AB42" s="61">
        <v>0</v>
      </c>
      <c r="AC42" s="61">
        <v>0</v>
      </c>
      <c r="AD42" s="61">
        <v>0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0</v>
      </c>
      <c r="AN42" s="61">
        <v>0</v>
      </c>
      <c r="AO42" s="61">
        <v>0</v>
      </c>
      <c r="AP42" s="61">
        <v>0</v>
      </c>
      <c r="AQ42" s="61">
        <v>0</v>
      </c>
      <c r="AR42" s="61">
        <v>0</v>
      </c>
      <c r="AS42" s="61">
        <v>0</v>
      </c>
      <c r="AT42" s="61">
        <v>0</v>
      </c>
      <c r="AU42" s="61">
        <v>0</v>
      </c>
      <c r="AV42" s="61">
        <v>0</v>
      </c>
      <c r="AW42" s="61">
        <v>0</v>
      </c>
      <c r="AX42" s="61">
        <v>0</v>
      </c>
      <c r="AY42" s="61">
        <v>0</v>
      </c>
      <c r="AZ42" s="61">
        <v>0</v>
      </c>
      <c r="BA42" s="61">
        <v>0</v>
      </c>
      <c r="BB42" s="61">
        <v>0</v>
      </c>
      <c r="BC42" s="61">
        <v>0</v>
      </c>
      <c r="BD42" s="61">
        <v>0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0</v>
      </c>
      <c r="BT42" s="61">
        <v>0</v>
      </c>
      <c r="BU42" s="61">
        <v>0</v>
      </c>
      <c r="BV42" s="61">
        <v>0</v>
      </c>
      <c r="BW42" s="61">
        <v>0</v>
      </c>
      <c r="BX42" s="61">
        <v>0</v>
      </c>
      <c r="BY42" s="61">
        <v>0</v>
      </c>
      <c r="BZ42" s="61">
        <v>0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0</v>
      </c>
      <c r="CJ42" s="61">
        <v>0</v>
      </c>
      <c r="CK42" s="61">
        <v>0</v>
      </c>
      <c r="CL42" s="61">
        <v>0</v>
      </c>
      <c r="CM42" s="61">
        <v>0</v>
      </c>
      <c r="CN42" s="61">
        <v>0</v>
      </c>
      <c r="CO42" s="61">
        <v>0</v>
      </c>
      <c r="CP42" s="61">
        <v>0</v>
      </c>
      <c r="CQ42" s="61">
        <v>0</v>
      </c>
      <c r="CR42" s="61">
        <v>0</v>
      </c>
      <c r="CS42" s="61">
        <v>0</v>
      </c>
      <c r="CT42" s="61">
        <v>0</v>
      </c>
      <c r="CU42" s="61">
        <v>0</v>
      </c>
    </row>
    <row r="43" spans="1:99" ht="12.75" customHeight="1">
      <c r="A43" s="44" t="s">
        <v>72</v>
      </c>
      <c r="B43" s="59">
        <v>1051</v>
      </c>
      <c r="C43" s="60" t="s">
        <v>373</v>
      </c>
      <c r="D43" s="61">
        <v>0</v>
      </c>
      <c r="E43" s="61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0</v>
      </c>
      <c r="AN43" s="61">
        <v>0</v>
      </c>
      <c r="AO43" s="61">
        <v>0</v>
      </c>
      <c r="AP43" s="61">
        <v>0</v>
      </c>
      <c r="AQ43" s="61">
        <v>0</v>
      </c>
      <c r="AR43" s="61">
        <v>0</v>
      </c>
      <c r="AS43" s="61">
        <v>0</v>
      </c>
      <c r="AT43" s="61">
        <v>0</v>
      </c>
      <c r="AU43" s="61">
        <v>0</v>
      </c>
      <c r="AV43" s="61">
        <v>0</v>
      </c>
      <c r="AW43" s="61">
        <v>0</v>
      </c>
      <c r="AX43" s="61">
        <v>0</v>
      </c>
      <c r="AY43" s="61">
        <v>0</v>
      </c>
      <c r="AZ43" s="61">
        <v>0</v>
      </c>
      <c r="BA43" s="61">
        <v>0</v>
      </c>
      <c r="BB43" s="61">
        <v>0</v>
      </c>
      <c r="BC43" s="61">
        <v>0</v>
      </c>
      <c r="BD43" s="61">
        <v>0</v>
      </c>
      <c r="BE43" s="61">
        <v>0</v>
      </c>
      <c r="BF43" s="61">
        <v>0</v>
      </c>
      <c r="BG43" s="61">
        <v>0</v>
      </c>
      <c r="BH43" s="61">
        <v>0</v>
      </c>
      <c r="BI43" s="61">
        <v>0</v>
      </c>
      <c r="BJ43" s="61">
        <v>0</v>
      </c>
      <c r="BK43" s="61">
        <v>0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0</v>
      </c>
      <c r="BT43" s="61">
        <v>0</v>
      </c>
      <c r="BU43" s="61">
        <v>0</v>
      </c>
      <c r="BV43" s="61">
        <v>0</v>
      </c>
      <c r="BW43" s="61">
        <v>0</v>
      </c>
      <c r="BX43" s="61">
        <v>0</v>
      </c>
      <c r="BY43" s="61">
        <v>0</v>
      </c>
      <c r="BZ43" s="61">
        <v>0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0</v>
      </c>
      <c r="CJ43" s="61">
        <v>0</v>
      </c>
      <c r="CK43" s="61">
        <v>0</v>
      </c>
      <c r="CL43" s="61">
        <v>0</v>
      </c>
      <c r="CM43" s="61">
        <v>0</v>
      </c>
      <c r="CN43" s="61">
        <v>0</v>
      </c>
      <c r="CO43" s="61">
        <v>0</v>
      </c>
      <c r="CP43" s="61">
        <v>0</v>
      </c>
      <c r="CQ43" s="61">
        <v>0</v>
      </c>
      <c r="CR43" s="61">
        <v>0</v>
      </c>
      <c r="CS43" s="61">
        <v>0</v>
      </c>
      <c r="CT43" s="61">
        <v>0</v>
      </c>
      <c r="CU43" s="61">
        <v>0</v>
      </c>
    </row>
    <row r="44" spans="1:99" ht="12.75" customHeight="1">
      <c r="A44" s="44" t="s">
        <v>74</v>
      </c>
      <c r="B44" s="59">
        <v>1052</v>
      </c>
      <c r="C44" s="60" t="s">
        <v>373</v>
      </c>
      <c r="D44" s="61">
        <v>0</v>
      </c>
      <c r="E44" s="61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1">
        <v>0</v>
      </c>
      <c r="AD44" s="61">
        <v>0</v>
      </c>
      <c r="AE44" s="61">
        <v>0</v>
      </c>
      <c r="AF44" s="61">
        <v>0</v>
      </c>
      <c r="AG44" s="61">
        <v>0</v>
      </c>
      <c r="AH44" s="61">
        <v>0</v>
      </c>
      <c r="AI44" s="61">
        <v>0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0</v>
      </c>
      <c r="AT44" s="61">
        <v>0</v>
      </c>
      <c r="AU44" s="61">
        <v>0</v>
      </c>
      <c r="AV44" s="61">
        <v>0</v>
      </c>
      <c r="AW44" s="61">
        <v>0</v>
      </c>
      <c r="AX44" s="61">
        <v>0</v>
      </c>
      <c r="AY44" s="61">
        <v>0</v>
      </c>
      <c r="AZ44" s="61">
        <v>0</v>
      </c>
      <c r="BA44" s="61">
        <v>0</v>
      </c>
      <c r="BB44" s="61">
        <v>0</v>
      </c>
      <c r="BC44" s="61">
        <v>0</v>
      </c>
      <c r="BD44" s="61">
        <v>0</v>
      </c>
      <c r="BE44" s="61">
        <v>0</v>
      </c>
      <c r="BF44" s="61">
        <v>0</v>
      </c>
      <c r="BG44" s="61">
        <v>0</v>
      </c>
      <c r="BH44" s="61">
        <v>0</v>
      </c>
      <c r="BI44" s="61">
        <v>0</v>
      </c>
      <c r="BJ44" s="61">
        <v>0</v>
      </c>
      <c r="BK44" s="61">
        <v>0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0</v>
      </c>
      <c r="BT44" s="61">
        <v>0</v>
      </c>
      <c r="BU44" s="61">
        <v>0</v>
      </c>
      <c r="BV44" s="61">
        <v>0</v>
      </c>
      <c r="BW44" s="61">
        <v>0</v>
      </c>
      <c r="BX44" s="61">
        <v>0</v>
      </c>
      <c r="BY44" s="61">
        <v>0</v>
      </c>
      <c r="BZ44" s="61">
        <v>0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0</v>
      </c>
      <c r="CJ44" s="61">
        <v>0</v>
      </c>
      <c r="CK44" s="61">
        <v>0</v>
      </c>
      <c r="CL44" s="61">
        <v>0</v>
      </c>
      <c r="CM44" s="61">
        <v>0</v>
      </c>
      <c r="CN44" s="61">
        <v>0</v>
      </c>
      <c r="CO44" s="61">
        <v>0</v>
      </c>
      <c r="CP44" s="61">
        <v>0</v>
      </c>
      <c r="CQ44" s="61">
        <v>0</v>
      </c>
      <c r="CR44" s="61">
        <v>0</v>
      </c>
      <c r="CS44" s="61">
        <v>0</v>
      </c>
      <c r="CT44" s="61">
        <v>0</v>
      </c>
      <c r="CU44" s="61">
        <v>0</v>
      </c>
    </row>
    <row r="45" spans="1:99" ht="12.75" customHeight="1">
      <c r="A45" s="44" t="s">
        <v>76</v>
      </c>
      <c r="B45" s="59">
        <v>1053</v>
      </c>
      <c r="C45" s="60" t="s">
        <v>373</v>
      </c>
      <c r="D45" s="61">
        <v>0</v>
      </c>
      <c r="E45" s="61">
        <v>0</v>
      </c>
      <c r="F45" s="61">
        <v>0</v>
      </c>
      <c r="G45" s="61">
        <v>0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0</v>
      </c>
      <c r="AA45" s="61">
        <v>0</v>
      </c>
      <c r="AB45" s="61">
        <v>0</v>
      </c>
      <c r="AC45" s="61">
        <v>0</v>
      </c>
      <c r="AD45" s="61">
        <v>0</v>
      </c>
      <c r="AE45" s="61">
        <v>0</v>
      </c>
      <c r="AF45" s="61">
        <v>0</v>
      </c>
      <c r="AG45" s="61">
        <v>0</v>
      </c>
      <c r="AH45" s="61">
        <v>0</v>
      </c>
      <c r="AI45" s="61">
        <v>0</v>
      </c>
      <c r="AJ45" s="61">
        <v>0</v>
      </c>
      <c r="AK45" s="61">
        <v>0</v>
      </c>
      <c r="AL45" s="61">
        <v>0</v>
      </c>
      <c r="AM45" s="61">
        <v>0</v>
      </c>
      <c r="AN45" s="61">
        <v>0</v>
      </c>
      <c r="AO45" s="61">
        <v>0</v>
      </c>
      <c r="AP45" s="61">
        <v>0</v>
      </c>
      <c r="AQ45" s="61">
        <v>0</v>
      </c>
      <c r="AR45" s="61">
        <v>0</v>
      </c>
      <c r="AS45" s="61">
        <v>0</v>
      </c>
      <c r="AT45" s="61">
        <v>0</v>
      </c>
      <c r="AU45" s="61">
        <v>0</v>
      </c>
      <c r="AV45" s="61">
        <v>0</v>
      </c>
      <c r="AW45" s="61">
        <v>0</v>
      </c>
      <c r="AX45" s="61">
        <v>0</v>
      </c>
      <c r="AY45" s="61">
        <v>0</v>
      </c>
      <c r="AZ45" s="61">
        <v>0</v>
      </c>
      <c r="BA45" s="61">
        <v>0</v>
      </c>
      <c r="BB45" s="61">
        <v>0</v>
      </c>
      <c r="BC45" s="61">
        <v>0</v>
      </c>
      <c r="BD45" s="61">
        <v>0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0</v>
      </c>
      <c r="BT45" s="61">
        <v>0</v>
      </c>
      <c r="BU45" s="61">
        <v>0</v>
      </c>
      <c r="BV45" s="61">
        <v>0</v>
      </c>
      <c r="BW45" s="61">
        <v>0</v>
      </c>
      <c r="BX45" s="61">
        <v>0</v>
      </c>
      <c r="BY45" s="61">
        <v>0</v>
      </c>
      <c r="BZ45" s="61">
        <v>0</v>
      </c>
      <c r="CA45" s="61">
        <v>0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0</v>
      </c>
      <c r="CJ45" s="61">
        <v>0</v>
      </c>
      <c r="CK45" s="61">
        <v>0</v>
      </c>
      <c r="CL45" s="61">
        <v>0</v>
      </c>
      <c r="CM45" s="61">
        <v>0</v>
      </c>
      <c r="CN45" s="61">
        <v>0</v>
      </c>
      <c r="CO45" s="61">
        <v>0</v>
      </c>
      <c r="CP45" s="61">
        <v>0</v>
      </c>
      <c r="CQ45" s="61">
        <v>0</v>
      </c>
      <c r="CR45" s="61">
        <v>0</v>
      </c>
      <c r="CS45" s="61">
        <v>0</v>
      </c>
      <c r="CT45" s="61">
        <v>0</v>
      </c>
      <c r="CU45" s="61">
        <v>0</v>
      </c>
    </row>
    <row r="46" spans="1:99" ht="12.75" customHeight="1">
      <c r="A46" s="44" t="s">
        <v>78</v>
      </c>
      <c r="B46" s="59">
        <v>1054</v>
      </c>
      <c r="C46" s="60" t="s">
        <v>373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  <c r="CM46" s="61">
        <v>0</v>
      </c>
      <c r="CN46" s="61">
        <v>0</v>
      </c>
      <c r="CO46" s="61">
        <v>0</v>
      </c>
      <c r="CP46" s="61">
        <v>0</v>
      </c>
      <c r="CQ46" s="61">
        <v>0</v>
      </c>
      <c r="CR46" s="61">
        <v>0</v>
      </c>
      <c r="CS46" s="61">
        <v>0</v>
      </c>
      <c r="CT46" s="61">
        <v>0</v>
      </c>
      <c r="CU46" s="61">
        <v>0</v>
      </c>
    </row>
    <row r="47" spans="1:99" ht="12.75" customHeight="1">
      <c r="A47" s="44" t="s">
        <v>80</v>
      </c>
      <c r="B47" s="59">
        <v>1055</v>
      </c>
      <c r="C47" s="60" t="s">
        <v>373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61">
        <v>0</v>
      </c>
      <c r="BE47" s="61">
        <v>0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0</v>
      </c>
      <c r="BT47" s="61">
        <v>0</v>
      </c>
      <c r="BU47" s="61">
        <v>0</v>
      </c>
      <c r="BV47" s="61">
        <v>0</v>
      </c>
      <c r="BW47" s="61">
        <v>0</v>
      </c>
      <c r="BX47" s="61">
        <v>0</v>
      </c>
      <c r="BY47" s="61">
        <v>0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0</v>
      </c>
      <c r="CM47" s="61">
        <v>0</v>
      </c>
      <c r="CN47" s="61">
        <v>0</v>
      </c>
      <c r="CO47" s="61">
        <v>0</v>
      </c>
      <c r="CP47" s="61">
        <v>0</v>
      </c>
      <c r="CQ47" s="61">
        <v>0</v>
      </c>
      <c r="CR47" s="61">
        <v>0</v>
      </c>
      <c r="CS47" s="61">
        <v>0</v>
      </c>
      <c r="CT47" s="61">
        <v>0</v>
      </c>
      <c r="CU47" s="61">
        <v>0</v>
      </c>
    </row>
    <row r="48" spans="1:99" ht="12.75" customHeight="1">
      <c r="A48" s="44" t="s">
        <v>82</v>
      </c>
      <c r="B48" s="59">
        <v>1056</v>
      </c>
      <c r="C48" s="60" t="s">
        <v>373</v>
      </c>
      <c r="D48" s="61">
        <v>0</v>
      </c>
      <c r="E48" s="61">
        <v>0</v>
      </c>
      <c r="F48" s="61">
        <v>0</v>
      </c>
      <c r="G48" s="61">
        <v>0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61">
        <v>0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0</v>
      </c>
      <c r="AN48" s="61">
        <v>0</v>
      </c>
      <c r="AO48" s="61">
        <v>0</v>
      </c>
      <c r="AP48" s="61">
        <v>0</v>
      </c>
      <c r="AQ48" s="61">
        <v>0</v>
      </c>
      <c r="AR48" s="61">
        <v>0</v>
      </c>
      <c r="AS48" s="61">
        <v>0</v>
      </c>
      <c r="AT48" s="61">
        <v>0</v>
      </c>
      <c r="AU48" s="61">
        <v>0</v>
      </c>
      <c r="AV48" s="61">
        <v>0</v>
      </c>
      <c r="AW48" s="61">
        <v>0</v>
      </c>
      <c r="AX48" s="61">
        <v>0</v>
      </c>
      <c r="AY48" s="61">
        <v>0</v>
      </c>
      <c r="AZ48" s="61">
        <v>0</v>
      </c>
      <c r="BA48" s="61">
        <v>0</v>
      </c>
      <c r="BB48" s="61">
        <v>0</v>
      </c>
      <c r="BC48" s="61">
        <v>0</v>
      </c>
      <c r="BD48" s="61">
        <v>0</v>
      </c>
      <c r="BE48" s="61">
        <v>0</v>
      </c>
      <c r="BF48" s="61">
        <v>0</v>
      </c>
      <c r="BG48" s="61">
        <v>0</v>
      </c>
      <c r="BH48" s="61">
        <v>0</v>
      </c>
      <c r="BI48" s="61">
        <v>0</v>
      </c>
      <c r="BJ48" s="61">
        <v>0</v>
      </c>
      <c r="BK48" s="61">
        <v>0</v>
      </c>
      <c r="BL48" s="61">
        <v>0</v>
      </c>
      <c r="BM48" s="61">
        <v>0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0</v>
      </c>
      <c r="BT48" s="61">
        <v>0</v>
      </c>
      <c r="BU48" s="61">
        <v>0</v>
      </c>
      <c r="BV48" s="61">
        <v>0</v>
      </c>
      <c r="BW48" s="61">
        <v>0</v>
      </c>
      <c r="BX48" s="61">
        <v>0</v>
      </c>
      <c r="BY48" s="61">
        <v>0</v>
      </c>
      <c r="BZ48" s="61">
        <v>0</v>
      </c>
      <c r="CA48" s="61">
        <v>0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0</v>
      </c>
      <c r="CM48" s="61">
        <v>0</v>
      </c>
      <c r="CN48" s="61">
        <v>0</v>
      </c>
      <c r="CO48" s="61">
        <v>0</v>
      </c>
      <c r="CP48" s="61">
        <v>0</v>
      </c>
      <c r="CQ48" s="61">
        <v>0</v>
      </c>
      <c r="CR48" s="61">
        <v>0</v>
      </c>
      <c r="CS48" s="61">
        <v>0</v>
      </c>
      <c r="CT48" s="61">
        <v>0</v>
      </c>
      <c r="CU48" s="61">
        <v>0</v>
      </c>
    </row>
    <row r="49" spans="1:99" ht="12.75" customHeight="1">
      <c r="A49" s="44" t="s">
        <v>84</v>
      </c>
      <c r="B49" s="59">
        <v>1057</v>
      </c>
      <c r="C49" s="60" t="s">
        <v>373</v>
      </c>
      <c r="D49" s="61">
        <v>0</v>
      </c>
      <c r="E49" s="61">
        <v>0</v>
      </c>
      <c r="F49" s="61">
        <v>0</v>
      </c>
      <c r="G49" s="61">
        <v>0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0</v>
      </c>
      <c r="AA49" s="61">
        <v>0</v>
      </c>
      <c r="AB49" s="61">
        <v>0</v>
      </c>
      <c r="AC49" s="61">
        <v>0</v>
      </c>
      <c r="AD49" s="61">
        <v>0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0</v>
      </c>
      <c r="AT49" s="61">
        <v>0</v>
      </c>
      <c r="AU49" s="61">
        <v>0</v>
      </c>
      <c r="AV49" s="61">
        <v>0</v>
      </c>
      <c r="AW49" s="61">
        <v>0</v>
      </c>
      <c r="AX49" s="61">
        <v>0</v>
      </c>
      <c r="AY49" s="61">
        <v>0</v>
      </c>
      <c r="AZ49" s="61">
        <v>0</v>
      </c>
      <c r="BA49" s="61">
        <v>0</v>
      </c>
      <c r="BB49" s="61">
        <v>0</v>
      </c>
      <c r="BC49" s="61">
        <v>0</v>
      </c>
      <c r="BD49" s="61">
        <v>0</v>
      </c>
      <c r="BE49" s="61">
        <v>0</v>
      </c>
      <c r="BF49" s="61">
        <v>0</v>
      </c>
      <c r="BG49" s="61">
        <v>0</v>
      </c>
      <c r="BH49" s="61">
        <v>0</v>
      </c>
      <c r="BI49" s="61">
        <v>0</v>
      </c>
      <c r="BJ49" s="61">
        <v>0</v>
      </c>
      <c r="BK49" s="61">
        <v>0</v>
      </c>
      <c r="BL49" s="61">
        <v>0</v>
      </c>
      <c r="BM49" s="61">
        <v>0</v>
      </c>
      <c r="BN49" s="61">
        <v>0</v>
      </c>
      <c r="BO49" s="61">
        <v>0</v>
      </c>
      <c r="BP49" s="61">
        <v>0</v>
      </c>
      <c r="BQ49" s="61">
        <v>0</v>
      </c>
      <c r="BR49" s="61">
        <v>0</v>
      </c>
      <c r="BS49" s="61">
        <v>0</v>
      </c>
      <c r="BT49" s="61">
        <v>0</v>
      </c>
      <c r="BU49" s="61">
        <v>0</v>
      </c>
      <c r="BV49" s="61">
        <v>0</v>
      </c>
      <c r="BW49" s="61">
        <v>0</v>
      </c>
      <c r="BX49" s="61">
        <v>0</v>
      </c>
      <c r="BY49" s="61">
        <v>0</v>
      </c>
      <c r="BZ49" s="61">
        <v>0</v>
      </c>
      <c r="CA49" s="61">
        <v>0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0</v>
      </c>
      <c r="CJ49" s="61">
        <v>0</v>
      </c>
      <c r="CK49" s="61">
        <v>0</v>
      </c>
      <c r="CL49" s="61">
        <v>0</v>
      </c>
      <c r="CM49" s="61">
        <v>0</v>
      </c>
      <c r="CN49" s="61">
        <v>0</v>
      </c>
      <c r="CO49" s="61">
        <v>0</v>
      </c>
      <c r="CP49" s="61">
        <v>0</v>
      </c>
      <c r="CQ49" s="61">
        <v>0</v>
      </c>
      <c r="CR49" s="61">
        <v>0</v>
      </c>
      <c r="CS49" s="61">
        <v>0</v>
      </c>
      <c r="CT49" s="61">
        <v>0</v>
      </c>
      <c r="CU49" s="61">
        <v>0</v>
      </c>
    </row>
    <row r="50" spans="1:99" ht="12.75" customHeight="1">
      <c r="A50" s="44" t="s">
        <v>86</v>
      </c>
      <c r="B50" s="59">
        <v>1058</v>
      </c>
      <c r="C50" s="60" t="s">
        <v>373</v>
      </c>
      <c r="D50" s="61">
        <v>0</v>
      </c>
      <c r="E50" s="61">
        <v>0</v>
      </c>
      <c r="F50" s="61">
        <v>0</v>
      </c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0</v>
      </c>
      <c r="AT50" s="61">
        <v>0</v>
      </c>
      <c r="AU50" s="61">
        <v>0</v>
      </c>
      <c r="AV50" s="61">
        <v>0</v>
      </c>
      <c r="AW50" s="61">
        <v>0</v>
      </c>
      <c r="AX50" s="61">
        <v>0</v>
      </c>
      <c r="AY50" s="61">
        <v>0</v>
      </c>
      <c r="AZ50" s="61">
        <v>0</v>
      </c>
      <c r="BA50" s="61">
        <v>0</v>
      </c>
      <c r="BB50" s="61">
        <v>0</v>
      </c>
      <c r="BC50" s="61">
        <v>0</v>
      </c>
      <c r="BD50" s="61">
        <v>0</v>
      </c>
      <c r="BE50" s="61">
        <v>0</v>
      </c>
      <c r="BF50" s="61">
        <v>0</v>
      </c>
      <c r="BG50" s="61">
        <v>0</v>
      </c>
      <c r="BH50" s="61">
        <v>0</v>
      </c>
      <c r="BI50" s="61">
        <v>0</v>
      </c>
      <c r="BJ50" s="61">
        <v>0</v>
      </c>
      <c r="BK50" s="61">
        <v>0</v>
      </c>
      <c r="BL50" s="61">
        <v>0</v>
      </c>
      <c r="BM50" s="61">
        <v>0</v>
      </c>
      <c r="BN50" s="61">
        <v>0</v>
      </c>
      <c r="BO50" s="61">
        <v>0</v>
      </c>
      <c r="BP50" s="61">
        <v>0</v>
      </c>
      <c r="BQ50" s="61">
        <v>0</v>
      </c>
      <c r="BR50" s="61">
        <v>0</v>
      </c>
      <c r="BS50" s="61">
        <v>0</v>
      </c>
      <c r="BT50" s="61">
        <v>0</v>
      </c>
      <c r="BU50" s="61">
        <v>0</v>
      </c>
      <c r="BV50" s="61">
        <v>0</v>
      </c>
      <c r="BW50" s="61">
        <v>0</v>
      </c>
      <c r="BX50" s="61">
        <v>0</v>
      </c>
      <c r="BY50" s="61">
        <v>0</v>
      </c>
      <c r="BZ50" s="61">
        <v>0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0</v>
      </c>
      <c r="CJ50" s="61">
        <v>0</v>
      </c>
      <c r="CK50" s="61">
        <v>0</v>
      </c>
      <c r="CL50" s="61">
        <v>0</v>
      </c>
      <c r="CM50" s="61">
        <v>0</v>
      </c>
      <c r="CN50" s="61">
        <v>0</v>
      </c>
      <c r="CO50" s="61">
        <v>0</v>
      </c>
      <c r="CP50" s="61">
        <v>0</v>
      </c>
      <c r="CQ50" s="61">
        <v>0</v>
      </c>
      <c r="CR50" s="61">
        <v>0</v>
      </c>
      <c r="CS50" s="61">
        <v>0</v>
      </c>
      <c r="CT50" s="61">
        <v>0</v>
      </c>
      <c r="CU50" s="61">
        <v>0</v>
      </c>
    </row>
    <row r="51" spans="1:99" ht="12.75" customHeight="1">
      <c r="A51" s="44" t="s">
        <v>88</v>
      </c>
      <c r="B51" s="59">
        <v>1059</v>
      </c>
      <c r="C51" s="60" t="s">
        <v>373</v>
      </c>
      <c r="D51" s="61">
        <v>0</v>
      </c>
      <c r="E51" s="61">
        <v>0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0</v>
      </c>
      <c r="AT51" s="61">
        <v>0</v>
      </c>
      <c r="AU51" s="61">
        <v>0</v>
      </c>
      <c r="AV51" s="61">
        <v>0</v>
      </c>
      <c r="AW51" s="61">
        <v>0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61">
        <v>0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0</v>
      </c>
      <c r="BT51" s="61">
        <v>0</v>
      </c>
      <c r="BU51" s="61">
        <v>0</v>
      </c>
      <c r="BV51" s="61">
        <v>0</v>
      </c>
      <c r="BW51" s="61">
        <v>0</v>
      </c>
      <c r="BX51" s="61">
        <v>0</v>
      </c>
      <c r="BY51" s="61">
        <v>0</v>
      </c>
      <c r="BZ51" s="61">
        <v>0</v>
      </c>
      <c r="CA51" s="61">
        <v>0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0</v>
      </c>
      <c r="CM51" s="61">
        <v>0</v>
      </c>
      <c r="CN51" s="61">
        <v>0</v>
      </c>
      <c r="CO51" s="61">
        <v>0</v>
      </c>
      <c r="CP51" s="61">
        <v>0</v>
      </c>
      <c r="CQ51" s="61">
        <v>0</v>
      </c>
      <c r="CR51" s="61">
        <v>0</v>
      </c>
      <c r="CS51" s="61">
        <v>0</v>
      </c>
      <c r="CT51" s="61">
        <v>0</v>
      </c>
      <c r="CU51" s="61">
        <v>0</v>
      </c>
    </row>
    <row r="52" spans="1:99" ht="12.75" customHeight="1">
      <c r="A52" s="44" t="s">
        <v>90</v>
      </c>
      <c r="B52" s="59">
        <v>1060</v>
      </c>
      <c r="C52" s="60" t="s">
        <v>373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  <c r="CM52" s="61">
        <v>0</v>
      </c>
      <c r="CN52" s="61">
        <v>0</v>
      </c>
      <c r="CO52" s="61">
        <v>0</v>
      </c>
      <c r="CP52" s="61">
        <v>0</v>
      </c>
      <c r="CQ52" s="61">
        <v>0</v>
      </c>
      <c r="CR52" s="61">
        <v>0</v>
      </c>
      <c r="CS52" s="61">
        <v>0</v>
      </c>
      <c r="CT52" s="61">
        <v>0</v>
      </c>
      <c r="CU52" s="61">
        <v>0</v>
      </c>
    </row>
    <row r="53" spans="1:99" ht="12.75" customHeight="1">
      <c r="A53" s="44" t="s">
        <v>92</v>
      </c>
      <c r="B53" s="59">
        <v>1061</v>
      </c>
      <c r="C53" s="60" t="s">
        <v>373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  <c r="CM53" s="61">
        <v>0</v>
      </c>
      <c r="CN53" s="61">
        <v>0</v>
      </c>
      <c r="CO53" s="61">
        <v>0</v>
      </c>
      <c r="CP53" s="61">
        <v>0</v>
      </c>
      <c r="CQ53" s="61">
        <v>0</v>
      </c>
      <c r="CR53" s="61">
        <v>0</v>
      </c>
      <c r="CS53" s="61">
        <v>0</v>
      </c>
      <c r="CT53" s="61">
        <v>0</v>
      </c>
      <c r="CU53" s="61">
        <v>0</v>
      </c>
    </row>
    <row r="54" spans="1:99" ht="12.75" customHeight="1">
      <c r="A54" s="44" t="s">
        <v>94</v>
      </c>
      <c r="B54" s="59">
        <v>2001</v>
      </c>
      <c r="C54" s="60" t="s">
        <v>373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-485401.19000000006</v>
      </c>
      <c r="AU54" s="61">
        <v>-485401.19000000006</v>
      </c>
      <c r="AV54" s="61">
        <v>0</v>
      </c>
      <c r="AW54" s="61">
        <v>0</v>
      </c>
      <c r="AX54" s="61">
        <v>0</v>
      </c>
      <c r="AY54" s="61">
        <v>485401.19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  <c r="CM54" s="61">
        <v>0</v>
      </c>
      <c r="CN54" s="61">
        <v>0</v>
      </c>
      <c r="CO54" s="61">
        <v>0</v>
      </c>
      <c r="CP54" s="61">
        <v>0</v>
      </c>
      <c r="CQ54" s="61">
        <v>0</v>
      </c>
      <c r="CR54" s="61">
        <v>0</v>
      </c>
      <c r="CS54" s="61">
        <v>0</v>
      </c>
      <c r="CT54" s="61">
        <v>0</v>
      </c>
      <c r="CU54" s="61">
        <v>0</v>
      </c>
    </row>
    <row r="55" spans="1:99" ht="12.75" customHeight="1">
      <c r="A55" s="44" t="s">
        <v>96</v>
      </c>
      <c r="B55" s="59">
        <v>2002</v>
      </c>
      <c r="C55" s="60" t="s">
        <v>374</v>
      </c>
      <c r="D55" s="61">
        <v>917196355.98000014</v>
      </c>
      <c r="E55" s="61">
        <v>946925088.26000011</v>
      </c>
      <c r="F55" s="61">
        <v>950598197.38000011</v>
      </c>
      <c r="G55" s="61">
        <v>-3673109.12</v>
      </c>
      <c r="H55" s="61">
        <v>-29961401.069999933</v>
      </c>
      <c r="I55" s="61">
        <v>-29961401.069999933</v>
      </c>
      <c r="J55" s="61">
        <v>-1207186578.04</v>
      </c>
      <c r="K55" s="61">
        <v>1177225176.97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232668.78999999998</v>
      </c>
      <c r="W55" s="61">
        <v>168240.43</v>
      </c>
      <c r="X55" s="61">
        <v>0</v>
      </c>
      <c r="Y55" s="61">
        <v>64857.25</v>
      </c>
      <c r="Z55" s="61">
        <v>-428.89000000000004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-943162812.14999986</v>
      </c>
      <c r="AO55" s="61">
        <v>-207235803.72999999</v>
      </c>
      <c r="AP55" s="61">
        <v>-207235803.72999999</v>
      </c>
      <c r="AQ55" s="61">
        <v>0</v>
      </c>
      <c r="AR55" s="61">
        <v>-27511791.539999962</v>
      </c>
      <c r="AS55" s="61">
        <v>-27511791.539999962</v>
      </c>
      <c r="AT55" s="61">
        <v>-611206154.49000001</v>
      </c>
      <c r="AU55" s="61">
        <v>-489850366.93000007</v>
      </c>
      <c r="AV55" s="61">
        <v>-121355787.56</v>
      </c>
      <c r="AW55" s="61">
        <v>0</v>
      </c>
      <c r="AX55" s="61">
        <v>0</v>
      </c>
      <c r="AY55" s="61">
        <v>583694362.95000005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-6576437.9199999571</v>
      </c>
      <c r="BK55" s="61">
        <v>-6576437.9199999571</v>
      </c>
      <c r="BL55" s="61">
        <v>-176885362.98999995</v>
      </c>
      <c r="BM55" s="61">
        <v>170308925.06999999</v>
      </c>
      <c r="BN55" s="61">
        <v>0</v>
      </c>
      <c r="BO55" s="61">
        <v>0</v>
      </c>
      <c r="BP55" s="61">
        <v>0</v>
      </c>
      <c r="BQ55" s="61">
        <v>-35550.830000001006</v>
      </c>
      <c r="BR55" s="61">
        <v>-35550.830000001006</v>
      </c>
      <c r="BS55" s="61">
        <v>0</v>
      </c>
      <c r="BT55" s="61">
        <v>0</v>
      </c>
      <c r="BU55" s="61">
        <v>-701803228.13</v>
      </c>
      <c r="BV55" s="61">
        <v>-581829401.65999997</v>
      </c>
      <c r="BW55" s="61">
        <v>-82487299.500000015</v>
      </c>
      <c r="BX55" s="61">
        <v>-14291515.180000002</v>
      </c>
      <c r="BY55" s="61">
        <v>0</v>
      </c>
      <c r="BZ55" s="61">
        <v>-990996.6</v>
      </c>
      <c r="CA55" s="61">
        <v>-22204015.190000001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  <c r="CM55" s="61">
        <v>0</v>
      </c>
      <c r="CN55" s="61">
        <v>0</v>
      </c>
      <c r="CO55" s="61">
        <v>0</v>
      </c>
      <c r="CP55" s="61">
        <v>0</v>
      </c>
      <c r="CQ55" s="61">
        <v>0</v>
      </c>
      <c r="CR55" s="61">
        <v>0</v>
      </c>
      <c r="CS55" s="61">
        <v>0</v>
      </c>
      <c r="CT55" s="61">
        <v>0</v>
      </c>
      <c r="CU55" s="61">
        <v>-25966456.169999719</v>
      </c>
    </row>
    <row r="56" spans="1:99" ht="12.75" customHeight="1">
      <c r="A56" s="44" t="s">
        <v>98</v>
      </c>
      <c r="B56" s="59">
        <v>2005</v>
      </c>
      <c r="C56" s="60" t="s">
        <v>374</v>
      </c>
      <c r="D56" s="61">
        <v>7432635.2200000007</v>
      </c>
      <c r="E56" s="61">
        <v>60877.58</v>
      </c>
      <c r="F56" s="61">
        <v>70524.94</v>
      </c>
      <c r="G56" s="61">
        <v>-9647.36</v>
      </c>
      <c r="H56" s="61">
        <v>22739.089999999989</v>
      </c>
      <c r="I56" s="61">
        <v>19026.909999999989</v>
      </c>
      <c r="J56" s="61">
        <v>-123427.49</v>
      </c>
      <c r="K56" s="61">
        <v>142454.39999999999</v>
      </c>
      <c r="L56" s="61">
        <v>3712.1799999999994</v>
      </c>
      <c r="M56" s="61">
        <v>10189.379999999999</v>
      </c>
      <c r="N56" s="61">
        <v>-6477.2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7349018.5500000007</v>
      </c>
      <c r="W56" s="61">
        <v>5883725.2300000004</v>
      </c>
      <c r="X56" s="61">
        <v>0</v>
      </c>
      <c r="Y56" s="61">
        <v>0</v>
      </c>
      <c r="Z56" s="61">
        <v>1465293.32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-720512.15000000061</v>
      </c>
      <c r="AO56" s="61">
        <v>-917318.37</v>
      </c>
      <c r="AP56" s="61">
        <v>-917318.37</v>
      </c>
      <c r="AQ56" s="61">
        <v>0</v>
      </c>
      <c r="AR56" s="61">
        <v>363585.16999999993</v>
      </c>
      <c r="AS56" s="61">
        <v>363585.16999999993</v>
      </c>
      <c r="AT56" s="61">
        <v>-3375177.44</v>
      </c>
      <c r="AU56" s="61">
        <v>-3375177.44</v>
      </c>
      <c r="AV56" s="61">
        <v>0</v>
      </c>
      <c r="AW56" s="61">
        <v>0</v>
      </c>
      <c r="AX56" s="61">
        <v>0</v>
      </c>
      <c r="AY56" s="61">
        <v>3738762.61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38730.689999999478</v>
      </c>
      <c r="BK56" s="61">
        <v>38730.689999999478</v>
      </c>
      <c r="BL56" s="61">
        <v>-6213532.3499999996</v>
      </c>
      <c r="BM56" s="61">
        <v>6252263.0399999991</v>
      </c>
      <c r="BN56" s="61">
        <v>0</v>
      </c>
      <c r="BO56" s="61">
        <v>0</v>
      </c>
      <c r="BP56" s="61">
        <v>0</v>
      </c>
      <c r="BQ56" s="61">
        <v>-245.4</v>
      </c>
      <c r="BR56" s="61">
        <v>-245.4</v>
      </c>
      <c r="BS56" s="61">
        <v>0</v>
      </c>
      <c r="BT56" s="61">
        <v>0</v>
      </c>
      <c r="BU56" s="61">
        <v>-55230.52</v>
      </c>
      <c r="BV56" s="61">
        <v>-6231.45</v>
      </c>
      <c r="BW56" s="61">
        <v>-37204.129999999997</v>
      </c>
      <c r="BX56" s="61">
        <v>-4507.26</v>
      </c>
      <c r="BY56" s="61">
        <v>0</v>
      </c>
      <c r="BZ56" s="61">
        <v>-2909.11</v>
      </c>
      <c r="CA56" s="61">
        <v>-3939.23</v>
      </c>
      <c r="CB56" s="61">
        <v>0</v>
      </c>
      <c r="CC56" s="61">
        <v>-439.34</v>
      </c>
      <c r="CD56" s="61">
        <v>-150033.72</v>
      </c>
      <c r="CE56" s="61">
        <v>0</v>
      </c>
      <c r="CF56" s="61">
        <v>0</v>
      </c>
      <c r="CG56" s="61">
        <v>0</v>
      </c>
      <c r="CH56" s="61">
        <v>0</v>
      </c>
      <c r="CI56" s="61">
        <v>-150033.72</v>
      </c>
      <c r="CJ56" s="61">
        <v>0</v>
      </c>
      <c r="CK56" s="61">
        <v>0</v>
      </c>
      <c r="CL56" s="61">
        <v>0</v>
      </c>
      <c r="CM56" s="61">
        <v>0</v>
      </c>
      <c r="CN56" s="61">
        <v>0</v>
      </c>
      <c r="CO56" s="61">
        <v>0</v>
      </c>
      <c r="CP56" s="61">
        <v>0</v>
      </c>
      <c r="CQ56" s="61">
        <v>0</v>
      </c>
      <c r="CR56" s="61">
        <v>0</v>
      </c>
      <c r="CS56" s="61">
        <v>0</v>
      </c>
      <c r="CT56" s="61">
        <v>0</v>
      </c>
      <c r="CU56" s="61">
        <v>6712123.0700000003</v>
      </c>
    </row>
    <row r="57" spans="1:99" ht="12.75" customHeight="1">
      <c r="A57" s="44" t="s">
        <v>100</v>
      </c>
      <c r="B57" s="59">
        <v>2006</v>
      </c>
      <c r="C57" s="60" t="s">
        <v>375</v>
      </c>
      <c r="D57" s="61">
        <v>83197779.24000001</v>
      </c>
      <c r="E57" s="61">
        <v>157899381.64000002</v>
      </c>
      <c r="F57" s="61">
        <v>170150411.30000001</v>
      </c>
      <c r="G57" s="61">
        <v>-12251029.66</v>
      </c>
      <c r="H57" s="61">
        <v>-25862042.749999993</v>
      </c>
      <c r="I57" s="61">
        <v>-21145588.039999992</v>
      </c>
      <c r="J57" s="61">
        <v>-188791659.84</v>
      </c>
      <c r="K57" s="61">
        <v>167646071.80000001</v>
      </c>
      <c r="L57" s="61">
        <v>-4716454.71</v>
      </c>
      <c r="M57" s="61">
        <v>4377278.8</v>
      </c>
      <c r="N57" s="61">
        <v>-9093733.5099999998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-51280201.079999998</v>
      </c>
      <c r="W57" s="61">
        <v>115.9</v>
      </c>
      <c r="X57" s="61">
        <v>0</v>
      </c>
      <c r="Y57" s="61">
        <v>-576268.32999999996</v>
      </c>
      <c r="Z57" s="61">
        <v>-50704048.649999999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-4.9000000000000004</v>
      </c>
      <c r="AG57" s="61">
        <v>2440646.33</v>
      </c>
      <c r="AH57" s="61">
        <v>2440646.33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-213361126.27999988</v>
      </c>
      <c r="AO57" s="61">
        <v>-21375460.439999998</v>
      </c>
      <c r="AP57" s="61">
        <v>-30997036.199999999</v>
      </c>
      <c r="AQ57" s="61">
        <v>9621575.7599999998</v>
      </c>
      <c r="AR57" s="61">
        <v>4264446.7800000012</v>
      </c>
      <c r="AS57" s="61">
        <v>-3977072.8299999982</v>
      </c>
      <c r="AT57" s="61">
        <v>-119529437.22</v>
      </c>
      <c r="AU57" s="61">
        <v>-92384005.859999999</v>
      </c>
      <c r="AV57" s="61">
        <v>-27145431.359999999</v>
      </c>
      <c r="AW57" s="61">
        <v>0</v>
      </c>
      <c r="AX57" s="61">
        <v>0</v>
      </c>
      <c r="AY57" s="61">
        <v>115552364.39</v>
      </c>
      <c r="AZ57" s="61">
        <v>8241519.6099999994</v>
      </c>
      <c r="BA57" s="61">
        <v>27758954.920000002</v>
      </c>
      <c r="BB57" s="61">
        <v>18288895.530000001</v>
      </c>
      <c r="BC57" s="61">
        <v>9470059.3900000006</v>
      </c>
      <c r="BD57" s="61">
        <v>0</v>
      </c>
      <c r="BE57" s="61">
        <v>0</v>
      </c>
      <c r="BF57" s="61">
        <v>-19517435.310000002</v>
      </c>
      <c r="BG57" s="61">
        <v>0</v>
      </c>
      <c r="BH57" s="61">
        <v>0</v>
      </c>
      <c r="BI57" s="61">
        <v>0</v>
      </c>
      <c r="BJ57" s="61">
        <v>-48739896.889999874</v>
      </c>
      <c r="BK57" s="61">
        <v>-48582752.129999876</v>
      </c>
      <c r="BL57" s="61">
        <v>-898308117.30999994</v>
      </c>
      <c r="BM57" s="61">
        <v>849725365.18000007</v>
      </c>
      <c r="BN57" s="61">
        <v>-157144.76</v>
      </c>
      <c r="BO57" s="61">
        <v>708497.88</v>
      </c>
      <c r="BP57" s="61">
        <v>-865642.64</v>
      </c>
      <c r="BQ57" s="61">
        <v>-355450.27000000328</v>
      </c>
      <c r="BR57" s="61">
        <v>-355450.27000000328</v>
      </c>
      <c r="BS57" s="61">
        <v>0</v>
      </c>
      <c r="BT57" s="61">
        <v>0</v>
      </c>
      <c r="BU57" s="61">
        <v>-147154765.46000001</v>
      </c>
      <c r="BV57" s="61">
        <v>-55834677.230000004</v>
      </c>
      <c r="BW57" s="61">
        <v>-56549413.07</v>
      </c>
      <c r="BX57" s="61">
        <v>-33207539.100000001</v>
      </c>
      <c r="BY57" s="61">
        <v>0</v>
      </c>
      <c r="BZ57" s="61">
        <v>-955993.36</v>
      </c>
      <c r="CA57" s="61">
        <v>0</v>
      </c>
      <c r="CB57" s="61">
        <v>337239.74000000005</v>
      </c>
      <c r="CC57" s="61">
        <v>-944382.44000000006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  <c r="CM57" s="61">
        <v>0</v>
      </c>
      <c r="CN57" s="61">
        <v>0</v>
      </c>
      <c r="CO57" s="61">
        <v>0</v>
      </c>
      <c r="CP57" s="61">
        <v>0</v>
      </c>
      <c r="CQ57" s="61">
        <v>0</v>
      </c>
      <c r="CR57" s="61">
        <v>0</v>
      </c>
      <c r="CS57" s="61">
        <v>0</v>
      </c>
      <c r="CT57" s="61">
        <v>0</v>
      </c>
      <c r="CU57" s="61">
        <v>-130163347.03999987</v>
      </c>
    </row>
    <row r="58" spans="1:99" ht="12.75" customHeight="1">
      <c r="A58" s="44" t="s">
        <v>102</v>
      </c>
      <c r="B58" s="59">
        <v>2007</v>
      </c>
      <c r="C58" s="60" t="s">
        <v>374</v>
      </c>
      <c r="D58" s="61">
        <v>97829889.080000013</v>
      </c>
      <c r="E58" s="61">
        <v>76680398.070000008</v>
      </c>
      <c r="F58" s="61">
        <v>81245293.920000002</v>
      </c>
      <c r="G58" s="61">
        <v>-4564895.8499999996</v>
      </c>
      <c r="H58" s="61">
        <v>-3377315.4299999997</v>
      </c>
      <c r="I58" s="61">
        <v>-3377315.4299999997</v>
      </c>
      <c r="J58" s="61">
        <v>-40774179.210000001</v>
      </c>
      <c r="K58" s="61">
        <v>37396863.780000001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24252856.379999999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24252856.379999999</v>
      </c>
      <c r="AF58" s="61">
        <v>0</v>
      </c>
      <c r="AG58" s="61">
        <v>273950.06</v>
      </c>
      <c r="AH58" s="61">
        <v>273950.06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-73444811.140000001</v>
      </c>
      <c r="AO58" s="61">
        <v>-4322997.22</v>
      </c>
      <c r="AP58" s="61">
        <v>-4322997.22</v>
      </c>
      <c r="AQ58" s="61">
        <v>0</v>
      </c>
      <c r="AR58" s="61">
        <v>-25824.750000000371</v>
      </c>
      <c r="AS58" s="61">
        <v>-16220.400000000373</v>
      </c>
      <c r="AT58" s="61">
        <v>-6481893.9700000007</v>
      </c>
      <c r="AU58" s="61">
        <v>-3778599.58</v>
      </c>
      <c r="AV58" s="61">
        <v>-2703294.39</v>
      </c>
      <c r="AW58" s="61">
        <v>0</v>
      </c>
      <c r="AX58" s="61">
        <v>0</v>
      </c>
      <c r="AY58" s="61">
        <v>6465673.5700000003</v>
      </c>
      <c r="AZ58" s="61">
        <v>-9604.35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-9604.35</v>
      </c>
      <c r="BG58" s="61">
        <v>0</v>
      </c>
      <c r="BH58" s="61">
        <v>0</v>
      </c>
      <c r="BI58" s="61">
        <v>0</v>
      </c>
      <c r="BJ58" s="61">
        <v>-8337569.2399999946</v>
      </c>
      <c r="BK58" s="61">
        <v>-8337569.2399999946</v>
      </c>
      <c r="BL58" s="61">
        <v>-128845423.20999999</v>
      </c>
      <c r="BM58" s="61">
        <v>120507853.97</v>
      </c>
      <c r="BN58" s="61">
        <v>0</v>
      </c>
      <c r="BO58" s="61">
        <v>0</v>
      </c>
      <c r="BP58" s="61">
        <v>0</v>
      </c>
      <c r="BQ58" s="61">
        <v>-1022439.3800000008</v>
      </c>
      <c r="BR58" s="61">
        <v>-1022439.3800000008</v>
      </c>
      <c r="BS58" s="61">
        <v>0</v>
      </c>
      <c r="BT58" s="61">
        <v>0</v>
      </c>
      <c r="BU58" s="61">
        <v>-59735980.550000012</v>
      </c>
      <c r="BV58" s="61">
        <v>-28325799.950000007</v>
      </c>
      <c r="BW58" s="61">
        <v>-17376988.140000001</v>
      </c>
      <c r="BX58" s="61">
        <v>-10364131.870000003</v>
      </c>
      <c r="BY58" s="61">
        <v>0</v>
      </c>
      <c r="BZ58" s="61">
        <v>-1245848.92</v>
      </c>
      <c r="CA58" s="61">
        <v>-11554820.490000002</v>
      </c>
      <c r="CB58" s="61">
        <v>0</v>
      </c>
      <c r="CC58" s="61">
        <v>9131608.8199999966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  <c r="CM58" s="61">
        <v>0</v>
      </c>
      <c r="CN58" s="61">
        <v>0</v>
      </c>
      <c r="CO58" s="61">
        <v>0</v>
      </c>
      <c r="CP58" s="61">
        <v>0</v>
      </c>
      <c r="CQ58" s="61">
        <v>0</v>
      </c>
      <c r="CR58" s="61">
        <v>0</v>
      </c>
      <c r="CS58" s="61">
        <v>0</v>
      </c>
      <c r="CT58" s="61">
        <v>0</v>
      </c>
      <c r="CU58" s="61">
        <v>24385077.940000013</v>
      </c>
    </row>
    <row r="59" spans="1:99" ht="12.75" customHeight="1">
      <c r="A59" s="44" t="s">
        <v>104</v>
      </c>
      <c r="B59" s="59">
        <v>2008</v>
      </c>
      <c r="C59" s="60" t="s">
        <v>374</v>
      </c>
      <c r="D59" s="61">
        <v>121930916.5</v>
      </c>
      <c r="E59" s="61">
        <v>127850457.5</v>
      </c>
      <c r="F59" s="61">
        <v>127850457.5</v>
      </c>
      <c r="G59" s="61">
        <v>0</v>
      </c>
      <c r="H59" s="61">
        <v>-51478657.680000007</v>
      </c>
      <c r="I59" s="61">
        <v>-51478657.680000007</v>
      </c>
      <c r="J59" s="61">
        <v>-227368728.81</v>
      </c>
      <c r="K59" s="61">
        <v>175890071.13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45559116.68</v>
      </c>
      <c r="W59" s="61">
        <v>33067023.77</v>
      </c>
      <c r="X59" s="61">
        <v>0</v>
      </c>
      <c r="Y59" s="61">
        <v>12492092.91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-128775996.54648998</v>
      </c>
      <c r="AO59" s="61">
        <v>-13829375</v>
      </c>
      <c r="AP59" s="61">
        <v>-13829375</v>
      </c>
      <c r="AQ59" s="61">
        <v>0</v>
      </c>
      <c r="AR59" s="61">
        <v>-21486510.729999997</v>
      </c>
      <c r="AS59" s="61">
        <v>-21486510.729999997</v>
      </c>
      <c r="AT59" s="61">
        <v>-72108757</v>
      </c>
      <c r="AU59" s="61">
        <v>-7120625</v>
      </c>
      <c r="AV59" s="61">
        <v>-64988132</v>
      </c>
      <c r="AW59" s="61">
        <v>0</v>
      </c>
      <c r="AX59" s="61">
        <v>0</v>
      </c>
      <c r="AY59" s="61">
        <v>50622246.270000003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-641790.30000000016</v>
      </c>
      <c r="BK59" s="61">
        <v>-641790.30000000016</v>
      </c>
      <c r="BL59" s="61">
        <v>-1269222.1200000001</v>
      </c>
      <c r="BM59" s="61">
        <v>627431.81999999995</v>
      </c>
      <c r="BN59" s="61">
        <v>0</v>
      </c>
      <c r="BO59" s="61">
        <v>0</v>
      </c>
      <c r="BP59" s="61">
        <v>0</v>
      </c>
      <c r="BQ59" s="61">
        <v>-1078758.23</v>
      </c>
      <c r="BR59" s="61">
        <v>-1078758.23</v>
      </c>
      <c r="BS59" s="61">
        <v>0</v>
      </c>
      <c r="BT59" s="61">
        <v>0</v>
      </c>
      <c r="BU59" s="61">
        <v>-46180445.606490001</v>
      </c>
      <c r="BV59" s="61">
        <v>-3043800.94</v>
      </c>
      <c r="BW59" s="61">
        <v>-17585149.356582001</v>
      </c>
      <c r="BX59" s="61">
        <v>-4028018.4051660001</v>
      </c>
      <c r="BY59" s="61">
        <v>0</v>
      </c>
      <c r="BZ59" s="61">
        <v>0</v>
      </c>
      <c r="CA59" s="61">
        <v>-21349755.484742001</v>
      </c>
      <c r="CB59" s="61">
        <v>0</v>
      </c>
      <c r="CC59" s="61">
        <v>-173721.42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-45559116.68</v>
      </c>
      <c r="CL59" s="61">
        <v>-33067023.77</v>
      </c>
      <c r="CM59" s="61">
        <v>0</v>
      </c>
      <c r="CN59" s="61">
        <v>-12492092.91</v>
      </c>
      <c r="CO59" s="61">
        <v>0</v>
      </c>
      <c r="CP59" s="61">
        <v>0</v>
      </c>
      <c r="CQ59" s="61">
        <v>0</v>
      </c>
      <c r="CR59" s="61">
        <v>0</v>
      </c>
      <c r="CS59" s="61">
        <v>0</v>
      </c>
      <c r="CT59" s="61">
        <v>0</v>
      </c>
      <c r="CU59" s="61">
        <v>-6845080.0464899838</v>
      </c>
    </row>
    <row r="60" spans="1:99" ht="12.75" customHeight="1">
      <c r="A60" s="44" t="s">
        <v>106</v>
      </c>
      <c r="B60" s="59">
        <v>3001</v>
      </c>
      <c r="C60" s="60" t="s">
        <v>375</v>
      </c>
      <c r="D60" s="61">
        <v>8221996719.3699999</v>
      </c>
      <c r="E60" s="61">
        <v>6007042676.9700003</v>
      </c>
      <c r="F60" s="61">
        <v>6393509333.4400005</v>
      </c>
      <c r="G60" s="61">
        <v>-386466656.47000003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2197479405.75</v>
      </c>
      <c r="W60" s="61">
        <v>337555582.84999996</v>
      </c>
      <c r="X60" s="61">
        <v>0</v>
      </c>
      <c r="Y60" s="61">
        <v>453977777.66000009</v>
      </c>
      <c r="Z60" s="61">
        <v>1405946045.24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17474636.649999999</v>
      </c>
      <c r="AH60" s="61">
        <v>17474636.649999999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-6232610372.4200001</v>
      </c>
      <c r="AO60" s="61">
        <v>-1409998520.8899999</v>
      </c>
      <c r="AP60" s="61">
        <v>-1484169859.3</v>
      </c>
      <c r="AQ60" s="61">
        <v>74171338.409999996</v>
      </c>
      <c r="AR60" s="61">
        <v>-291619917</v>
      </c>
      <c r="AS60" s="61">
        <v>-531667228</v>
      </c>
      <c r="AT60" s="61">
        <v>-531667228</v>
      </c>
      <c r="AU60" s="61">
        <v>-442247752.25999999</v>
      </c>
      <c r="AV60" s="61">
        <v>-89419475.739999995</v>
      </c>
      <c r="AW60" s="61">
        <v>0</v>
      </c>
      <c r="AX60" s="61">
        <v>0</v>
      </c>
      <c r="AY60" s="61">
        <v>0</v>
      </c>
      <c r="AZ60" s="61">
        <v>240047311</v>
      </c>
      <c r="BA60" s="61">
        <v>240047311</v>
      </c>
      <c r="BB60" s="61">
        <v>193440193.38</v>
      </c>
      <c r="BC60" s="61">
        <v>46607117.619999997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-1660690974</v>
      </c>
      <c r="BK60" s="61">
        <v>-1660690974</v>
      </c>
      <c r="BL60" s="61">
        <v>-46250866854</v>
      </c>
      <c r="BM60" s="61">
        <v>44590175880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-2821543415.8600001</v>
      </c>
      <c r="BV60" s="61">
        <v>-1357151747.5900002</v>
      </c>
      <c r="BW60" s="61">
        <v>-1017186331.3100001</v>
      </c>
      <c r="BX60" s="61">
        <v>-297426824.32999992</v>
      </c>
      <c r="BY60" s="61">
        <v>0</v>
      </c>
      <c r="BZ60" s="61">
        <v>0</v>
      </c>
      <c r="CA60" s="61">
        <v>-20311041.960000001</v>
      </c>
      <c r="CB60" s="61">
        <v>759.85</v>
      </c>
      <c r="CC60" s="61">
        <v>-129468230.52000001</v>
      </c>
      <c r="CD60" s="61">
        <v>-48757544.670000002</v>
      </c>
      <c r="CE60" s="61">
        <v>-1446982.09</v>
      </c>
      <c r="CF60" s="61">
        <v>-131109.26</v>
      </c>
      <c r="CG60" s="61">
        <v>0</v>
      </c>
      <c r="CH60" s="61">
        <v>-47008223.32</v>
      </c>
      <c r="CI60" s="61">
        <v>-171230</v>
      </c>
      <c r="CJ60" s="61">
        <v>0</v>
      </c>
      <c r="CK60" s="61">
        <v>0</v>
      </c>
      <c r="CL60" s="61">
        <v>0</v>
      </c>
      <c r="CM60" s="61">
        <v>0</v>
      </c>
      <c r="CN60" s="61">
        <v>0</v>
      </c>
      <c r="CO60" s="61">
        <v>0</v>
      </c>
      <c r="CP60" s="61">
        <v>0</v>
      </c>
      <c r="CQ60" s="61">
        <v>0</v>
      </c>
      <c r="CR60" s="61">
        <v>0</v>
      </c>
      <c r="CS60" s="61">
        <v>0</v>
      </c>
      <c r="CT60" s="61">
        <v>0</v>
      </c>
      <c r="CU60" s="61">
        <v>1989386346.9499998</v>
      </c>
    </row>
    <row r="61" spans="1:99" ht="12.75" customHeight="1">
      <c r="A61" s="44" t="s">
        <v>108</v>
      </c>
      <c r="B61" s="59">
        <v>3002</v>
      </c>
      <c r="C61" s="60" t="s">
        <v>375</v>
      </c>
      <c r="D61" s="61">
        <v>893151316.70000005</v>
      </c>
      <c r="E61" s="61">
        <v>817819256.16999996</v>
      </c>
      <c r="F61" s="61">
        <v>851598958.89999998</v>
      </c>
      <c r="G61" s="61">
        <v>-33779702.729999997</v>
      </c>
      <c r="H61" s="61">
        <v>-72332304.650000021</v>
      </c>
      <c r="I61" s="61">
        <v>-66762762.570000023</v>
      </c>
      <c r="J61" s="61">
        <v>-295547572.97000003</v>
      </c>
      <c r="K61" s="61">
        <v>228784810.40000001</v>
      </c>
      <c r="L61" s="61">
        <v>-5569542.0800000001</v>
      </c>
      <c r="M61" s="61">
        <v>2503172.38</v>
      </c>
      <c r="N61" s="61">
        <v>-8072714.46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146738309.46000001</v>
      </c>
      <c r="W61" s="61">
        <v>32942346.43</v>
      </c>
      <c r="X61" s="61">
        <v>1107915.77</v>
      </c>
      <c r="Y61" s="61">
        <v>3797376.84</v>
      </c>
      <c r="Z61" s="61">
        <v>108890670.42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926055.72</v>
      </c>
      <c r="AH61" s="61">
        <v>926055.72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-855592797.31946886</v>
      </c>
      <c r="AO61" s="61">
        <v>-157855014.63999999</v>
      </c>
      <c r="AP61" s="61">
        <v>-168616026.19</v>
      </c>
      <c r="AQ61" s="61">
        <v>10761011.550000001</v>
      </c>
      <c r="AR61" s="61">
        <v>14227701.570000038</v>
      </c>
      <c r="AS61" s="61">
        <v>23319419.530000031</v>
      </c>
      <c r="AT61" s="61">
        <v>-133306898.13999999</v>
      </c>
      <c r="AU61" s="61">
        <v>-111801268.56999999</v>
      </c>
      <c r="AV61" s="61">
        <v>-21505629.57</v>
      </c>
      <c r="AW61" s="61">
        <v>0</v>
      </c>
      <c r="AX61" s="61">
        <v>0</v>
      </c>
      <c r="AY61" s="61">
        <v>156626317.67000002</v>
      </c>
      <c r="AZ61" s="61">
        <v>-9091717.9599999934</v>
      </c>
      <c r="BA61" s="61">
        <v>38957478.020000003</v>
      </c>
      <c r="BB61" s="61">
        <v>32466100.810000002</v>
      </c>
      <c r="BC61" s="61">
        <v>6491377.21</v>
      </c>
      <c r="BD61" s="61">
        <v>0</v>
      </c>
      <c r="BE61" s="61">
        <v>0</v>
      </c>
      <c r="BF61" s="61">
        <v>-48049195.979999997</v>
      </c>
      <c r="BG61" s="61">
        <v>-20241669.049999997</v>
      </c>
      <c r="BH61" s="61">
        <v>-20241669.049999997</v>
      </c>
      <c r="BI61" s="61">
        <v>0</v>
      </c>
      <c r="BJ61" s="61">
        <v>-369636125.5999999</v>
      </c>
      <c r="BK61" s="61">
        <v>-369636125.5999999</v>
      </c>
      <c r="BL61" s="61">
        <v>-4501939752.6199999</v>
      </c>
      <c r="BM61" s="61">
        <v>4132303627.02</v>
      </c>
      <c r="BN61" s="61">
        <v>0</v>
      </c>
      <c r="BO61" s="61">
        <v>0</v>
      </c>
      <c r="BP61" s="61">
        <v>0</v>
      </c>
      <c r="BQ61" s="61">
        <v>-5318806.4600000009</v>
      </c>
      <c r="BR61" s="61">
        <v>-5318806.4600000009</v>
      </c>
      <c r="BS61" s="61">
        <v>0</v>
      </c>
      <c r="BT61" s="61">
        <v>0</v>
      </c>
      <c r="BU61" s="61">
        <v>-315598820.29946905</v>
      </c>
      <c r="BV61" s="61">
        <v>-254746626.12946901</v>
      </c>
      <c r="BW61" s="61">
        <v>-55838702.020000003</v>
      </c>
      <c r="BX61" s="61">
        <v>-16139209.26</v>
      </c>
      <c r="BY61" s="61">
        <v>0</v>
      </c>
      <c r="BZ61" s="61">
        <v>-22742341.57</v>
      </c>
      <c r="CA61" s="61">
        <v>-1557733.04</v>
      </c>
      <c r="CB61" s="61">
        <v>35480105.409999996</v>
      </c>
      <c r="CC61" s="61">
        <v>-54313.69</v>
      </c>
      <c r="CD61" s="61">
        <v>-1170062.8399999999</v>
      </c>
      <c r="CE61" s="61">
        <v>-411170.48</v>
      </c>
      <c r="CF61" s="61">
        <v>0</v>
      </c>
      <c r="CG61" s="61">
        <v>0</v>
      </c>
      <c r="CH61" s="61">
        <v>-61290.850000000006</v>
      </c>
      <c r="CI61" s="61">
        <v>-697601.51</v>
      </c>
      <c r="CJ61" s="61">
        <v>0</v>
      </c>
      <c r="CK61" s="61">
        <v>0</v>
      </c>
      <c r="CL61" s="61">
        <v>0</v>
      </c>
      <c r="CM61" s="61">
        <v>0</v>
      </c>
      <c r="CN61" s="61">
        <v>0</v>
      </c>
      <c r="CO61" s="61">
        <v>0</v>
      </c>
      <c r="CP61" s="61">
        <v>0</v>
      </c>
      <c r="CQ61" s="61">
        <v>0</v>
      </c>
      <c r="CR61" s="61">
        <v>0</v>
      </c>
      <c r="CS61" s="61">
        <v>0</v>
      </c>
      <c r="CT61" s="61">
        <v>0</v>
      </c>
      <c r="CU61" s="61">
        <v>37558519.380531192</v>
      </c>
    </row>
    <row r="62" spans="1:99" ht="12.75" customHeight="1">
      <c r="A62" s="44" t="s">
        <v>110</v>
      </c>
      <c r="B62" s="59">
        <v>3003</v>
      </c>
      <c r="C62" s="60" t="s">
        <v>375</v>
      </c>
      <c r="D62" s="61">
        <v>5934071788.3400002</v>
      </c>
      <c r="E62" s="61">
        <v>5763498408.8800001</v>
      </c>
      <c r="F62" s="61">
        <v>5986194965.0799999</v>
      </c>
      <c r="G62" s="61">
        <v>-222696556.20000002</v>
      </c>
      <c r="H62" s="61">
        <v>-428567326.31000024</v>
      </c>
      <c r="I62" s="61">
        <v>-424826965.00000024</v>
      </c>
      <c r="J62" s="61">
        <v>-2415337854.8000002</v>
      </c>
      <c r="K62" s="61">
        <v>1990510889.8</v>
      </c>
      <c r="L62" s="61">
        <v>-3740361.3100000005</v>
      </c>
      <c r="M62" s="61">
        <v>10381894.25</v>
      </c>
      <c r="N62" s="61">
        <v>-14122255.560000001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597171507.41999996</v>
      </c>
      <c r="W62" s="61">
        <v>31177051.170000002</v>
      </c>
      <c r="X62" s="61">
        <v>63636.52</v>
      </c>
      <c r="Y62" s="61">
        <v>216822898.17999998</v>
      </c>
      <c r="Z62" s="61">
        <v>349107921.55000001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1969198.35</v>
      </c>
      <c r="AH62" s="61">
        <v>1969198.35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-5357941853.2099972</v>
      </c>
      <c r="AO62" s="61">
        <v>-1033380905.6999999</v>
      </c>
      <c r="AP62" s="61">
        <v>-1103501101.54</v>
      </c>
      <c r="AQ62" s="61">
        <v>70120195.840000004</v>
      </c>
      <c r="AR62" s="61">
        <v>81983493.660000026</v>
      </c>
      <c r="AS62" s="61">
        <v>75054396.019999981</v>
      </c>
      <c r="AT62" s="61">
        <v>-1112407348.52</v>
      </c>
      <c r="AU62" s="61">
        <v>-888824162.72000003</v>
      </c>
      <c r="AV62" s="61">
        <v>-223583185.80000001</v>
      </c>
      <c r="AW62" s="61">
        <v>0</v>
      </c>
      <c r="AX62" s="61">
        <v>0</v>
      </c>
      <c r="AY62" s="61">
        <v>1187461744.54</v>
      </c>
      <c r="AZ62" s="61">
        <v>6929097.6400000453</v>
      </c>
      <c r="BA62" s="61">
        <v>282054085.24000001</v>
      </c>
      <c r="BB62" s="61">
        <v>241129054.52000001</v>
      </c>
      <c r="BC62" s="61">
        <v>40925030.719999999</v>
      </c>
      <c r="BD62" s="61">
        <v>0</v>
      </c>
      <c r="BE62" s="61">
        <v>0</v>
      </c>
      <c r="BF62" s="61">
        <v>-275124987.59999996</v>
      </c>
      <c r="BG62" s="61">
        <v>-125049431.15000001</v>
      </c>
      <c r="BH62" s="61">
        <v>-125049431.15000001</v>
      </c>
      <c r="BI62" s="61">
        <v>0</v>
      </c>
      <c r="BJ62" s="61">
        <v>-2538998932.4699974</v>
      </c>
      <c r="BK62" s="61">
        <v>-2538998932.4699974</v>
      </c>
      <c r="BL62" s="61">
        <v>-21111491250.439999</v>
      </c>
      <c r="BM62" s="61">
        <v>18572492317.970001</v>
      </c>
      <c r="BN62" s="61">
        <v>0</v>
      </c>
      <c r="BO62" s="61">
        <v>0</v>
      </c>
      <c r="BP62" s="61">
        <v>0</v>
      </c>
      <c r="BQ62" s="61">
        <v>-23400845.429999977</v>
      </c>
      <c r="BR62" s="61">
        <v>-23400845.429999977</v>
      </c>
      <c r="BS62" s="61">
        <v>0</v>
      </c>
      <c r="BT62" s="61">
        <v>0</v>
      </c>
      <c r="BU62" s="61">
        <v>-1717863749.1299996</v>
      </c>
      <c r="BV62" s="61">
        <v>-1417515921.1999998</v>
      </c>
      <c r="BW62" s="61">
        <v>-320515925.47000003</v>
      </c>
      <c r="BX62" s="61">
        <v>-71130300.180000007</v>
      </c>
      <c r="BY62" s="61">
        <v>0</v>
      </c>
      <c r="BZ62" s="61">
        <v>-23006543.309999999</v>
      </c>
      <c r="CA62" s="61">
        <v>-10166675.02</v>
      </c>
      <c r="CB62" s="61">
        <v>128142822.36000001</v>
      </c>
      <c r="CC62" s="61">
        <v>-3671206.31</v>
      </c>
      <c r="CD62" s="61">
        <v>-1231482.99</v>
      </c>
      <c r="CE62" s="61">
        <v>-354324.85</v>
      </c>
      <c r="CF62" s="61">
        <v>0</v>
      </c>
      <c r="CG62" s="61">
        <v>-43958.45</v>
      </c>
      <c r="CH62" s="61">
        <v>-470391.38</v>
      </c>
      <c r="CI62" s="61">
        <v>-362808.31</v>
      </c>
      <c r="CJ62" s="61">
        <v>0</v>
      </c>
      <c r="CK62" s="61">
        <v>0</v>
      </c>
      <c r="CL62" s="61">
        <v>0</v>
      </c>
      <c r="CM62" s="61">
        <v>0</v>
      </c>
      <c r="CN62" s="61">
        <v>0</v>
      </c>
      <c r="CO62" s="61">
        <v>0</v>
      </c>
      <c r="CP62" s="61">
        <v>0</v>
      </c>
      <c r="CQ62" s="61">
        <v>0</v>
      </c>
      <c r="CR62" s="61">
        <v>0</v>
      </c>
      <c r="CS62" s="61">
        <v>0</v>
      </c>
      <c r="CT62" s="61">
        <v>0</v>
      </c>
      <c r="CU62" s="61">
        <v>576129935.13000298</v>
      </c>
    </row>
    <row r="63" spans="1:99" ht="12.75" customHeight="1">
      <c r="A63" s="44" t="s">
        <v>112</v>
      </c>
      <c r="B63" s="59">
        <v>3004</v>
      </c>
      <c r="C63" s="60" t="s">
        <v>375</v>
      </c>
      <c r="D63" s="61">
        <v>7319400041.5900002</v>
      </c>
      <c r="E63" s="61">
        <v>5421786806</v>
      </c>
      <c r="F63" s="61">
        <v>5676115237</v>
      </c>
      <c r="G63" s="61">
        <v>-254328431</v>
      </c>
      <c r="H63" s="61">
        <v>-84687357</v>
      </c>
      <c r="I63" s="61">
        <v>-109925499</v>
      </c>
      <c r="J63" s="61">
        <v>-3243697419</v>
      </c>
      <c r="K63" s="61">
        <v>3133771920</v>
      </c>
      <c r="L63" s="61">
        <v>25238142</v>
      </c>
      <c r="M63" s="61">
        <v>244375035</v>
      </c>
      <c r="N63" s="61">
        <v>-219136893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1776654829.5900002</v>
      </c>
      <c r="W63" s="61">
        <v>301101945.59000003</v>
      </c>
      <c r="X63" s="61">
        <v>5149266</v>
      </c>
      <c r="Y63" s="61">
        <v>397134013</v>
      </c>
      <c r="Z63" s="61">
        <v>1073269605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205645763</v>
      </c>
      <c r="AH63" s="61">
        <v>205645763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-6492124634.2901812</v>
      </c>
      <c r="AO63" s="61">
        <v>-1462944086</v>
      </c>
      <c r="AP63" s="61">
        <v>-1525933870</v>
      </c>
      <c r="AQ63" s="61">
        <v>62989784</v>
      </c>
      <c r="AR63" s="61">
        <v>-56891974.099999964</v>
      </c>
      <c r="AS63" s="61">
        <v>-46008404.779999971</v>
      </c>
      <c r="AT63" s="61">
        <v>-1022559667.54</v>
      </c>
      <c r="AU63" s="61">
        <v>-826730510.53999996</v>
      </c>
      <c r="AV63" s="61">
        <v>-195829157</v>
      </c>
      <c r="AW63" s="61">
        <v>0</v>
      </c>
      <c r="AX63" s="61">
        <v>0</v>
      </c>
      <c r="AY63" s="61">
        <v>976551262.75999999</v>
      </c>
      <c r="AZ63" s="61">
        <v>-10883569.319999993</v>
      </c>
      <c r="BA63" s="61">
        <v>241596943.68000001</v>
      </c>
      <c r="BB63" s="61">
        <v>223977408.68000001</v>
      </c>
      <c r="BC63" s="61">
        <v>17619535</v>
      </c>
      <c r="BD63" s="61">
        <v>0</v>
      </c>
      <c r="BE63" s="61">
        <v>0</v>
      </c>
      <c r="BF63" s="61">
        <v>-252480513</v>
      </c>
      <c r="BG63" s="61">
        <v>-179186</v>
      </c>
      <c r="BH63" s="61">
        <v>8730</v>
      </c>
      <c r="BI63" s="61">
        <v>-187916</v>
      </c>
      <c r="BJ63" s="61">
        <v>-3290727989.8101807</v>
      </c>
      <c r="BK63" s="61">
        <v>-3296095434.8101807</v>
      </c>
      <c r="BL63" s="61">
        <v>-44938495499.810181</v>
      </c>
      <c r="BM63" s="61">
        <v>41642400065</v>
      </c>
      <c r="BN63" s="61">
        <v>5367445</v>
      </c>
      <c r="BO63" s="61">
        <v>124812621</v>
      </c>
      <c r="BP63" s="61">
        <v>-119445176</v>
      </c>
      <c r="BQ63" s="61">
        <v>-25590613.379999999</v>
      </c>
      <c r="BR63" s="61">
        <v>-25590613.379999999</v>
      </c>
      <c r="BS63" s="61">
        <v>0</v>
      </c>
      <c r="BT63" s="61">
        <v>0</v>
      </c>
      <c r="BU63" s="61">
        <v>-1655790785</v>
      </c>
      <c r="BV63" s="61">
        <v>-1038403452</v>
      </c>
      <c r="BW63" s="61">
        <v>-461382721</v>
      </c>
      <c r="BX63" s="61">
        <v>-128651785</v>
      </c>
      <c r="BY63" s="61">
        <v>0</v>
      </c>
      <c r="BZ63" s="61">
        <v>-48608137</v>
      </c>
      <c r="CA63" s="61">
        <v>-55244305</v>
      </c>
      <c r="CB63" s="61">
        <v>84581286</v>
      </c>
      <c r="CC63" s="61">
        <v>-8081671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  <c r="CM63" s="61">
        <v>0</v>
      </c>
      <c r="CN63" s="61">
        <v>0</v>
      </c>
      <c r="CO63" s="61">
        <v>0</v>
      </c>
      <c r="CP63" s="61">
        <v>0</v>
      </c>
      <c r="CQ63" s="61">
        <v>0</v>
      </c>
      <c r="CR63" s="61">
        <v>0</v>
      </c>
      <c r="CS63" s="61">
        <v>0</v>
      </c>
      <c r="CT63" s="61">
        <v>0</v>
      </c>
      <c r="CU63" s="61">
        <v>827275407.29981899</v>
      </c>
    </row>
    <row r="64" spans="1:99" ht="12.75" customHeight="1">
      <c r="A64" s="44" t="s">
        <v>114</v>
      </c>
      <c r="B64" s="59">
        <v>3005</v>
      </c>
      <c r="C64" s="60" t="s">
        <v>375</v>
      </c>
      <c r="D64" s="61">
        <v>394920879.79000008</v>
      </c>
      <c r="E64" s="61">
        <v>589479740.93000007</v>
      </c>
      <c r="F64" s="61">
        <v>607762891.22000003</v>
      </c>
      <c r="G64" s="61">
        <v>-18283150.289999999</v>
      </c>
      <c r="H64" s="61">
        <v>-194558861.13999996</v>
      </c>
      <c r="I64" s="61">
        <v>-197492592.66999996</v>
      </c>
      <c r="J64" s="61">
        <v>-874135144.75</v>
      </c>
      <c r="K64" s="61">
        <v>676642552.08000004</v>
      </c>
      <c r="L64" s="61">
        <v>2933731.5299999993</v>
      </c>
      <c r="M64" s="61">
        <v>11535301.75</v>
      </c>
      <c r="N64" s="61">
        <v>-8601570.2200000007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-178303752.00999999</v>
      </c>
      <c r="AO64" s="61">
        <v>-71869216.090000004</v>
      </c>
      <c r="AP64" s="61">
        <v>-74147447.579999998</v>
      </c>
      <c r="AQ64" s="61">
        <v>2278231.4900000002</v>
      </c>
      <c r="AR64" s="61">
        <v>-4200797.3399999971</v>
      </c>
      <c r="AS64" s="61">
        <v>-4912307.799999997</v>
      </c>
      <c r="AT64" s="61">
        <v>-28333354.629999995</v>
      </c>
      <c r="AU64" s="61">
        <v>-24202168.449999999</v>
      </c>
      <c r="AV64" s="61">
        <v>-15335561.539999999</v>
      </c>
      <c r="AW64" s="61">
        <v>0</v>
      </c>
      <c r="AX64" s="61">
        <v>11204375.359999999</v>
      </c>
      <c r="AY64" s="61">
        <v>23421046.829999998</v>
      </c>
      <c r="AZ64" s="61">
        <v>711510.4600000002</v>
      </c>
      <c r="BA64" s="61">
        <v>1031249.6400000001</v>
      </c>
      <c r="BB64" s="61">
        <v>861531.75</v>
      </c>
      <c r="BC64" s="61">
        <v>563788.31000000006</v>
      </c>
      <c r="BD64" s="61">
        <v>0</v>
      </c>
      <c r="BE64" s="61">
        <v>-394070.42</v>
      </c>
      <c r="BF64" s="61">
        <v>-319739.18</v>
      </c>
      <c r="BG64" s="61">
        <v>0</v>
      </c>
      <c r="BH64" s="61">
        <v>0</v>
      </c>
      <c r="BI64" s="61">
        <v>0</v>
      </c>
      <c r="BJ64" s="61">
        <v>-3307275.6900000065</v>
      </c>
      <c r="BK64" s="61">
        <v>-3333900.2900000066</v>
      </c>
      <c r="BL64" s="61">
        <v>-70391040.680000007</v>
      </c>
      <c r="BM64" s="61">
        <v>67057140.390000001</v>
      </c>
      <c r="BN64" s="61">
        <v>26624.600000000093</v>
      </c>
      <c r="BO64" s="61">
        <v>2034989.55</v>
      </c>
      <c r="BP64" s="61">
        <v>-2008364.95</v>
      </c>
      <c r="BQ64" s="61">
        <v>-7914112.9700000025</v>
      </c>
      <c r="BR64" s="61">
        <v>-7914112.9700000025</v>
      </c>
      <c r="BS64" s="61">
        <v>0</v>
      </c>
      <c r="BT64" s="61">
        <v>0</v>
      </c>
      <c r="BU64" s="61">
        <v>-91012349.919999987</v>
      </c>
      <c r="BV64" s="61">
        <v>-15273538.850000001</v>
      </c>
      <c r="BW64" s="61">
        <v>-54165648.409999996</v>
      </c>
      <c r="BX64" s="61">
        <v>-12145162.66</v>
      </c>
      <c r="BY64" s="61">
        <v>0</v>
      </c>
      <c r="BZ64" s="61">
        <v>-7034909.54</v>
      </c>
      <c r="CA64" s="61">
        <v>-15545669.6</v>
      </c>
      <c r="CB64" s="61">
        <v>13200279.16</v>
      </c>
      <c r="CC64" s="61">
        <v>-47700.02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  <c r="CM64" s="61">
        <v>0</v>
      </c>
      <c r="CN64" s="61">
        <v>0</v>
      </c>
      <c r="CO64" s="61">
        <v>0</v>
      </c>
      <c r="CP64" s="61">
        <v>0</v>
      </c>
      <c r="CQ64" s="61">
        <v>0</v>
      </c>
      <c r="CR64" s="61">
        <v>0</v>
      </c>
      <c r="CS64" s="61">
        <v>0</v>
      </c>
      <c r="CT64" s="61">
        <v>0</v>
      </c>
      <c r="CU64" s="61">
        <v>216617127.78000009</v>
      </c>
    </row>
    <row r="65" spans="1:99" ht="12.75" customHeight="1">
      <c r="A65" s="44" t="s">
        <v>115</v>
      </c>
      <c r="B65" s="59">
        <v>3006</v>
      </c>
      <c r="C65" s="60" t="s">
        <v>375</v>
      </c>
      <c r="D65" s="61">
        <v>7618424220.8500004</v>
      </c>
      <c r="E65" s="61">
        <v>6851092470.4400005</v>
      </c>
      <c r="F65" s="61">
        <v>7051153446.9700003</v>
      </c>
      <c r="G65" s="61">
        <v>-200060976.53</v>
      </c>
      <c r="H65" s="61">
        <v>-653770710.39999998</v>
      </c>
      <c r="I65" s="61">
        <v>-653959436.98000002</v>
      </c>
      <c r="J65" s="61">
        <v>-4103775693.98</v>
      </c>
      <c r="K65" s="61">
        <v>3449816257</v>
      </c>
      <c r="L65" s="61">
        <v>188726.57999999821</v>
      </c>
      <c r="M65" s="61">
        <v>19290651.75</v>
      </c>
      <c r="N65" s="61">
        <v>-19101925.170000002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1382029471.98</v>
      </c>
      <c r="W65" s="61">
        <v>153272665.19999999</v>
      </c>
      <c r="X65" s="61">
        <v>0</v>
      </c>
      <c r="Y65" s="61">
        <v>-67884327.800000012</v>
      </c>
      <c r="Z65" s="61">
        <v>1296641134.5799999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39072988.829999998</v>
      </c>
      <c r="AH65" s="61">
        <v>39072988.829999998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-6573049893.6199951</v>
      </c>
      <c r="AO65" s="61">
        <v>-1216071025.27</v>
      </c>
      <c r="AP65" s="61">
        <v>-1315231163.5999999</v>
      </c>
      <c r="AQ65" s="61">
        <v>99160138.329999998</v>
      </c>
      <c r="AR65" s="61">
        <v>-22403376.610000104</v>
      </c>
      <c r="AS65" s="61">
        <v>-43107689.400000095</v>
      </c>
      <c r="AT65" s="61">
        <v>-742540508.32000005</v>
      </c>
      <c r="AU65" s="61">
        <v>-639796832.55000007</v>
      </c>
      <c r="AV65" s="61">
        <v>-86628923.269999996</v>
      </c>
      <c r="AW65" s="61">
        <v>-16114752.5</v>
      </c>
      <c r="AX65" s="61">
        <v>0</v>
      </c>
      <c r="AY65" s="61">
        <v>699432818.91999996</v>
      </c>
      <c r="AZ65" s="61">
        <v>20704312.789999992</v>
      </c>
      <c r="BA65" s="61">
        <v>262579999.47999999</v>
      </c>
      <c r="BB65" s="61">
        <v>227829575.16</v>
      </c>
      <c r="BC65" s="61">
        <v>34750424.32</v>
      </c>
      <c r="BD65" s="61">
        <v>0</v>
      </c>
      <c r="BE65" s="61">
        <v>0</v>
      </c>
      <c r="BF65" s="61">
        <v>-241875686.69</v>
      </c>
      <c r="BG65" s="61">
        <v>0</v>
      </c>
      <c r="BH65" s="61">
        <v>0</v>
      </c>
      <c r="BI65" s="61">
        <v>0</v>
      </c>
      <c r="BJ65" s="61">
        <v>-3190389987.7199955</v>
      </c>
      <c r="BK65" s="61">
        <v>-3190194273.7999954</v>
      </c>
      <c r="BL65" s="61">
        <v>-42327986355.759995</v>
      </c>
      <c r="BM65" s="61">
        <v>39137792081.959999</v>
      </c>
      <c r="BN65" s="61">
        <v>-195713.91999999993</v>
      </c>
      <c r="BO65" s="61">
        <v>10921622.640000001</v>
      </c>
      <c r="BP65" s="61">
        <v>-11117336.560000001</v>
      </c>
      <c r="BQ65" s="61">
        <v>-27002968.610000018</v>
      </c>
      <c r="BR65" s="61">
        <v>-27002968.610000018</v>
      </c>
      <c r="BS65" s="61">
        <v>0</v>
      </c>
      <c r="BT65" s="61">
        <v>0</v>
      </c>
      <c r="BU65" s="61">
        <v>-2114477819.1599998</v>
      </c>
      <c r="BV65" s="61">
        <v>-1406246914.0999999</v>
      </c>
      <c r="BW65" s="61">
        <v>-560931286.37</v>
      </c>
      <c r="BX65" s="61">
        <v>-86506020.370000005</v>
      </c>
      <c r="BY65" s="61">
        <v>0</v>
      </c>
      <c r="BZ65" s="61">
        <v>-27528995.390000001</v>
      </c>
      <c r="CA65" s="61">
        <v>-98799995.219999999</v>
      </c>
      <c r="CB65" s="61">
        <v>73513376.219999999</v>
      </c>
      <c r="CC65" s="61">
        <v>-7977983.9299999997</v>
      </c>
      <c r="CD65" s="61">
        <v>-2704716.25</v>
      </c>
      <c r="CE65" s="61">
        <v>0</v>
      </c>
      <c r="CF65" s="61">
        <v>0</v>
      </c>
      <c r="CG65" s="61">
        <v>0</v>
      </c>
      <c r="CH65" s="61">
        <v>-2704716.25</v>
      </c>
      <c r="CI65" s="61">
        <v>0</v>
      </c>
      <c r="CJ65" s="61">
        <v>0</v>
      </c>
      <c r="CK65" s="61">
        <v>0</v>
      </c>
      <c r="CL65" s="61">
        <v>0</v>
      </c>
      <c r="CM65" s="61">
        <v>0</v>
      </c>
      <c r="CN65" s="61">
        <v>0</v>
      </c>
      <c r="CO65" s="61">
        <v>0</v>
      </c>
      <c r="CP65" s="61">
        <v>0</v>
      </c>
      <c r="CQ65" s="61">
        <v>0</v>
      </c>
      <c r="CR65" s="61">
        <v>0</v>
      </c>
      <c r="CS65" s="61">
        <v>0</v>
      </c>
      <c r="CT65" s="61">
        <v>0</v>
      </c>
      <c r="CU65" s="61">
        <v>1045374327.2300053</v>
      </c>
    </row>
    <row r="66" spans="1:99" ht="12.75" customHeight="1">
      <c r="A66" s="44" t="s">
        <v>116</v>
      </c>
      <c r="B66" s="59">
        <v>3007</v>
      </c>
      <c r="C66" s="60" t="s">
        <v>375</v>
      </c>
      <c r="D66" s="61">
        <v>111772126.32000004</v>
      </c>
      <c r="E66" s="61">
        <v>160621107.67000002</v>
      </c>
      <c r="F66" s="61">
        <v>170453638.02000001</v>
      </c>
      <c r="G66" s="61">
        <v>-9832530.3499999996</v>
      </c>
      <c r="H66" s="61">
        <v>-108378145.37999998</v>
      </c>
      <c r="I66" s="61">
        <v>-108823971.48999998</v>
      </c>
      <c r="J66" s="61">
        <v>-150595982.00999999</v>
      </c>
      <c r="K66" s="61">
        <v>41772010.520000003</v>
      </c>
      <c r="L66" s="61">
        <v>445826.10999999754</v>
      </c>
      <c r="M66" s="61">
        <v>17147019.829999998</v>
      </c>
      <c r="N66" s="61">
        <v>-16701193.720000001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59462664.270000003</v>
      </c>
      <c r="W66" s="61">
        <v>17933485.940000001</v>
      </c>
      <c r="X66" s="61">
        <v>0</v>
      </c>
      <c r="Y66" s="61">
        <v>1294531.8600000001</v>
      </c>
      <c r="Z66" s="61">
        <v>19702793.289999999</v>
      </c>
      <c r="AA66" s="61">
        <v>20660976.399999999</v>
      </c>
      <c r="AB66" s="61">
        <v>0</v>
      </c>
      <c r="AC66" s="61">
        <v>0</v>
      </c>
      <c r="AD66" s="61">
        <v>0</v>
      </c>
      <c r="AE66" s="61">
        <v>-129123.22</v>
      </c>
      <c r="AF66" s="61">
        <v>0</v>
      </c>
      <c r="AG66" s="61">
        <v>66499.759999999995</v>
      </c>
      <c r="AH66" s="61">
        <v>66499.759999999995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-66332680.86999996</v>
      </c>
      <c r="AO66" s="61">
        <v>-24388510.379999999</v>
      </c>
      <c r="AP66" s="61">
        <v>-24388510.379999999</v>
      </c>
      <c r="AQ66" s="61">
        <v>0</v>
      </c>
      <c r="AR66" s="61">
        <v>3346708.7100000046</v>
      </c>
      <c r="AS66" s="61">
        <v>1689677.2800000012</v>
      </c>
      <c r="AT66" s="61">
        <v>-73319240.170000002</v>
      </c>
      <c r="AU66" s="61">
        <v>-54929193.100000001</v>
      </c>
      <c r="AV66" s="61">
        <v>-18390047.07</v>
      </c>
      <c r="AW66" s="61">
        <v>0</v>
      </c>
      <c r="AX66" s="61">
        <v>0</v>
      </c>
      <c r="AY66" s="61">
        <v>75008917.450000003</v>
      </c>
      <c r="AZ66" s="61">
        <v>1657031.4300000034</v>
      </c>
      <c r="BA66" s="61">
        <v>20231127.170000002</v>
      </c>
      <c r="BB66" s="61">
        <v>17268519.120000001</v>
      </c>
      <c r="BC66" s="61">
        <v>2962608.05</v>
      </c>
      <c r="BD66" s="61">
        <v>0</v>
      </c>
      <c r="BE66" s="61">
        <v>0</v>
      </c>
      <c r="BF66" s="61">
        <v>-18574095.739999998</v>
      </c>
      <c r="BG66" s="61">
        <v>0</v>
      </c>
      <c r="BH66" s="61">
        <v>0</v>
      </c>
      <c r="BI66" s="61">
        <v>0</v>
      </c>
      <c r="BJ66" s="61">
        <v>-19670074.039999962</v>
      </c>
      <c r="BK66" s="61">
        <v>-19670074.039999962</v>
      </c>
      <c r="BL66" s="61">
        <v>-641803038.85000002</v>
      </c>
      <c r="BM66" s="61">
        <v>622132964.81000006</v>
      </c>
      <c r="BN66" s="61">
        <v>0</v>
      </c>
      <c r="BO66" s="61">
        <v>0</v>
      </c>
      <c r="BP66" s="61">
        <v>0</v>
      </c>
      <c r="BQ66" s="61">
        <v>-2627956.31</v>
      </c>
      <c r="BR66" s="61">
        <v>-2105165.44</v>
      </c>
      <c r="BS66" s="61">
        <v>0</v>
      </c>
      <c r="BT66" s="61">
        <v>-522790.87</v>
      </c>
      <c r="BU66" s="61">
        <v>-21879599.879999999</v>
      </c>
      <c r="BV66" s="61">
        <v>-11163826.860000001</v>
      </c>
      <c r="BW66" s="61">
        <v>-7781779.3099999996</v>
      </c>
      <c r="BX66" s="61">
        <v>-1919458.18</v>
      </c>
      <c r="BY66" s="61">
        <v>0</v>
      </c>
      <c r="BZ66" s="61">
        <v>0</v>
      </c>
      <c r="CA66" s="61">
        <v>0</v>
      </c>
      <c r="CB66" s="61">
        <v>2655413.85</v>
      </c>
      <c r="CC66" s="61">
        <v>-3669949.38</v>
      </c>
      <c r="CD66" s="61">
        <v>-1113248.97</v>
      </c>
      <c r="CE66" s="61">
        <v>-117438.02</v>
      </c>
      <c r="CF66" s="61">
        <v>157798.85</v>
      </c>
      <c r="CG66" s="61">
        <v>0</v>
      </c>
      <c r="CH66" s="61">
        <v>-1153609.79</v>
      </c>
      <c r="CI66" s="61">
        <v>-0.01</v>
      </c>
      <c r="CJ66" s="61">
        <v>0</v>
      </c>
      <c r="CK66" s="61">
        <v>0</v>
      </c>
      <c r="CL66" s="61">
        <v>0</v>
      </c>
      <c r="CM66" s="61">
        <v>0</v>
      </c>
      <c r="CN66" s="61">
        <v>0</v>
      </c>
      <c r="CO66" s="61">
        <v>0</v>
      </c>
      <c r="CP66" s="61">
        <v>0</v>
      </c>
      <c r="CQ66" s="61">
        <v>0</v>
      </c>
      <c r="CR66" s="61">
        <v>0</v>
      </c>
      <c r="CS66" s="61">
        <v>0</v>
      </c>
      <c r="CT66" s="61">
        <v>0</v>
      </c>
      <c r="CU66" s="61">
        <v>45439445.450000077</v>
      </c>
    </row>
    <row r="67" spans="1:99" ht="12.75" customHeight="1">
      <c r="A67" s="44" t="s">
        <v>117</v>
      </c>
      <c r="B67" s="59">
        <v>3008</v>
      </c>
      <c r="C67" s="60" t="s">
        <v>375</v>
      </c>
      <c r="D67" s="61">
        <v>837527392.36999977</v>
      </c>
      <c r="E67" s="61">
        <v>944558025.39999986</v>
      </c>
      <c r="F67" s="61">
        <v>1012236575.5099999</v>
      </c>
      <c r="G67" s="61">
        <v>-67678550.109999999</v>
      </c>
      <c r="H67" s="61">
        <v>-106917586.05000012</v>
      </c>
      <c r="I67" s="61">
        <v>-106935906.76000011</v>
      </c>
      <c r="J67" s="61">
        <v>-721843724.44000006</v>
      </c>
      <c r="K67" s="61">
        <v>614907817.67999995</v>
      </c>
      <c r="L67" s="61">
        <v>18320.710000000079</v>
      </c>
      <c r="M67" s="61">
        <v>407681.45000000007</v>
      </c>
      <c r="N67" s="61">
        <v>-389360.74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-113046.98</v>
      </c>
      <c r="W67" s="61">
        <v>-4950.51</v>
      </c>
      <c r="X67" s="61">
        <v>0</v>
      </c>
      <c r="Y67" s="61">
        <v>-108096.47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-703753481.73999977</v>
      </c>
      <c r="AO67" s="61">
        <v>-169260550.11999997</v>
      </c>
      <c r="AP67" s="61">
        <v>-183069934.69999999</v>
      </c>
      <c r="AQ67" s="61">
        <v>13809384.58</v>
      </c>
      <c r="AR67" s="61">
        <v>51573142.75000003</v>
      </c>
      <c r="AS67" s="61">
        <v>52168365.410000026</v>
      </c>
      <c r="AT67" s="61">
        <v>-412870942.68999994</v>
      </c>
      <c r="AU67" s="61">
        <v>-352644387.03999996</v>
      </c>
      <c r="AV67" s="61">
        <v>-60226555.650000006</v>
      </c>
      <c r="AW67" s="61">
        <v>0</v>
      </c>
      <c r="AX67" s="61">
        <v>0</v>
      </c>
      <c r="AY67" s="61">
        <v>465039308.09999996</v>
      </c>
      <c r="AZ67" s="61">
        <v>-595222.65999999642</v>
      </c>
      <c r="BA67" s="61">
        <v>94719724.530000001</v>
      </c>
      <c r="BB67" s="61">
        <v>87959938.090000004</v>
      </c>
      <c r="BC67" s="61">
        <v>6759786.4400000013</v>
      </c>
      <c r="BD67" s="61">
        <v>0</v>
      </c>
      <c r="BE67" s="61">
        <v>0</v>
      </c>
      <c r="BF67" s="61">
        <v>-95314947.189999998</v>
      </c>
      <c r="BG67" s="61">
        <v>0</v>
      </c>
      <c r="BH67" s="61">
        <v>0</v>
      </c>
      <c r="BI67" s="61">
        <v>0</v>
      </c>
      <c r="BJ67" s="61">
        <v>-144648353.51999992</v>
      </c>
      <c r="BK67" s="61">
        <v>-144687117.57999992</v>
      </c>
      <c r="BL67" s="61">
        <v>-1195968484.4199998</v>
      </c>
      <c r="BM67" s="61">
        <v>1051281366.8399999</v>
      </c>
      <c r="BN67" s="61">
        <v>38764.059999999939</v>
      </c>
      <c r="BO67" s="61">
        <v>474458.94999999995</v>
      </c>
      <c r="BP67" s="61">
        <v>-435694.89</v>
      </c>
      <c r="BQ67" s="61">
        <v>-4821467.8999999985</v>
      </c>
      <c r="BR67" s="61">
        <v>-4821467.8999999985</v>
      </c>
      <c r="BS67" s="61">
        <v>0</v>
      </c>
      <c r="BT67" s="61">
        <v>0</v>
      </c>
      <c r="BU67" s="61">
        <v>-436607161.9799999</v>
      </c>
      <c r="BV67" s="61">
        <v>-320667591.16999984</v>
      </c>
      <c r="BW67" s="61">
        <v>-71007473.440000027</v>
      </c>
      <c r="BX67" s="61">
        <v>-9661917.2900000066</v>
      </c>
      <c r="BY67" s="61">
        <v>0</v>
      </c>
      <c r="BZ67" s="61">
        <v>-2286827.7799999998</v>
      </c>
      <c r="CA67" s="61">
        <v>-32983361.480000004</v>
      </c>
      <c r="CB67" s="61">
        <v>9.18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10909.029999999999</v>
      </c>
      <c r="CL67" s="61">
        <v>477.72</v>
      </c>
      <c r="CM67" s="61">
        <v>0</v>
      </c>
      <c r="CN67" s="61">
        <v>10431.31</v>
      </c>
      <c r="CO67" s="61">
        <v>0</v>
      </c>
      <c r="CP67" s="61">
        <v>0</v>
      </c>
      <c r="CQ67" s="61">
        <v>0</v>
      </c>
      <c r="CR67" s="61">
        <v>0</v>
      </c>
      <c r="CS67" s="61">
        <v>0</v>
      </c>
      <c r="CT67" s="61">
        <v>0</v>
      </c>
      <c r="CU67" s="61">
        <v>133773910.63</v>
      </c>
    </row>
    <row r="68" spans="1:99" ht="12.75" customHeight="1">
      <c r="A68" s="44" t="s">
        <v>118</v>
      </c>
      <c r="B68" s="59">
        <v>3009</v>
      </c>
      <c r="C68" s="60" t="s">
        <v>375</v>
      </c>
      <c r="D68" s="61">
        <v>5096687425.0423059</v>
      </c>
      <c r="E68" s="61">
        <v>4463016248.77705</v>
      </c>
      <c r="F68" s="61">
        <v>4758753772.7759447</v>
      </c>
      <c r="G68" s="61">
        <v>-295737523.99889517</v>
      </c>
      <c r="H68" s="61">
        <v>-71850466.29000029</v>
      </c>
      <c r="I68" s="61">
        <v>-195721907.47000027</v>
      </c>
      <c r="J68" s="61">
        <v>-2559781064.5700002</v>
      </c>
      <c r="K68" s="61">
        <v>2364059157.0999999</v>
      </c>
      <c r="L68" s="61">
        <v>123871441.17999998</v>
      </c>
      <c r="M68" s="61">
        <v>335980003.08999997</v>
      </c>
      <c r="N68" s="61">
        <v>-212108561.91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705521642.55525625</v>
      </c>
      <c r="W68" s="61">
        <v>391221964.47026706</v>
      </c>
      <c r="X68" s="61">
        <v>5688350.8658192931</v>
      </c>
      <c r="Y68" s="61">
        <v>108145494.12188607</v>
      </c>
      <c r="Z68" s="61">
        <v>200465833.09728387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-3604857851.5994415</v>
      </c>
      <c r="AO68" s="61">
        <v>-657162698.60017931</v>
      </c>
      <c r="AP68" s="61">
        <v>-690602916.37</v>
      </c>
      <c r="AQ68" s="61">
        <v>33440217.769820668</v>
      </c>
      <c r="AR68" s="61">
        <v>-36356553.238359094</v>
      </c>
      <c r="AS68" s="61">
        <v>-103284697.41214108</v>
      </c>
      <c r="AT68" s="61">
        <v>-495609568.70930004</v>
      </c>
      <c r="AU68" s="61">
        <v>-419655290.35930002</v>
      </c>
      <c r="AV68" s="61">
        <v>-75954278.349999994</v>
      </c>
      <c r="AW68" s="61">
        <v>0</v>
      </c>
      <c r="AX68" s="61">
        <v>0</v>
      </c>
      <c r="AY68" s="61">
        <v>392324871.29715896</v>
      </c>
      <c r="AZ68" s="61">
        <v>66928144.173781991</v>
      </c>
      <c r="BA68" s="61">
        <v>211516745.61036199</v>
      </c>
      <c r="BB68" s="61">
        <v>174788517.980362</v>
      </c>
      <c r="BC68" s="61">
        <v>36728227.630000003</v>
      </c>
      <c r="BD68" s="61">
        <v>0</v>
      </c>
      <c r="BE68" s="61">
        <v>0</v>
      </c>
      <c r="BF68" s="61">
        <v>-144588601.43658</v>
      </c>
      <c r="BG68" s="61">
        <v>0</v>
      </c>
      <c r="BH68" s="61">
        <v>0</v>
      </c>
      <c r="BI68" s="61">
        <v>0</v>
      </c>
      <c r="BJ68" s="61">
        <v>-1111582792.9800005</v>
      </c>
      <c r="BK68" s="61">
        <v>-1111582792.9800005</v>
      </c>
      <c r="BL68" s="61">
        <v>-8418429515.6200008</v>
      </c>
      <c r="BM68" s="61">
        <v>7306846722.6400003</v>
      </c>
      <c r="BN68" s="61">
        <v>0</v>
      </c>
      <c r="BO68" s="61">
        <v>0</v>
      </c>
      <c r="BP68" s="61">
        <v>0</v>
      </c>
      <c r="BQ68" s="61">
        <v>-18402781.599999998</v>
      </c>
      <c r="BR68" s="61">
        <v>-16667334.179999998</v>
      </c>
      <c r="BS68" s="61">
        <v>0</v>
      </c>
      <c r="BT68" s="61">
        <v>-1735447.4200000002</v>
      </c>
      <c r="BU68" s="61">
        <v>-1781353025.1809025</v>
      </c>
      <c r="BV68" s="61">
        <v>-1384705354.2217462</v>
      </c>
      <c r="BW68" s="61">
        <v>-350203782.51578152</v>
      </c>
      <c r="BX68" s="61">
        <v>-40833058.10870038</v>
      </c>
      <c r="BY68" s="61">
        <v>0</v>
      </c>
      <c r="BZ68" s="61">
        <v>-22616188.346763019</v>
      </c>
      <c r="CA68" s="61">
        <v>-11630302.505368102</v>
      </c>
      <c r="CB68" s="61">
        <v>53874389.676151678</v>
      </c>
      <c r="CC68" s="61">
        <v>-25238729.158695016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  <c r="CM68" s="61">
        <v>0</v>
      </c>
      <c r="CN68" s="61">
        <v>0</v>
      </c>
      <c r="CO68" s="61">
        <v>0</v>
      </c>
      <c r="CP68" s="61">
        <v>0</v>
      </c>
      <c r="CQ68" s="61">
        <v>0</v>
      </c>
      <c r="CR68" s="61">
        <v>0</v>
      </c>
      <c r="CS68" s="61">
        <v>0</v>
      </c>
      <c r="CT68" s="61">
        <v>0</v>
      </c>
      <c r="CU68" s="61">
        <v>1491829573.4428644</v>
      </c>
    </row>
    <row r="69" spans="1:99" ht="12.75" customHeight="1">
      <c r="A69" s="44" t="s">
        <v>119</v>
      </c>
      <c r="B69" s="59">
        <v>3011</v>
      </c>
      <c r="C69" s="60" t="s">
        <v>375</v>
      </c>
      <c r="D69" s="61">
        <v>1169316957.7900002</v>
      </c>
      <c r="E69" s="61">
        <v>1320248486.6500001</v>
      </c>
      <c r="F69" s="61">
        <v>1383569145.5</v>
      </c>
      <c r="G69" s="61">
        <v>-63320658.850000001</v>
      </c>
      <c r="H69" s="61">
        <v>-171182647.84</v>
      </c>
      <c r="I69" s="61">
        <v>-187869681</v>
      </c>
      <c r="J69" s="61">
        <v>-932779814.87</v>
      </c>
      <c r="K69" s="61">
        <v>744910133.87</v>
      </c>
      <c r="L69" s="61">
        <v>16687033.159999996</v>
      </c>
      <c r="M69" s="61">
        <v>82665939.359999999</v>
      </c>
      <c r="N69" s="61">
        <v>-65978906.200000003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8940422.7799999956</v>
      </c>
      <c r="W69" s="61">
        <v>1724739.35</v>
      </c>
      <c r="X69" s="61">
        <v>0</v>
      </c>
      <c r="Y69" s="61">
        <v>4635897.41</v>
      </c>
      <c r="Z69" s="61">
        <v>2579786.0199999958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11310696.200000001</v>
      </c>
      <c r="AH69" s="61">
        <v>11310696.200000001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-1036185742.7899998</v>
      </c>
      <c r="AO69" s="61">
        <v>-171664395.22</v>
      </c>
      <c r="AP69" s="61">
        <v>-178360731.96000001</v>
      </c>
      <c r="AQ69" s="61">
        <v>6696336.7400000002</v>
      </c>
      <c r="AR69" s="61">
        <v>7655007.0000000075</v>
      </c>
      <c r="AS69" s="61">
        <v>1769163.3800000101</v>
      </c>
      <c r="AT69" s="61">
        <v>-121281865.16999999</v>
      </c>
      <c r="AU69" s="61">
        <v>-112075204.02999999</v>
      </c>
      <c r="AV69" s="61">
        <v>-9206661.1400000006</v>
      </c>
      <c r="AW69" s="61">
        <v>0</v>
      </c>
      <c r="AX69" s="61">
        <v>0</v>
      </c>
      <c r="AY69" s="61">
        <v>123051028.55</v>
      </c>
      <c r="AZ69" s="61">
        <v>5885843.6199999973</v>
      </c>
      <c r="BA69" s="61">
        <v>36532306.769999996</v>
      </c>
      <c r="BB69" s="61">
        <v>32228362.459999997</v>
      </c>
      <c r="BC69" s="61">
        <v>4303944.3099999996</v>
      </c>
      <c r="BD69" s="61">
        <v>0</v>
      </c>
      <c r="BE69" s="61">
        <v>0</v>
      </c>
      <c r="BF69" s="61">
        <v>-30646463.149999999</v>
      </c>
      <c r="BG69" s="61">
        <v>-1271090.79</v>
      </c>
      <c r="BH69" s="61">
        <v>-1271090.79</v>
      </c>
      <c r="BI69" s="61">
        <v>0</v>
      </c>
      <c r="BJ69" s="61">
        <v>-159094320.42999983</v>
      </c>
      <c r="BK69" s="61">
        <v>-159094320.42999983</v>
      </c>
      <c r="BL69" s="61">
        <v>-1235803635.6499999</v>
      </c>
      <c r="BM69" s="61">
        <v>1076709315.22</v>
      </c>
      <c r="BN69" s="61">
        <v>0</v>
      </c>
      <c r="BO69" s="61">
        <v>0</v>
      </c>
      <c r="BP69" s="61">
        <v>0</v>
      </c>
      <c r="BQ69" s="61">
        <v>-5825453.2400000039</v>
      </c>
      <c r="BR69" s="61">
        <v>-5825453.2400000039</v>
      </c>
      <c r="BS69" s="61">
        <v>0</v>
      </c>
      <c r="BT69" s="61">
        <v>0</v>
      </c>
      <c r="BU69" s="61">
        <v>-705567656.07000005</v>
      </c>
      <c r="BV69" s="61">
        <v>-592916022.85000002</v>
      </c>
      <c r="BW69" s="61">
        <v>-62186214.439999998</v>
      </c>
      <c r="BX69" s="61">
        <v>-38466974.890000001</v>
      </c>
      <c r="BY69" s="61">
        <v>0</v>
      </c>
      <c r="BZ69" s="61">
        <v>-4496666.51</v>
      </c>
      <c r="CA69" s="61">
        <v>-1427228.97</v>
      </c>
      <c r="CB69" s="61">
        <v>10313388.309999999</v>
      </c>
      <c r="CC69" s="61">
        <v>-16387936.720000001</v>
      </c>
      <c r="CD69" s="61">
        <v>-417834.03999999992</v>
      </c>
      <c r="CE69" s="61">
        <v>0</v>
      </c>
      <c r="CF69" s="61">
        <v>-417834.03999999992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  <c r="CM69" s="61">
        <v>0</v>
      </c>
      <c r="CN69" s="61">
        <v>0</v>
      </c>
      <c r="CO69" s="61">
        <v>0</v>
      </c>
      <c r="CP69" s="61">
        <v>0</v>
      </c>
      <c r="CQ69" s="61">
        <v>0</v>
      </c>
      <c r="CR69" s="61">
        <v>0</v>
      </c>
      <c r="CS69" s="61">
        <v>0</v>
      </c>
      <c r="CT69" s="61">
        <v>0</v>
      </c>
      <c r="CU69" s="61">
        <v>133131215.00000036</v>
      </c>
    </row>
    <row r="70" spans="1:99" ht="12.75" customHeight="1">
      <c r="A70" s="44" t="s">
        <v>120</v>
      </c>
      <c r="B70" s="59">
        <v>3012</v>
      </c>
      <c r="C70" s="60" t="s">
        <v>375</v>
      </c>
      <c r="D70" s="61">
        <v>5550776323.1799994</v>
      </c>
      <c r="E70" s="61">
        <v>4853113566.0199995</v>
      </c>
      <c r="F70" s="61">
        <v>5600128918.2299995</v>
      </c>
      <c r="G70" s="61">
        <v>-747015352.21000004</v>
      </c>
      <c r="H70" s="61">
        <v>-327045160.23000026</v>
      </c>
      <c r="I70" s="61">
        <v>-480701427.19000006</v>
      </c>
      <c r="J70" s="61">
        <v>-3157020886.6100001</v>
      </c>
      <c r="K70" s="61">
        <v>2676319459.4200001</v>
      </c>
      <c r="L70" s="61">
        <v>153656266.9599998</v>
      </c>
      <c r="M70" s="61">
        <v>1300688118.5999999</v>
      </c>
      <c r="N70" s="61">
        <v>-1147031851.6400001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1024707917.39</v>
      </c>
      <c r="W70" s="61">
        <v>256007621.25999999</v>
      </c>
      <c r="X70" s="61">
        <v>0</v>
      </c>
      <c r="Y70" s="61">
        <v>469718899.88999999</v>
      </c>
      <c r="Z70" s="61">
        <v>298981396.24000001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-3337189559.5386748</v>
      </c>
      <c r="AO70" s="61">
        <v>-957462332.37</v>
      </c>
      <c r="AP70" s="61">
        <v>-1068545453.59</v>
      </c>
      <c r="AQ70" s="61">
        <v>111083121.22</v>
      </c>
      <c r="AR70" s="61">
        <v>-71170658.139999986</v>
      </c>
      <c r="AS70" s="61">
        <v>-148591907.5</v>
      </c>
      <c r="AT70" s="61">
        <v>-1132720099.45</v>
      </c>
      <c r="AU70" s="61">
        <v>-909296868.77999997</v>
      </c>
      <c r="AV70" s="61">
        <v>-223423230.66999999</v>
      </c>
      <c r="AW70" s="61">
        <v>0</v>
      </c>
      <c r="AX70" s="61">
        <v>0</v>
      </c>
      <c r="AY70" s="61">
        <v>984128191.95000005</v>
      </c>
      <c r="AZ70" s="61">
        <v>77421249.360000014</v>
      </c>
      <c r="BA70" s="61">
        <v>562731698.61000001</v>
      </c>
      <c r="BB70" s="61">
        <v>465171696.47000003</v>
      </c>
      <c r="BC70" s="61">
        <v>97560002.140000001</v>
      </c>
      <c r="BD70" s="61">
        <v>0</v>
      </c>
      <c r="BE70" s="61">
        <v>0</v>
      </c>
      <c r="BF70" s="61">
        <v>-485310449.25</v>
      </c>
      <c r="BG70" s="61">
        <v>1626339.01</v>
      </c>
      <c r="BH70" s="61">
        <v>1626339.01</v>
      </c>
      <c r="BI70" s="61">
        <v>0</v>
      </c>
      <c r="BJ70" s="61">
        <v>-1426509835.5599995</v>
      </c>
      <c r="BK70" s="61">
        <v>-1426509835.5599995</v>
      </c>
      <c r="BL70" s="61">
        <v>-14907287794.949999</v>
      </c>
      <c r="BM70" s="61">
        <v>13480777959.389999</v>
      </c>
      <c r="BN70" s="61">
        <v>0</v>
      </c>
      <c r="BO70" s="61">
        <v>0</v>
      </c>
      <c r="BP70" s="61">
        <v>0</v>
      </c>
      <c r="BQ70" s="61">
        <v>-12520913.280000001</v>
      </c>
      <c r="BR70" s="61">
        <v>-12520913.280000001</v>
      </c>
      <c r="BS70" s="61">
        <v>0</v>
      </c>
      <c r="BT70" s="61">
        <v>0</v>
      </c>
      <c r="BU70" s="61">
        <v>-871152159.19867516</v>
      </c>
      <c r="BV70" s="61">
        <v>-1089143308.0799999</v>
      </c>
      <c r="BW70" s="61">
        <v>-104111293.85875593</v>
      </c>
      <c r="BX70" s="61">
        <v>-55415664.799919374</v>
      </c>
      <c r="BY70" s="61">
        <v>0</v>
      </c>
      <c r="BZ70" s="61">
        <v>0</v>
      </c>
      <c r="CA70" s="61">
        <v>0</v>
      </c>
      <c r="CB70" s="61">
        <v>383900969.48000002</v>
      </c>
      <c r="CC70" s="61">
        <v>-6382861.9400000004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  <c r="CM70" s="61">
        <v>0</v>
      </c>
      <c r="CN70" s="61">
        <v>0</v>
      </c>
      <c r="CO70" s="61">
        <v>0</v>
      </c>
      <c r="CP70" s="61">
        <v>0</v>
      </c>
      <c r="CQ70" s="61">
        <v>0</v>
      </c>
      <c r="CR70" s="61">
        <v>0</v>
      </c>
      <c r="CS70" s="61">
        <v>0</v>
      </c>
      <c r="CT70" s="61">
        <v>0</v>
      </c>
      <c r="CU70" s="61">
        <v>2213586763.6413245</v>
      </c>
    </row>
    <row r="71" spans="1:99" ht="12.75" customHeight="1">
      <c r="A71" s="44" t="s">
        <v>121</v>
      </c>
      <c r="B71" s="59">
        <v>3016</v>
      </c>
      <c r="C71" s="60" t="s">
        <v>375</v>
      </c>
      <c r="D71" s="61">
        <v>262767356.47999999</v>
      </c>
      <c r="E71" s="61">
        <v>291902868.06</v>
      </c>
      <c r="F71" s="61">
        <v>319011594.12</v>
      </c>
      <c r="G71" s="61">
        <v>-27108726.059999999</v>
      </c>
      <c r="H71" s="61">
        <v>-29135511.580000002</v>
      </c>
      <c r="I71" s="61">
        <v>-37338600.380000003</v>
      </c>
      <c r="J71" s="61">
        <v>-81423896.200000003</v>
      </c>
      <c r="K71" s="61">
        <v>44085295.82</v>
      </c>
      <c r="L71" s="61">
        <v>8203088.8000000007</v>
      </c>
      <c r="M71" s="61">
        <v>13013228.390000001</v>
      </c>
      <c r="N71" s="61">
        <v>-4810139.59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-183652437.6624662</v>
      </c>
      <c r="AO71" s="61">
        <v>-15836978.439999999</v>
      </c>
      <c r="AP71" s="61">
        <v>-16352531.58</v>
      </c>
      <c r="AQ71" s="61">
        <v>515553.14</v>
      </c>
      <c r="AR71" s="61">
        <v>-859912.34999999404</v>
      </c>
      <c r="AS71" s="61">
        <v>-2425099.1299999952</v>
      </c>
      <c r="AT71" s="61">
        <v>-59954207.129999995</v>
      </c>
      <c r="AU71" s="61">
        <v>-37818086.539999999</v>
      </c>
      <c r="AV71" s="61">
        <v>-22136120.59</v>
      </c>
      <c r="AW71" s="61">
        <v>0</v>
      </c>
      <c r="AX71" s="61">
        <v>0</v>
      </c>
      <c r="AY71" s="61">
        <v>57529108</v>
      </c>
      <c r="AZ71" s="61">
        <v>1565186.7800000012</v>
      </c>
      <c r="BA71" s="61">
        <v>17498897.780000001</v>
      </c>
      <c r="BB71" s="61">
        <v>12294312.4</v>
      </c>
      <c r="BC71" s="61">
        <v>5204585.38</v>
      </c>
      <c r="BD71" s="61">
        <v>0</v>
      </c>
      <c r="BE71" s="61">
        <v>0</v>
      </c>
      <c r="BF71" s="61">
        <v>-15933711</v>
      </c>
      <c r="BG71" s="61">
        <v>0</v>
      </c>
      <c r="BH71" s="61">
        <v>0</v>
      </c>
      <c r="BI71" s="61">
        <v>0</v>
      </c>
      <c r="BJ71" s="61">
        <v>-12249026.130000018</v>
      </c>
      <c r="BK71" s="61">
        <v>-14097861.420000017</v>
      </c>
      <c r="BL71" s="61">
        <v>-315656737.39999998</v>
      </c>
      <c r="BM71" s="61">
        <v>301558875.97999996</v>
      </c>
      <c r="BN71" s="61">
        <v>1848835.2899999991</v>
      </c>
      <c r="BO71" s="61">
        <v>14626493.939999999</v>
      </c>
      <c r="BP71" s="61">
        <v>-12777658.65</v>
      </c>
      <c r="BQ71" s="61">
        <v>-3210219.4800000004</v>
      </c>
      <c r="BR71" s="61">
        <v>-3210219.4800000004</v>
      </c>
      <c r="BS71" s="61">
        <v>0</v>
      </c>
      <c r="BT71" s="61">
        <v>0</v>
      </c>
      <c r="BU71" s="61">
        <v>-151496301.26246619</v>
      </c>
      <c r="BV71" s="61">
        <v>-104513393.29246622</v>
      </c>
      <c r="BW71" s="61">
        <v>-21862444.23</v>
      </c>
      <c r="BX71" s="61">
        <v>-1567740.89</v>
      </c>
      <c r="BY71" s="61">
        <v>0</v>
      </c>
      <c r="BZ71" s="61">
        <v>-21474802.510000002</v>
      </c>
      <c r="CA71" s="61">
        <v>-4478439.42</v>
      </c>
      <c r="CB71" s="61">
        <v>2738676.15</v>
      </c>
      <c r="CC71" s="61">
        <v>-338157.07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  <c r="CM71" s="61">
        <v>0</v>
      </c>
      <c r="CN71" s="61">
        <v>0</v>
      </c>
      <c r="CO71" s="61">
        <v>0</v>
      </c>
      <c r="CP71" s="61">
        <v>0</v>
      </c>
      <c r="CQ71" s="61">
        <v>0</v>
      </c>
      <c r="CR71" s="61">
        <v>0</v>
      </c>
      <c r="CS71" s="61">
        <v>0</v>
      </c>
      <c r="CT71" s="61">
        <v>0</v>
      </c>
      <c r="CU71" s="61">
        <v>79114918.817533791</v>
      </c>
    </row>
    <row r="72" spans="1:99" ht="12.75" customHeight="1">
      <c r="A72" s="44" t="s">
        <v>122</v>
      </c>
      <c r="B72" s="59">
        <v>3017</v>
      </c>
      <c r="C72" s="60" t="s">
        <v>375</v>
      </c>
      <c r="D72" s="61">
        <v>4499876776.4700003</v>
      </c>
      <c r="E72" s="61">
        <v>4358148190.0799999</v>
      </c>
      <c r="F72" s="61">
        <v>4711492706.7699995</v>
      </c>
      <c r="G72" s="61">
        <v>-353344516.69</v>
      </c>
      <c r="H72" s="61">
        <v>-273063367.54999983</v>
      </c>
      <c r="I72" s="61">
        <v>-309729450.69999981</v>
      </c>
      <c r="J72" s="61">
        <v>-3226505172.04</v>
      </c>
      <c r="K72" s="61">
        <v>2916775721.3400002</v>
      </c>
      <c r="L72" s="61">
        <v>36666083.150000006</v>
      </c>
      <c r="M72" s="61">
        <v>213470840.93000001</v>
      </c>
      <c r="N72" s="61">
        <v>-176804757.78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414791953.94</v>
      </c>
      <c r="W72" s="61">
        <v>0</v>
      </c>
      <c r="X72" s="61">
        <v>0</v>
      </c>
      <c r="Y72" s="61">
        <v>414791953.94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-3295938156.8499999</v>
      </c>
      <c r="AO72" s="61">
        <v>-1225451174.0999999</v>
      </c>
      <c r="AP72" s="61">
        <v>-1296672632.7199998</v>
      </c>
      <c r="AQ72" s="61">
        <v>71221458.620000005</v>
      </c>
      <c r="AR72" s="61">
        <v>-44909575.429999977</v>
      </c>
      <c r="AS72" s="61">
        <v>-91972257.179999948</v>
      </c>
      <c r="AT72" s="61">
        <v>-671761811.45999992</v>
      </c>
      <c r="AU72" s="61">
        <v>-732639345.80999994</v>
      </c>
      <c r="AV72" s="61">
        <v>60877534.350000001</v>
      </c>
      <c r="AW72" s="61">
        <v>0</v>
      </c>
      <c r="AX72" s="61">
        <v>0</v>
      </c>
      <c r="AY72" s="61">
        <v>579789554.27999997</v>
      </c>
      <c r="AZ72" s="61">
        <v>47062681.74999997</v>
      </c>
      <c r="BA72" s="61">
        <v>314762433.80999994</v>
      </c>
      <c r="BB72" s="61">
        <v>272232181.20999992</v>
      </c>
      <c r="BC72" s="61">
        <v>42530252.600000001</v>
      </c>
      <c r="BD72" s="61">
        <v>0</v>
      </c>
      <c r="BE72" s="61">
        <v>0</v>
      </c>
      <c r="BF72" s="61">
        <v>-267699752.05999997</v>
      </c>
      <c r="BG72" s="61">
        <v>122879.40000000001</v>
      </c>
      <c r="BH72" s="61">
        <v>193802.13</v>
      </c>
      <c r="BI72" s="61">
        <v>-70922.73</v>
      </c>
      <c r="BJ72" s="61">
        <v>-217009797.09999999</v>
      </c>
      <c r="BK72" s="61">
        <v>-220260515.25</v>
      </c>
      <c r="BL72" s="61">
        <v>-2231796522.8099999</v>
      </c>
      <c r="BM72" s="61">
        <v>2011536007.5599999</v>
      </c>
      <c r="BN72" s="61">
        <v>3250718.150000006</v>
      </c>
      <c r="BO72" s="61">
        <v>148561867.41</v>
      </c>
      <c r="BP72" s="61">
        <v>-145311149.25999999</v>
      </c>
      <c r="BQ72" s="61">
        <v>-25832871.68</v>
      </c>
      <c r="BR72" s="61">
        <v>-25832871.68</v>
      </c>
      <c r="BS72" s="61">
        <v>0</v>
      </c>
      <c r="BT72" s="61">
        <v>0</v>
      </c>
      <c r="BU72" s="61">
        <v>-1782810571.9100001</v>
      </c>
      <c r="BV72" s="61">
        <v>-1503821470.0300002</v>
      </c>
      <c r="BW72" s="61">
        <v>-267813815.75</v>
      </c>
      <c r="BX72" s="61">
        <v>-44699030.549999997</v>
      </c>
      <c r="BY72" s="61">
        <v>0</v>
      </c>
      <c r="BZ72" s="61">
        <v>-15965904.760000002</v>
      </c>
      <c r="CA72" s="61">
        <v>-69715384.700000003</v>
      </c>
      <c r="CB72" s="61">
        <v>48295782.219999999</v>
      </c>
      <c r="CC72" s="61">
        <v>70909251.660000011</v>
      </c>
      <c r="CD72" s="61">
        <v>-47046.03</v>
      </c>
      <c r="CE72" s="61">
        <v>-47046.03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  <c r="CM72" s="61">
        <v>0</v>
      </c>
      <c r="CN72" s="61">
        <v>0</v>
      </c>
      <c r="CO72" s="61">
        <v>0</v>
      </c>
      <c r="CP72" s="61">
        <v>0</v>
      </c>
      <c r="CQ72" s="61">
        <v>0</v>
      </c>
      <c r="CR72" s="61">
        <v>0</v>
      </c>
      <c r="CS72" s="61">
        <v>0</v>
      </c>
      <c r="CT72" s="61">
        <v>0</v>
      </c>
      <c r="CU72" s="61">
        <v>1203938619.6200004</v>
      </c>
    </row>
    <row r="73" spans="1:99" ht="12.75" customHeight="1">
      <c r="A73" s="44" t="s">
        <v>123</v>
      </c>
      <c r="B73" s="59">
        <v>3018</v>
      </c>
      <c r="C73" s="60" t="s">
        <v>375</v>
      </c>
      <c r="D73" s="61">
        <v>8593216090.5099983</v>
      </c>
      <c r="E73" s="61">
        <v>10568455559.719999</v>
      </c>
      <c r="F73" s="61">
        <v>10600672234.469999</v>
      </c>
      <c r="G73" s="61">
        <v>-32216674.75</v>
      </c>
      <c r="H73" s="61">
        <v>-2077745367.3500004</v>
      </c>
      <c r="I73" s="61">
        <v>-2077745367.3500004</v>
      </c>
      <c r="J73" s="61">
        <v>-9901070182.8500004</v>
      </c>
      <c r="K73" s="61">
        <v>7823324815.5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48853490.920000002</v>
      </c>
      <c r="W73" s="61">
        <v>46007729.579999998</v>
      </c>
      <c r="X73" s="61">
        <v>0</v>
      </c>
      <c r="Y73" s="61">
        <v>0</v>
      </c>
      <c r="Z73" s="61">
        <v>2845761.34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53652407.220000006</v>
      </c>
      <c r="AH73" s="61">
        <v>53652407.220000006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-6053752524.1800022</v>
      </c>
      <c r="AO73" s="61">
        <v>-959727473.63000023</v>
      </c>
      <c r="AP73" s="61">
        <v>-963217981.00000024</v>
      </c>
      <c r="AQ73" s="61">
        <v>3490507.37</v>
      </c>
      <c r="AR73" s="61">
        <v>-102166621.45000009</v>
      </c>
      <c r="AS73" s="61">
        <v>-98885194.400000095</v>
      </c>
      <c r="AT73" s="61">
        <v>-2618763892.3499999</v>
      </c>
      <c r="AU73" s="61">
        <v>-2210586119.6500001</v>
      </c>
      <c r="AV73" s="61">
        <v>-408177772.69999999</v>
      </c>
      <c r="AW73" s="61">
        <v>0</v>
      </c>
      <c r="AX73" s="61">
        <v>0</v>
      </c>
      <c r="AY73" s="61">
        <v>2519878697.9499998</v>
      </c>
      <c r="AZ73" s="61">
        <v>-3281427.049999997</v>
      </c>
      <c r="BA73" s="61">
        <v>36140847.240000002</v>
      </c>
      <c r="BB73" s="61">
        <v>31800215.330000002</v>
      </c>
      <c r="BC73" s="61">
        <v>4340631.91</v>
      </c>
      <c r="BD73" s="61">
        <v>0</v>
      </c>
      <c r="BE73" s="61">
        <v>0</v>
      </c>
      <c r="BF73" s="61">
        <v>-39422274.289999999</v>
      </c>
      <c r="BG73" s="61">
        <v>-51200595.450000003</v>
      </c>
      <c r="BH73" s="61">
        <v>-51262534.450000003</v>
      </c>
      <c r="BI73" s="61">
        <v>61939</v>
      </c>
      <c r="BJ73" s="61">
        <v>-1604814904.3600006</v>
      </c>
      <c r="BK73" s="61">
        <v>-1604814904.3600006</v>
      </c>
      <c r="BL73" s="61">
        <v>-8239479967.0600004</v>
      </c>
      <c r="BM73" s="61">
        <v>6634665062.6999998</v>
      </c>
      <c r="BN73" s="61">
        <v>0</v>
      </c>
      <c r="BO73" s="61">
        <v>0</v>
      </c>
      <c r="BP73" s="61">
        <v>0</v>
      </c>
      <c r="BQ73" s="61">
        <v>-91000872.499999955</v>
      </c>
      <c r="BR73" s="61">
        <v>-91000872.499999955</v>
      </c>
      <c r="BS73" s="61">
        <v>0</v>
      </c>
      <c r="BT73" s="61">
        <v>0</v>
      </c>
      <c r="BU73" s="61">
        <v>-3205487388.880002</v>
      </c>
      <c r="BV73" s="61">
        <v>-2553690208.0200014</v>
      </c>
      <c r="BW73" s="61">
        <v>-393149893.92999995</v>
      </c>
      <c r="BX73" s="61">
        <v>-37000482.590000004</v>
      </c>
      <c r="BY73" s="61">
        <v>0</v>
      </c>
      <c r="BZ73" s="61">
        <v>-136691770.74000001</v>
      </c>
      <c r="CA73" s="61">
        <v>-68986560.260000005</v>
      </c>
      <c r="CB73" s="61">
        <v>0</v>
      </c>
      <c r="CC73" s="61">
        <v>-15968473.34</v>
      </c>
      <c r="CD73" s="61">
        <v>-3732939.54</v>
      </c>
      <c r="CE73" s="61">
        <v>0</v>
      </c>
      <c r="CF73" s="61">
        <v>-3288076.43</v>
      </c>
      <c r="CG73" s="61">
        <v>0</v>
      </c>
      <c r="CH73" s="61">
        <v>-444863.11</v>
      </c>
      <c r="CI73" s="61">
        <v>0</v>
      </c>
      <c r="CJ73" s="61">
        <v>0</v>
      </c>
      <c r="CK73" s="61">
        <v>-35621728.369999997</v>
      </c>
      <c r="CL73" s="61">
        <v>-35621728.369999997</v>
      </c>
      <c r="CM73" s="61">
        <v>0</v>
      </c>
      <c r="CN73" s="61">
        <v>0</v>
      </c>
      <c r="CO73" s="61">
        <v>0</v>
      </c>
      <c r="CP73" s="61">
        <v>0</v>
      </c>
      <c r="CQ73" s="61">
        <v>0</v>
      </c>
      <c r="CR73" s="61">
        <v>0</v>
      </c>
      <c r="CS73" s="61">
        <v>0</v>
      </c>
      <c r="CT73" s="61">
        <v>0</v>
      </c>
      <c r="CU73" s="61">
        <v>2539463566.3299961</v>
      </c>
    </row>
    <row r="74" spans="1:99" ht="12.75" customHeight="1">
      <c r="A74" s="44" t="s">
        <v>124</v>
      </c>
      <c r="B74" s="59">
        <v>4002</v>
      </c>
      <c r="C74" s="60" t="s">
        <v>376</v>
      </c>
      <c r="D74" s="61">
        <v>49856049.36999999</v>
      </c>
      <c r="E74" s="61">
        <v>42460185.099999994</v>
      </c>
      <c r="F74" s="61">
        <v>54884950.369999997</v>
      </c>
      <c r="G74" s="61">
        <v>-12424765.27</v>
      </c>
      <c r="H74" s="61">
        <v>-9658833.140000008</v>
      </c>
      <c r="I74" s="61">
        <v>-13140270.210000008</v>
      </c>
      <c r="J74" s="61">
        <v>-97766897.450000003</v>
      </c>
      <c r="K74" s="61">
        <v>84626627.239999995</v>
      </c>
      <c r="L74" s="61">
        <v>3481437.0700000003</v>
      </c>
      <c r="M74" s="61">
        <v>20384808.100000001</v>
      </c>
      <c r="N74" s="61">
        <v>-16903371.030000001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16431914.57</v>
      </c>
      <c r="W74" s="61">
        <v>16431914.57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622782.84</v>
      </c>
      <c r="AH74" s="61">
        <v>621862.98</v>
      </c>
      <c r="AI74" s="61">
        <v>919.86</v>
      </c>
      <c r="AJ74" s="61">
        <v>0</v>
      </c>
      <c r="AK74" s="61">
        <v>0</v>
      </c>
      <c r="AL74" s="61">
        <v>0</v>
      </c>
      <c r="AM74" s="61">
        <v>0</v>
      </c>
      <c r="AN74" s="61">
        <v>-21999957.389999993</v>
      </c>
      <c r="AO74" s="61">
        <v>-8342566.879999999</v>
      </c>
      <c r="AP74" s="61">
        <v>-10577351.6</v>
      </c>
      <c r="AQ74" s="61">
        <v>2234784.7200000002</v>
      </c>
      <c r="AR74" s="61">
        <v>-7517443.8399999961</v>
      </c>
      <c r="AS74" s="61">
        <v>-8765251.8699999973</v>
      </c>
      <c r="AT74" s="61">
        <v>-75490787.299999997</v>
      </c>
      <c r="AU74" s="61">
        <v>-82780028.379999995</v>
      </c>
      <c r="AV74" s="61">
        <v>7289241.0800000001</v>
      </c>
      <c r="AW74" s="61">
        <v>0</v>
      </c>
      <c r="AX74" s="61">
        <v>0</v>
      </c>
      <c r="AY74" s="61">
        <v>66725535.43</v>
      </c>
      <c r="AZ74" s="61">
        <v>1247808.0300000012</v>
      </c>
      <c r="BA74" s="61">
        <v>24165186.620000001</v>
      </c>
      <c r="BB74" s="61">
        <v>28309089</v>
      </c>
      <c r="BC74" s="61">
        <v>-4143902.38</v>
      </c>
      <c r="BD74" s="61">
        <v>0</v>
      </c>
      <c r="BE74" s="61">
        <v>0</v>
      </c>
      <c r="BF74" s="61">
        <v>-22917378.59</v>
      </c>
      <c r="BG74" s="61">
        <v>0</v>
      </c>
      <c r="BH74" s="61">
        <v>0</v>
      </c>
      <c r="BI74" s="61">
        <v>0</v>
      </c>
      <c r="BJ74" s="61">
        <v>0</v>
      </c>
      <c r="BK74" s="61">
        <v>0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-535929.01</v>
      </c>
      <c r="BR74" s="61">
        <v>-535929.01</v>
      </c>
      <c r="BS74" s="61">
        <v>0</v>
      </c>
      <c r="BT74" s="61">
        <v>0</v>
      </c>
      <c r="BU74" s="61">
        <v>-5604017.6600000001</v>
      </c>
      <c r="BV74" s="61">
        <v>-3833129.93</v>
      </c>
      <c r="BW74" s="61">
        <v>-1476138.4</v>
      </c>
      <c r="BX74" s="61">
        <v>-386411.83</v>
      </c>
      <c r="BY74" s="61">
        <v>0</v>
      </c>
      <c r="BZ74" s="61">
        <v>0</v>
      </c>
      <c r="CA74" s="61">
        <v>-105691.15</v>
      </c>
      <c r="CB74" s="61">
        <v>785162.75</v>
      </c>
      <c r="CC74" s="61">
        <v>-587809.1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0</v>
      </c>
      <c r="CM74" s="61">
        <v>0</v>
      </c>
      <c r="CN74" s="61">
        <v>0</v>
      </c>
      <c r="CO74" s="61">
        <v>0</v>
      </c>
      <c r="CP74" s="61">
        <v>0</v>
      </c>
      <c r="CQ74" s="61">
        <v>0</v>
      </c>
      <c r="CR74" s="61">
        <v>0</v>
      </c>
      <c r="CS74" s="61">
        <v>0</v>
      </c>
      <c r="CT74" s="61">
        <v>0</v>
      </c>
      <c r="CU74" s="61">
        <v>27856091.979999997</v>
      </c>
    </row>
    <row r="75" spans="1:99" ht="12.75" customHeight="1">
      <c r="A75" s="46" t="s">
        <v>125</v>
      </c>
      <c r="B75" s="62">
        <v>4003</v>
      </c>
      <c r="C75" s="60" t="s">
        <v>376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  <c r="CM75" s="61">
        <v>0</v>
      </c>
      <c r="CN75" s="61">
        <v>0</v>
      </c>
      <c r="CO75" s="61">
        <v>0</v>
      </c>
      <c r="CP75" s="61">
        <v>0</v>
      </c>
      <c r="CQ75" s="61">
        <v>0</v>
      </c>
      <c r="CR75" s="61">
        <v>0</v>
      </c>
      <c r="CS75" s="61">
        <v>0</v>
      </c>
      <c r="CT75" s="61">
        <v>0</v>
      </c>
      <c r="CU75" s="61">
        <v>0</v>
      </c>
    </row>
    <row r="76" spans="1:99" ht="12.75" customHeight="1">
      <c r="A76" s="46" t="s">
        <v>126</v>
      </c>
      <c r="B76" s="62">
        <v>4004</v>
      </c>
      <c r="C76" s="60" t="s">
        <v>376</v>
      </c>
      <c r="D76" s="61">
        <v>0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0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0</v>
      </c>
      <c r="BT76" s="61">
        <v>0</v>
      </c>
      <c r="BU76" s="61">
        <v>0</v>
      </c>
      <c r="BV76" s="61">
        <v>0</v>
      </c>
      <c r="BW76" s="61">
        <v>0</v>
      </c>
      <c r="BX76" s="61">
        <v>0</v>
      </c>
      <c r="BY76" s="61">
        <v>0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0</v>
      </c>
      <c r="CM76" s="61">
        <v>0</v>
      </c>
      <c r="CN76" s="61">
        <v>0</v>
      </c>
      <c r="CO76" s="61">
        <v>0</v>
      </c>
      <c r="CP76" s="61">
        <v>0</v>
      </c>
      <c r="CQ76" s="61">
        <v>0</v>
      </c>
      <c r="CR76" s="61">
        <v>0</v>
      </c>
      <c r="CS76" s="61">
        <v>0</v>
      </c>
      <c r="CT76" s="61">
        <v>0</v>
      </c>
      <c r="CU76" s="61">
        <v>0</v>
      </c>
    </row>
    <row r="77" spans="1:99" ht="12.75" customHeight="1">
      <c r="A77" s="46" t="s">
        <v>127</v>
      </c>
      <c r="B77" s="62">
        <v>4005</v>
      </c>
      <c r="C77" s="60" t="s">
        <v>376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0</v>
      </c>
      <c r="AT77" s="61">
        <v>0</v>
      </c>
      <c r="AU77" s="61">
        <v>0</v>
      </c>
      <c r="AV77" s="61">
        <v>0</v>
      </c>
      <c r="AW77" s="61">
        <v>0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61">
        <v>0</v>
      </c>
      <c r="BE77" s="61">
        <v>0</v>
      </c>
      <c r="BF77" s="61">
        <v>0</v>
      </c>
      <c r="BG77" s="61">
        <v>0</v>
      </c>
      <c r="BH77" s="61">
        <v>0</v>
      </c>
      <c r="BI77" s="61">
        <v>0</v>
      </c>
      <c r="BJ77" s="61">
        <v>0</v>
      </c>
      <c r="BK77" s="61">
        <v>0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0</v>
      </c>
      <c r="BT77" s="61">
        <v>0</v>
      </c>
      <c r="BU77" s="61">
        <v>0</v>
      </c>
      <c r="BV77" s="61">
        <v>0</v>
      </c>
      <c r="BW77" s="61">
        <v>0</v>
      </c>
      <c r="BX77" s="61">
        <v>0</v>
      </c>
      <c r="BY77" s="61">
        <v>0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0</v>
      </c>
      <c r="CM77" s="61">
        <v>0</v>
      </c>
      <c r="CN77" s="61">
        <v>0</v>
      </c>
      <c r="CO77" s="61">
        <v>0</v>
      </c>
      <c r="CP77" s="61">
        <v>0</v>
      </c>
      <c r="CQ77" s="61">
        <v>0</v>
      </c>
      <c r="CR77" s="61">
        <v>0</v>
      </c>
      <c r="CS77" s="61">
        <v>0</v>
      </c>
      <c r="CT77" s="61">
        <v>0</v>
      </c>
      <c r="CU77" s="61">
        <v>0</v>
      </c>
    </row>
    <row r="78" spans="1:99" ht="12.75" customHeight="1">
      <c r="A78" s="47" t="s">
        <v>128</v>
      </c>
      <c r="B78" s="63">
        <v>9000</v>
      </c>
      <c r="C78" s="60" t="s">
        <v>377</v>
      </c>
      <c r="D78" s="64">
        <v>95375.52</v>
      </c>
      <c r="E78" s="64">
        <v>0</v>
      </c>
      <c r="F78" s="64">
        <v>0</v>
      </c>
      <c r="G78" s="64">
        <v>0</v>
      </c>
      <c r="H78" s="64">
        <v>0</v>
      </c>
      <c r="I78" s="64">
        <v>0</v>
      </c>
      <c r="J78" s="64">
        <v>0</v>
      </c>
      <c r="K78" s="64">
        <v>0</v>
      </c>
      <c r="L78" s="64">
        <v>0</v>
      </c>
      <c r="M78" s="64">
        <v>0</v>
      </c>
      <c r="N78" s="64">
        <v>0</v>
      </c>
      <c r="O78" s="64">
        <v>0</v>
      </c>
      <c r="P78" s="64">
        <v>0</v>
      </c>
      <c r="Q78" s="64">
        <v>0</v>
      </c>
      <c r="R78" s="64">
        <v>0</v>
      </c>
      <c r="S78" s="64">
        <v>0</v>
      </c>
      <c r="T78" s="64">
        <v>0</v>
      </c>
      <c r="U78" s="64">
        <v>0</v>
      </c>
      <c r="V78" s="64">
        <v>95375.52</v>
      </c>
      <c r="W78" s="64">
        <v>0</v>
      </c>
      <c r="X78" s="64">
        <v>0</v>
      </c>
      <c r="Y78" s="64">
        <v>95375.52</v>
      </c>
      <c r="Z78" s="64">
        <v>0</v>
      </c>
      <c r="AA78" s="64">
        <v>0</v>
      </c>
      <c r="AB78" s="64">
        <v>0</v>
      </c>
      <c r="AC78" s="64">
        <v>0</v>
      </c>
      <c r="AD78" s="64">
        <v>0</v>
      </c>
      <c r="AE78" s="64">
        <v>0</v>
      </c>
      <c r="AF78" s="64">
        <v>0</v>
      </c>
      <c r="AG78" s="64">
        <v>0</v>
      </c>
      <c r="AH78" s="64">
        <v>0</v>
      </c>
      <c r="AI78" s="64">
        <v>0</v>
      </c>
      <c r="AJ78" s="64">
        <v>0</v>
      </c>
      <c r="AK78" s="64">
        <v>0</v>
      </c>
      <c r="AL78" s="64">
        <v>0</v>
      </c>
      <c r="AM78" s="64">
        <v>0</v>
      </c>
      <c r="AN78" s="64">
        <v>-464620.55999999936</v>
      </c>
      <c r="AO78" s="64">
        <v>-116670.54</v>
      </c>
      <c r="AP78" s="64">
        <v>-116670.54</v>
      </c>
      <c r="AQ78" s="64">
        <v>0</v>
      </c>
      <c r="AR78" s="64">
        <v>27686.299999999988</v>
      </c>
      <c r="AS78" s="64">
        <v>27686.299999999988</v>
      </c>
      <c r="AT78" s="64">
        <v>-561135.4</v>
      </c>
      <c r="AU78" s="64">
        <v>-561135.4</v>
      </c>
      <c r="AV78" s="64">
        <v>0</v>
      </c>
      <c r="AW78" s="64">
        <v>0</v>
      </c>
      <c r="AX78" s="64">
        <v>0</v>
      </c>
      <c r="AY78" s="64">
        <v>588821.69999999995</v>
      </c>
      <c r="AZ78" s="64">
        <v>0</v>
      </c>
      <c r="BA78" s="64">
        <v>0</v>
      </c>
      <c r="BB78" s="64">
        <v>0</v>
      </c>
      <c r="BC78" s="64">
        <v>0</v>
      </c>
      <c r="BD78" s="64">
        <v>0</v>
      </c>
      <c r="BE78" s="64">
        <v>0</v>
      </c>
      <c r="BF78" s="64">
        <v>0</v>
      </c>
      <c r="BG78" s="64">
        <v>0</v>
      </c>
      <c r="BH78" s="64">
        <v>0</v>
      </c>
      <c r="BI78" s="64">
        <v>0</v>
      </c>
      <c r="BJ78" s="64">
        <v>-375636.31999999937</v>
      </c>
      <c r="BK78" s="64">
        <v>-375636.31999999937</v>
      </c>
      <c r="BL78" s="64">
        <v>-4364124.1399999997</v>
      </c>
      <c r="BM78" s="64">
        <v>3988487.8200000003</v>
      </c>
      <c r="BN78" s="64">
        <v>0</v>
      </c>
      <c r="BO78" s="64">
        <v>0</v>
      </c>
      <c r="BP78" s="64">
        <v>0</v>
      </c>
      <c r="BQ78" s="64">
        <v>0</v>
      </c>
      <c r="BR78" s="64">
        <v>0</v>
      </c>
      <c r="BS78" s="64">
        <v>0</v>
      </c>
      <c r="BT78" s="64">
        <v>0</v>
      </c>
      <c r="BU78" s="64">
        <v>0</v>
      </c>
      <c r="BV78" s="64">
        <v>0</v>
      </c>
      <c r="BW78" s="64">
        <v>0</v>
      </c>
      <c r="BX78" s="64">
        <v>0</v>
      </c>
      <c r="BY78" s="64">
        <v>0</v>
      </c>
      <c r="BZ78" s="64">
        <v>0</v>
      </c>
      <c r="CA78" s="64">
        <v>0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0</v>
      </c>
      <c r="CJ78" s="64">
        <v>0</v>
      </c>
      <c r="CK78" s="64">
        <v>0</v>
      </c>
      <c r="CL78" s="64">
        <v>0</v>
      </c>
      <c r="CM78" s="64">
        <v>0</v>
      </c>
      <c r="CN78" s="64">
        <v>0</v>
      </c>
      <c r="CO78" s="64">
        <v>0</v>
      </c>
      <c r="CP78" s="64">
        <v>0</v>
      </c>
      <c r="CQ78" s="64">
        <v>0</v>
      </c>
      <c r="CR78" s="64">
        <v>0</v>
      </c>
      <c r="CS78" s="64">
        <v>0</v>
      </c>
      <c r="CT78" s="64">
        <v>0</v>
      </c>
      <c r="CU78" s="64">
        <v>-369245.03999999934</v>
      </c>
    </row>
    <row r="79" spans="1:99" ht="12.75" customHeight="1">
      <c r="A79" s="47" t="s">
        <v>129</v>
      </c>
      <c r="B79" s="63">
        <v>9001</v>
      </c>
      <c r="C79" s="60" t="s">
        <v>378</v>
      </c>
      <c r="D79" s="64">
        <v>57731492990.822311</v>
      </c>
      <c r="E79" s="64">
        <v>53720199614.817055</v>
      </c>
      <c r="F79" s="64">
        <v>56452568303.045944</v>
      </c>
      <c r="G79" s="64">
        <v>-2732368688.2288952</v>
      </c>
      <c r="H79" s="64">
        <v>-4709891489.6100006</v>
      </c>
      <c r="I79" s="64">
        <v>-5063777503.8699999</v>
      </c>
      <c r="J79" s="64">
        <v>-33327758982.48</v>
      </c>
      <c r="K79" s="64">
        <v>28263981478.610001</v>
      </c>
      <c r="L79" s="64">
        <v>353886014.25999981</v>
      </c>
      <c r="M79" s="64">
        <v>2255846354.96</v>
      </c>
      <c r="N79" s="64">
        <v>-1901960340.7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8388352028.395257</v>
      </c>
      <c r="W79" s="64">
        <v>1608059286.6602671</v>
      </c>
      <c r="X79" s="64">
        <v>12009169.155819293</v>
      </c>
      <c r="Y79" s="64">
        <v>2014307100.4618862</v>
      </c>
      <c r="Z79" s="64">
        <v>4709191762.5572844</v>
      </c>
      <c r="AA79" s="64">
        <v>20660976.399999999</v>
      </c>
      <c r="AB79" s="64">
        <v>0</v>
      </c>
      <c r="AC79" s="64">
        <v>0</v>
      </c>
      <c r="AD79" s="64">
        <v>0</v>
      </c>
      <c r="AE79" s="64">
        <v>24123733.16</v>
      </c>
      <c r="AF79" s="64">
        <v>-4.9000000000000004</v>
      </c>
      <c r="AG79" s="64">
        <v>332832842.12</v>
      </c>
      <c r="AH79" s="64">
        <v>332832842.12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-45330750996.366707</v>
      </c>
      <c r="AO79" s="64">
        <v>-9780753836.2101803</v>
      </c>
      <c r="AP79" s="64">
        <v>-10350112691.029999</v>
      </c>
      <c r="AQ79" s="64">
        <v>569358854.81982064</v>
      </c>
      <c r="AR79" s="64">
        <v>-516189427.03835917</v>
      </c>
      <c r="AS79" s="64">
        <v>-969481774.31214106</v>
      </c>
      <c r="AT79" s="64">
        <v>-9969798052.3992996</v>
      </c>
      <c r="AU79" s="64">
        <v>-8359755965.2093</v>
      </c>
      <c r="AV79" s="64">
        <v>-1605131710.05</v>
      </c>
      <c r="AW79" s="64">
        <v>-16114752.5</v>
      </c>
      <c r="AX79" s="64">
        <v>11204375.359999999</v>
      </c>
      <c r="AY79" s="64">
        <v>9000316278.0871582</v>
      </c>
      <c r="AZ79" s="64">
        <v>453292347.27378207</v>
      </c>
      <c r="BA79" s="64">
        <v>2388159803.5003614</v>
      </c>
      <c r="BB79" s="64">
        <v>2031736502.8903623</v>
      </c>
      <c r="BC79" s="64">
        <v>356817371.03000003</v>
      </c>
      <c r="BD79" s="64">
        <v>0</v>
      </c>
      <c r="BE79" s="64">
        <v>-394070.42</v>
      </c>
      <c r="BF79" s="64">
        <v>-1934867456.2265799</v>
      </c>
      <c r="BG79" s="64">
        <v>-196192754.02999997</v>
      </c>
      <c r="BH79" s="64">
        <v>-195995854.30000001</v>
      </c>
      <c r="BI79" s="64">
        <v>-196899.72999999998</v>
      </c>
      <c r="BJ79" s="64">
        <v>-15813587353.070173</v>
      </c>
      <c r="BK79" s="64">
        <v>-15823766881.490177</v>
      </c>
      <c r="BL79" s="64">
        <v>-197598918108.0502</v>
      </c>
      <c r="BM79" s="64">
        <v>181775151226.56</v>
      </c>
      <c r="BN79" s="64">
        <v>10179528.420000006</v>
      </c>
      <c r="BO79" s="64">
        <v>302140551.37</v>
      </c>
      <c r="BP79" s="64">
        <v>-291961022.94999999</v>
      </c>
      <c r="BQ79" s="64">
        <v>-255962326.94999996</v>
      </c>
      <c r="BR79" s="64">
        <v>-253704088.65999994</v>
      </c>
      <c r="BS79" s="64">
        <v>0</v>
      </c>
      <c r="BT79" s="64">
        <v>-2258238.29</v>
      </c>
      <c r="BU79" s="64">
        <v>-18627570453.998005</v>
      </c>
      <c r="BV79" s="64">
        <v>-13718999285.623684</v>
      </c>
      <c r="BW79" s="64">
        <v>-3922173366.2511196</v>
      </c>
      <c r="BX79" s="64">
        <v>-903459340.91378546</v>
      </c>
      <c r="BY79" s="64">
        <v>0</v>
      </c>
      <c r="BZ79" s="64">
        <v>-335648835.44676304</v>
      </c>
      <c r="CA79" s="64">
        <v>-445959227.57011008</v>
      </c>
      <c r="CB79" s="64">
        <v>837034497.6061517</v>
      </c>
      <c r="CC79" s="64">
        <v>-138364895.798695</v>
      </c>
      <c r="CD79" s="64">
        <v>-59324909.050000004</v>
      </c>
      <c r="CE79" s="64">
        <v>-2376961.4699999997</v>
      </c>
      <c r="CF79" s="64">
        <v>-3679220.88</v>
      </c>
      <c r="CG79" s="64">
        <v>-43958.45</v>
      </c>
      <c r="CH79" s="64">
        <v>-51843094.700000003</v>
      </c>
      <c r="CI79" s="64">
        <v>-1381673.55</v>
      </c>
      <c r="CJ79" s="64">
        <v>0</v>
      </c>
      <c r="CK79" s="64">
        <v>-81169936.019999996</v>
      </c>
      <c r="CL79" s="64">
        <v>-68688274.420000002</v>
      </c>
      <c r="CM79" s="64">
        <v>0</v>
      </c>
      <c r="CN79" s="64">
        <v>-12481661.6</v>
      </c>
      <c r="CO79" s="64">
        <v>0</v>
      </c>
      <c r="CP79" s="64">
        <v>0</v>
      </c>
      <c r="CQ79" s="64">
        <v>0</v>
      </c>
      <c r="CR79" s="64">
        <v>0</v>
      </c>
      <c r="CS79" s="64">
        <v>0</v>
      </c>
      <c r="CT79" s="64">
        <v>0</v>
      </c>
      <c r="CU79" s="64">
        <v>12400741994.455587</v>
      </c>
    </row>
    <row r="80" spans="1:99">
      <c r="A80" s="47" t="s">
        <v>131</v>
      </c>
      <c r="B80" s="63">
        <v>9002</v>
      </c>
      <c r="C80" s="60" t="s">
        <v>379</v>
      </c>
      <c r="D80" s="64">
        <v>49856049.36999999</v>
      </c>
      <c r="E80" s="64">
        <v>42460185.099999994</v>
      </c>
      <c r="F80" s="64">
        <v>54884950.369999997</v>
      </c>
      <c r="G80" s="64">
        <v>-12424765.27</v>
      </c>
      <c r="H80" s="64">
        <v>-9658833.140000008</v>
      </c>
      <c r="I80" s="64">
        <v>-13140270.210000008</v>
      </c>
      <c r="J80" s="64">
        <v>-97766897.450000003</v>
      </c>
      <c r="K80" s="64">
        <v>84626627.239999995</v>
      </c>
      <c r="L80" s="64">
        <v>3481437.0700000003</v>
      </c>
      <c r="M80" s="64">
        <v>20384808.100000001</v>
      </c>
      <c r="N80" s="64">
        <v>-16903371.030000001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16431914.57</v>
      </c>
      <c r="W80" s="64">
        <v>16431914.57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622782.84</v>
      </c>
      <c r="AH80" s="64">
        <v>621862.98</v>
      </c>
      <c r="AI80" s="64">
        <v>919.86</v>
      </c>
      <c r="AJ80" s="64">
        <v>0</v>
      </c>
      <c r="AK80" s="64">
        <v>0</v>
      </c>
      <c r="AL80" s="64">
        <v>0</v>
      </c>
      <c r="AM80" s="64">
        <v>0</v>
      </c>
      <c r="AN80" s="64">
        <v>-21999957.389999993</v>
      </c>
      <c r="AO80" s="64">
        <v>-8342566.879999999</v>
      </c>
      <c r="AP80" s="64">
        <v>-10577351.6</v>
      </c>
      <c r="AQ80" s="64">
        <v>2234784.7200000002</v>
      </c>
      <c r="AR80" s="64">
        <v>-7517443.8399999961</v>
      </c>
      <c r="AS80" s="64">
        <v>-8765251.8699999973</v>
      </c>
      <c r="AT80" s="64">
        <v>-75490787.299999997</v>
      </c>
      <c r="AU80" s="64">
        <v>-82780028.379999995</v>
      </c>
      <c r="AV80" s="64">
        <v>7289241.0800000001</v>
      </c>
      <c r="AW80" s="64">
        <v>0</v>
      </c>
      <c r="AX80" s="64">
        <v>0</v>
      </c>
      <c r="AY80" s="64">
        <v>66725535.43</v>
      </c>
      <c r="AZ80" s="64">
        <v>1247808.0300000012</v>
      </c>
      <c r="BA80" s="64">
        <v>24165186.620000001</v>
      </c>
      <c r="BB80" s="64">
        <v>28309089</v>
      </c>
      <c r="BC80" s="64">
        <v>-4143902.38</v>
      </c>
      <c r="BD80" s="64">
        <v>0</v>
      </c>
      <c r="BE80" s="64">
        <v>0</v>
      </c>
      <c r="BF80" s="64">
        <v>-22917378.59</v>
      </c>
      <c r="BG80" s="64">
        <v>0</v>
      </c>
      <c r="BH80" s="64">
        <v>0</v>
      </c>
      <c r="BI80" s="64">
        <v>0</v>
      </c>
      <c r="BJ80" s="64">
        <v>0</v>
      </c>
      <c r="BK80" s="64">
        <v>0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-535929.01</v>
      </c>
      <c r="BR80" s="64">
        <v>-535929.01</v>
      </c>
      <c r="BS80" s="64">
        <v>0</v>
      </c>
      <c r="BT80" s="64">
        <v>0</v>
      </c>
      <c r="BU80" s="64">
        <v>-5604017.6600000001</v>
      </c>
      <c r="BV80" s="64">
        <v>-3833129.93</v>
      </c>
      <c r="BW80" s="64">
        <v>-1476138.4</v>
      </c>
      <c r="BX80" s="64">
        <v>-386411.83</v>
      </c>
      <c r="BY80" s="64">
        <v>0</v>
      </c>
      <c r="BZ80" s="64">
        <v>0</v>
      </c>
      <c r="CA80" s="64">
        <v>-105691.15</v>
      </c>
      <c r="CB80" s="64">
        <v>785162.75</v>
      </c>
      <c r="CC80" s="64">
        <v>-587809.1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0</v>
      </c>
      <c r="CM80" s="64">
        <v>0</v>
      </c>
      <c r="CN80" s="64">
        <v>0</v>
      </c>
      <c r="CO80" s="64">
        <v>0</v>
      </c>
      <c r="CP80" s="64">
        <v>0</v>
      </c>
      <c r="CQ80" s="64">
        <v>0</v>
      </c>
      <c r="CR80" s="64">
        <v>0</v>
      </c>
      <c r="CS80" s="64">
        <v>0</v>
      </c>
      <c r="CT80" s="64">
        <v>0</v>
      </c>
      <c r="CU80" s="64">
        <v>27856091.979999997</v>
      </c>
    </row>
    <row r="81" spans="1:99">
      <c r="A81" s="47" t="s">
        <v>133</v>
      </c>
      <c r="B81" s="63">
        <v>9003</v>
      </c>
      <c r="C81" s="60" t="s">
        <v>380</v>
      </c>
      <c r="D81" s="64">
        <v>57731588366.342308</v>
      </c>
      <c r="E81" s="64">
        <v>53720199614.817055</v>
      </c>
      <c r="F81" s="64">
        <v>56452568303.045944</v>
      </c>
      <c r="G81" s="64">
        <v>-2732368688.2288952</v>
      </c>
      <c r="H81" s="64">
        <v>-4709891489.6100006</v>
      </c>
      <c r="I81" s="64">
        <v>-5063777503.8699999</v>
      </c>
      <c r="J81" s="64">
        <v>-33327758982.48</v>
      </c>
      <c r="K81" s="64">
        <v>28263981478.610001</v>
      </c>
      <c r="L81" s="64">
        <v>353886014.25999981</v>
      </c>
      <c r="M81" s="64">
        <v>2255846354.96</v>
      </c>
      <c r="N81" s="64">
        <v>-1901960340.7</v>
      </c>
      <c r="O81" s="64">
        <v>0</v>
      </c>
      <c r="P81" s="64">
        <v>0</v>
      </c>
      <c r="Q81" s="64">
        <v>0</v>
      </c>
      <c r="R81" s="64">
        <v>0</v>
      </c>
      <c r="S81" s="64">
        <v>0</v>
      </c>
      <c r="T81" s="64">
        <v>0</v>
      </c>
      <c r="U81" s="64">
        <v>0</v>
      </c>
      <c r="V81" s="64">
        <v>8388447403.9152575</v>
      </c>
      <c r="W81" s="64">
        <v>1608059286.6602671</v>
      </c>
      <c r="X81" s="64">
        <v>12009169.155819293</v>
      </c>
      <c r="Y81" s="64">
        <v>2014402475.9818861</v>
      </c>
      <c r="Z81" s="64">
        <v>4709191762.5572844</v>
      </c>
      <c r="AA81" s="64">
        <v>20660976.399999999</v>
      </c>
      <c r="AB81" s="64">
        <v>0</v>
      </c>
      <c r="AC81" s="64">
        <v>0</v>
      </c>
      <c r="AD81" s="64">
        <v>0</v>
      </c>
      <c r="AE81" s="64">
        <v>24123733.16</v>
      </c>
      <c r="AF81" s="64">
        <v>-4.9000000000000004</v>
      </c>
      <c r="AG81" s="64">
        <v>332832842.12</v>
      </c>
      <c r="AH81" s="64">
        <v>332832842.12</v>
      </c>
      <c r="AI81" s="64">
        <v>0</v>
      </c>
      <c r="AJ81" s="64">
        <v>0</v>
      </c>
      <c r="AK81" s="64">
        <v>0</v>
      </c>
      <c r="AL81" s="64">
        <v>0</v>
      </c>
      <c r="AM81" s="64">
        <v>0</v>
      </c>
      <c r="AN81" s="64">
        <v>-45331215616.926704</v>
      </c>
      <c r="AO81" s="64">
        <v>-9780870506.7501812</v>
      </c>
      <c r="AP81" s="64">
        <v>-10350229361.57</v>
      </c>
      <c r="AQ81" s="64">
        <v>569358854.81982064</v>
      </c>
      <c r="AR81" s="64">
        <v>-516161740.73835915</v>
      </c>
      <c r="AS81" s="64">
        <v>-969454088.01214111</v>
      </c>
      <c r="AT81" s="64">
        <v>-9970359187.7992992</v>
      </c>
      <c r="AU81" s="64">
        <v>-8360317100.6092997</v>
      </c>
      <c r="AV81" s="64">
        <v>-1605131710.05</v>
      </c>
      <c r="AW81" s="64">
        <v>-16114752.5</v>
      </c>
      <c r="AX81" s="64">
        <v>11204375.359999999</v>
      </c>
      <c r="AY81" s="64">
        <v>9000905099.787159</v>
      </c>
      <c r="AZ81" s="64">
        <v>453292347.27378207</v>
      </c>
      <c r="BA81" s="64">
        <v>2388159803.5003614</v>
      </c>
      <c r="BB81" s="64">
        <v>2031736502.8903623</v>
      </c>
      <c r="BC81" s="64">
        <v>356817371.03000003</v>
      </c>
      <c r="BD81" s="64">
        <v>0</v>
      </c>
      <c r="BE81" s="64">
        <v>-394070.42</v>
      </c>
      <c r="BF81" s="64">
        <v>-1934867456.2265799</v>
      </c>
      <c r="BG81" s="64">
        <v>-196192754.02999997</v>
      </c>
      <c r="BH81" s="64">
        <v>-195995854.30000001</v>
      </c>
      <c r="BI81" s="64">
        <v>-196899.72999999998</v>
      </c>
      <c r="BJ81" s="64">
        <v>-15813962989.390173</v>
      </c>
      <c r="BK81" s="64">
        <v>-15824142517.810177</v>
      </c>
      <c r="BL81" s="64">
        <v>-197603282232.19022</v>
      </c>
      <c r="BM81" s="64">
        <v>181779139714.38</v>
      </c>
      <c r="BN81" s="64">
        <v>10179528.420000006</v>
      </c>
      <c r="BO81" s="64">
        <v>302140551.37</v>
      </c>
      <c r="BP81" s="64">
        <v>-291961022.94999999</v>
      </c>
      <c r="BQ81" s="64">
        <v>-255962326.94999996</v>
      </c>
      <c r="BR81" s="64">
        <v>-253704088.65999994</v>
      </c>
      <c r="BS81" s="64">
        <v>0</v>
      </c>
      <c r="BT81" s="64">
        <v>-2258238.29</v>
      </c>
      <c r="BU81" s="64">
        <v>-18627570453.998005</v>
      </c>
      <c r="BV81" s="64">
        <v>-13718999285.623684</v>
      </c>
      <c r="BW81" s="64">
        <v>-3922173366.2511196</v>
      </c>
      <c r="BX81" s="64">
        <v>-903459340.91378546</v>
      </c>
      <c r="BY81" s="64">
        <v>0</v>
      </c>
      <c r="BZ81" s="64">
        <v>-335648835.44676304</v>
      </c>
      <c r="CA81" s="64">
        <v>-445959227.57011008</v>
      </c>
      <c r="CB81" s="64">
        <v>837034497.6061517</v>
      </c>
      <c r="CC81" s="64">
        <v>-138364895.798695</v>
      </c>
      <c r="CD81" s="64">
        <v>-59324909.050000004</v>
      </c>
      <c r="CE81" s="64">
        <v>-2376961.4699999997</v>
      </c>
      <c r="CF81" s="64">
        <v>-3679220.88</v>
      </c>
      <c r="CG81" s="64">
        <v>-43958.45</v>
      </c>
      <c r="CH81" s="64">
        <v>-51843094.700000003</v>
      </c>
      <c r="CI81" s="64">
        <v>-1381673.55</v>
      </c>
      <c r="CJ81" s="64">
        <v>0</v>
      </c>
      <c r="CK81" s="64">
        <v>-81169936.019999996</v>
      </c>
      <c r="CL81" s="64">
        <v>-68688274.420000002</v>
      </c>
      <c r="CM81" s="64">
        <v>0</v>
      </c>
      <c r="CN81" s="64">
        <v>-12481661.6</v>
      </c>
      <c r="CO81" s="64">
        <v>0</v>
      </c>
      <c r="CP81" s="64">
        <v>0</v>
      </c>
      <c r="CQ81" s="64">
        <v>0</v>
      </c>
      <c r="CR81" s="64">
        <v>0</v>
      </c>
      <c r="CS81" s="64">
        <v>0</v>
      </c>
      <c r="CT81" s="64">
        <v>0</v>
      </c>
      <c r="CU81" s="64">
        <v>12400372749.415586</v>
      </c>
    </row>
    <row r="82" spans="1:99">
      <c r="A82" s="48" t="s">
        <v>135</v>
      </c>
      <c r="B82" s="65"/>
      <c r="C82" s="60" t="s">
        <v>381</v>
      </c>
      <c r="D82" s="64">
        <v>57781444415.712311</v>
      </c>
      <c r="E82" s="64">
        <v>53762659799.917053</v>
      </c>
      <c r="F82" s="64">
        <v>56507453253.415947</v>
      </c>
      <c r="G82" s="64">
        <v>-2744793453.4988952</v>
      </c>
      <c r="H82" s="64">
        <v>-4719550322.750001</v>
      </c>
      <c r="I82" s="64">
        <v>-5076917774.0799999</v>
      </c>
      <c r="J82" s="64">
        <v>-33425525879.93</v>
      </c>
      <c r="K82" s="64">
        <v>28348608105.850002</v>
      </c>
      <c r="L82" s="64">
        <v>357367451.3299998</v>
      </c>
      <c r="M82" s="64">
        <v>2276231163.0599999</v>
      </c>
      <c r="N82" s="64">
        <v>-1918863711.73</v>
      </c>
      <c r="O82" s="64">
        <v>0</v>
      </c>
      <c r="P82" s="64">
        <v>0</v>
      </c>
      <c r="Q82" s="64">
        <v>0</v>
      </c>
      <c r="R82" s="64">
        <v>0</v>
      </c>
      <c r="S82" s="64">
        <v>0</v>
      </c>
      <c r="T82" s="64">
        <v>0</v>
      </c>
      <c r="U82" s="64">
        <v>0</v>
      </c>
      <c r="V82" s="64">
        <v>8404879318.4852571</v>
      </c>
      <c r="W82" s="64">
        <v>1624491201.230267</v>
      </c>
      <c r="X82" s="64">
        <v>12009169.155819293</v>
      </c>
      <c r="Y82" s="64">
        <v>2014402475.9818861</v>
      </c>
      <c r="Z82" s="64">
        <v>4709191762.5572844</v>
      </c>
      <c r="AA82" s="64">
        <v>20660976.399999999</v>
      </c>
      <c r="AB82" s="64">
        <v>0</v>
      </c>
      <c r="AC82" s="64">
        <v>0</v>
      </c>
      <c r="AD82" s="64">
        <v>0</v>
      </c>
      <c r="AE82" s="64">
        <v>24123733.16</v>
      </c>
      <c r="AF82" s="64">
        <v>-4.9000000000000004</v>
      </c>
      <c r="AG82" s="64">
        <v>333455624.95999998</v>
      </c>
      <c r="AH82" s="64">
        <v>333454705.10000002</v>
      </c>
      <c r="AI82" s="64">
        <v>919.86</v>
      </c>
      <c r="AJ82" s="64">
        <v>0</v>
      </c>
      <c r="AK82" s="64">
        <v>0</v>
      </c>
      <c r="AL82" s="64">
        <v>0</v>
      </c>
      <c r="AM82" s="64">
        <v>0</v>
      </c>
      <c r="AN82" s="64">
        <v>-45353215574.316704</v>
      </c>
      <c r="AO82" s="64">
        <v>-9789213073.6301804</v>
      </c>
      <c r="AP82" s="64">
        <v>-10360806713.17</v>
      </c>
      <c r="AQ82" s="64">
        <v>571593639.53982067</v>
      </c>
      <c r="AR82" s="64">
        <v>-523679184.57835913</v>
      </c>
      <c r="AS82" s="64">
        <v>-978219339.88214111</v>
      </c>
      <c r="AT82" s="64">
        <v>-10045849975.099298</v>
      </c>
      <c r="AU82" s="64">
        <v>-8443097128.9892998</v>
      </c>
      <c r="AV82" s="64">
        <v>-1597842468.97</v>
      </c>
      <c r="AW82" s="64">
        <v>-16114752.5</v>
      </c>
      <c r="AX82" s="64">
        <v>11204375.359999999</v>
      </c>
      <c r="AY82" s="64">
        <v>9067630635.2171593</v>
      </c>
      <c r="AZ82" s="64">
        <v>454540155.30378211</v>
      </c>
      <c r="BA82" s="64">
        <v>2412324990.1203613</v>
      </c>
      <c r="BB82" s="64">
        <v>2060045591.8903623</v>
      </c>
      <c r="BC82" s="64">
        <v>352673468.65000004</v>
      </c>
      <c r="BD82" s="64">
        <v>0</v>
      </c>
      <c r="BE82" s="64">
        <v>-394070.42</v>
      </c>
      <c r="BF82" s="64">
        <v>-1957784834.8165798</v>
      </c>
      <c r="BG82" s="64">
        <v>-196192754.02999997</v>
      </c>
      <c r="BH82" s="64">
        <v>-195995854.30000001</v>
      </c>
      <c r="BI82" s="64">
        <v>-196899.72999999998</v>
      </c>
      <c r="BJ82" s="64">
        <v>-15813962989.390173</v>
      </c>
      <c r="BK82" s="64">
        <v>-15824142517.810177</v>
      </c>
      <c r="BL82" s="64">
        <v>-197603282232.19022</v>
      </c>
      <c r="BM82" s="64">
        <v>181779139714.38</v>
      </c>
      <c r="BN82" s="64">
        <v>10179528.420000006</v>
      </c>
      <c r="BO82" s="64">
        <v>302140551.37</v>
      </c>
      <c r="BP82" s="64">
        <v>-291961022.94999999</v>
      </c>
      <c r="BQ82" s="64">
        <v>-256498255.95999995</v>
      </c>
      <c r="BR82" s="64">
        <v>-254240017.66999993</v>
      </c>
      <c r="BS82" s="64">
        <v>0</v>
      </c>
      <c r="BT82" s="64">
        <v>-2258238.29</v>
      </c>
      <c r="BU82" s="64">
        <v>-18633174471.658005</v>
      </c>
      <c r="BV82" s="64">
        <v>-13722832415.553684</v>
      </c>
      <c r="BW82" s="64">
        <v>-3923649504.6511197</v>
      </c>
      <c r="BX82" s="64">
        <v>-903845752.7437855</v>
      </c>
      <c r="BY82" s="64">
        <v>0</v>
      </c>
      <c r="BZ82" s="64">
        <v>-335648835.44676304</v>
      </c>
      <c r="CA82" s="64">
        <v>-446064918.72011006</v>
      </c>
      <c r="CB82" s="64">
        <v>837819660.3561517</v>
      </c>
      <c r="CC82" s="64">
        <v>-138952704.89869499</v>
      </c>
      <c r="CD82" s="64">
        <v>-59324909.050000004</v>
      </c>
      <c r="CE82" s="64">
        <v>-2376961.4699999997</v>
      </c>
      <c r="CF82" s="64">
        <v>-3679220.88</v>
      </c>
      <c r="CG82" s="64">
        <v>-43958.45</v>
      </c>
      <c r="CH82" s="64">
        <v>-51843094.700000003</v>
      </c>
      <c r="CI82" s="64">
        <v>-1381673.55</v>
      </c>
      <c r="CJ82" s="64">
        <v>0</v>
      </c>
      <c r="CK82" s="64">
        <v>-81169936.019999996</v>
      </c>
      <c r="CL82" s="64">
        <v>-68688274.420000002</v>
      </c>
      <c r="CM82" s="64">
        <v>0</v>
      </c>
      <c r="CN82" s="64">
        <v>-12481661.6</v>
      </c>
      <c r="CO82" s="64">
        <v>0</v>
      </c>
      <c r="CP82" s="64">
        <v>0</v>
      </c>
      <c r="CQ82" s="64">
        <v>0</v>
      </c>
      <c r="CR82" s="64">
        <v>0</v>
      </c>
      <c r="CS82" s="64">
        <v>0</v>
      </c>
      <c r="CT82" s="64">
        <v>0</v>
      </c>
      <c r="CU82" s="64">
        <v>12428228841.395586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9CDF0-F00A-468F-B4C3-AD13154D463C}">
  <sheetPr>
    <tabColor theme="5" tint="0.39997558519241921"/>
  </sheetPr>
  <dimension ref="A1:AF82"/>
  <sheetViews>
    <sheetView showGridLines="0" zoomScale="80" zoomScaleNormal="80" workbookViewId="0">
      <pane xSplit="3" ySplit="6" topLeftCell="D7" activePane="bottomRight" state="frozen"/>
      <selection activeCell="A84" sqref="A84:XFD159"/>
      <selection pane="topRight" activeCell="A84" sqref="A84:XFD159"/>
      <selection pane="bottomLeft" activeCell="A84" sqref="A84:XFD159"/>
      <selection pane="bottomRight" activeCell="D7" sqref="D7"/>
    </sheetView>
  </sheetViews>
  <sheetFormatPr defaultColWidth="9.140625" defaultRowHeight="12.75"/>
  <cols>
    <col min="1" max="1" width="58.7109375" style="5" customWidth="1"/>
    <col min="2" max="3" width="15.7109375" style="5" customWidth="1"/>
    <col min="4" max="4" width="14.5703125" style="5" bestFit="1" customWidth="1"/>
    <col min="5" max="6" width="14.85546875" style="5" bestFit="1" customWidth="1"/>
    <col min="7" max="7" width="12.42578125" style="5" customWidth="1"/>
    <col min="8" max="8" width="13.85546875" style="5" bestFit="1" customWidth="1"/>
    <col min="9" max="9" width="13.5703125" style="5" bestFit="1" customWidth="1"/>
    <col min="10" max="10" width="15.28515625" style="5" bestFit="1" customWidth="1"/>
    <col min="11" max="11" width="15.7109375" style="5" customWidth="1"/>
    <col min="12" max="12" width="15.42578125" style="5" bestFit="1" customWidth="1"/>
    <col min="13" max="13" width="11.42578125" style="5" bestFit="1" customWidth="1"/>
    <col min="14" max="14" width="15.28515625" style="5" bestFit="1" customWidth="1"/>
    <col min="15" max="15" width="14.28515625" style="5" bestFit="1" customWidth="1"/>
    <col min="16" max="16" width="15.5703125" style="5" bestFit="1" customWidth="1"/>
    <col min="17" max="18" width="12.42578125" style="5" bestFit="1" customWidth="1"/>
    <col min="19" max="19" width="13" style="5" bestFit="1" customWidth="1"/>
    <col min="20" max="20" width="15" style="5" bestFit="1" customWidth="1"/>
    <col min="21" max="22" width="15.7109375" style="5" customWidth="1"/>
    <col min="23" max="23" width="15" style="5" bestFit="1" customWidth="1"/>
    <col min="24" max="24" width="15.140625" style="5" bestFit="1" customWidth="1"/>
    <col min="25" max="25" width="11.5703125" style="5" bestFit="1" customWidth="1"/>
    <col min="26" max="26" width="15.5703125" style="5" bestFit="1" customWidth="1"/>
    <col min="27" max="27" width="15.42578125" style="5" bestFit="1" customWidth="1"/>
    <col min="28" max="28" width="14.28515625" style="5" bestFit="1" customWidth="1"/>
    <col min="29" max="29" width="15.7109375" style="5" customWidth="1"/>
    <col min="30" max="30" width="14.85546875" style="5" bestFit="1" customWidth="1"/>
    <col min="31" max="31" width="13.85546875" style="5" bestFit="1" customWidth="1"/>
    <col min="32" max="32" width="14.28515625" style="5" bestFit="1" customWidth="1"/>
    <col min="33" max="16384" width="9.140625" style="5"/>
  </cols>
  <sheetData>
    <row r="1" spans="1:32" s="78" customFormat="1" ht="15" customHeight="1">
      <c r="A1" s="49" t="s">
        <v>284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</row>
    <row r="2" spans="1:32" s="78" customFormat="1" ht="15" customHeight="1">
      <c r="A2" s="49" t="s">
        <v>433</v>
      </c>
      <c r="B2" s="76" t="s">
        <v>285</v>
      </c>
      <c r="C2" s="76"/>
      <c r="D2" s="76"/>
      <c r="E2" s="76"/>
      <c r="F2" s="76"/>
      <c r="G2" s="76"/>
      <c r="H2" s="76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</row>
    <row r="3" spans="1:32" s="78" customFormat="1" ht="15" customHeight="1">
      <c r="A3" s="49" t="s">
        <v>528</v>
      </c>
      <c r="B3" s="76" t="s">
        <v>285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</row>
    <row r="4" spans="1:32" ht="15" customHeight="1"/>
    <row r="5" spans="1:32" ht="22.5" customHeight="1">
      <c r="D5" s="1">
        <v>64</v>
      </c>
      <c r="E5" s="53">
        <v>640</v>
      </c>
      <c r="F5" s="54">
        <v>64001</v>
      </c>
      <c r="G5" s="54">
        <v>64002</v>
      </c>
      <c r="H5" s="53">
        <v>641</v>
      </c>
      <c r="I5" s="53">
        <v>642</v>
      </c>
      <c r="J5" s="53">
        <v>643</v>
      </c>
      <c r="K5" s="53">
        <v>644</v>
      </c>
      <c r="L5" s="53">
        <v>645</v>
      </c>
      <c r="M5" s="53">
        <v>649</v>
      </c>
      <c r="N5" s="1">
        <v>65</v>
      </c>
      <c r="O5" s="53">
        <v>650</v>
      </c>
      <c r="P5" s="54">
        <v>65001</v>
      </c>
      <c r="Q5" s="55">
        <v>650011</v>
      </c>
      <c r="R5" s="55">
        <v>650012</v>
      </c>
      <c r="S5" s="54">
        <v>65002</v>
      </c>
      <c r="T5" s="53">
        <v>651</v>
      </c>
      <c r="U5" s="53">
        <v>652</v>
      </c>
      <c r="V5" s="54">
        <v>65201</v>
      </c>
      <c r="W5" s="54">
        <v>65202</v>
      </c>
      <c r="X5" s="54">
        <v>65203</v>
      </c>
      <c r="Y5" s="54">
        <v>65204</v>
      </c>
      <c r="Z5" s="54">
        <v>65205</v>
      </c>
      <c r="AA5" s="54">
        <v>65206</v>
      </c>
      <c r="AB5" s="53">
        <v>653</v>
      </c>
      <c r="AC5" s="53">
        <v>654</v>
      </c>
      <c r="AD5" s="54">
        <v>65401</v>
      </c>
      <c r="AE5" s="54">
        <v>65402</v>
      </c>
      <c r="AF5" s="57" t="s">
        <v>251</v>
      </c>
    </row>
    <row r="6" spans="1:32" ht="80.099999999999994" customHeight="1">
      <c r="A6" s="57" t="s">
        <v>287</v>
      </c>
      <c r="B6" s="57" t="s">
        <v>288</v>
      </c>
      <c r="C6" s="57" t="s">
        <v>289</v>
      </c>
      <c r="D6" s="1" t="s">
        <v>434</v>
      </c>
      <c r="E6" s="53" t="s">
        <v>435</v>
      </c>
      <c r="F6" s="54" t="s">
        <v>436</v>
      </c>
      <c r="G6" s="54" t="s">
        <v>437</v>
      </c>
      <c r="H6" s="53" t="s">
        <v>438</v>
      </c>
      <c r="I6" s="53" t="s">
        <v>439</v>
      </c>
      <c r="J6" s="53" t="s">
        <v>440</v>
      </c>
      <c r="K6" s="53" t="s">
        <v>441</v>
      </c>
      <c r="L6" s="53" t="s">
        <v>442</v>
      </c>
      <c r="M6" s="53" t="s">
        <v>443</v>
      </c>
      <c r="N6" s="1" t="s">
        <v>444</v>
      </c>
      <c r="O6" s="53" t="s">
        <v>445</v>
      </c>
      <c r="P6" s="54" t="s">
        <v>446</v>
      </c>
      <c r="Q6" s="55" t="s">
        <v>436</v>
      </c>
      <c r="R6" s="55" t="s">
        <v>437</v>
      </c>
      <c r="S6" s="54" t="s">
        <v>447</v>
      </c>
      <c r="T6" s="53" t="s">
        <v>448</v>
      </c>
      <c r="U6" s="53" t="s">
        <v>354</v>
      </c>
      <c r="V6" s="54" t="s">
        <v>449</v>
      </c>
      <c r="W6" s="54" t="s">
        <v>414</v>
      </c>
      <c r="X6" s="54" t="s">
        <v>357</v>
      </c>
      <c r="Y6" s="54" t="s">
        <v>358</v>
      </c>
      <c r="Z6" s="54" t="s">
        <v>359</v>
      </c>
      <c r="AA6" s="54" t="s">
        <v>450</v>
      </c>
      <c r="AB6" s="53" t="s">
        <v>370</v>
      </c>
      <c r="AC6" s="53" t="s">
        <v>451</v>
      </c>
      <c r="AD6" s="54" t="s">
        <v>452</v>
      </c>
      <c r="AE6" s="54" t="s">
        <v>453</v>
      </c>
      <c r="AF6" s="57" t="s">
        <v>250</v>
      </c>
    </row>
    <row r="7" spans="1:32" ht="12.75" customHeight="1">
      <c r="A7" s="44" t="s">
        <v>2</v>
      </c>
      <c r="B7" s="59">
        <v>1001</v>
      </c>
      <c r="C7" s="60" t="s">
        <v>373</v>
      </c>
      <c r="D7" s="80">
        <v>0</v>
      </c>
      <c r="E7" s="80">
        <v>0</v>
      </c>
      <c r="F7" s="80">
        <v>0</v>
      </c>
      <c r="G7" s="80">
        <v>0</v>
      </c>
      <c r="H7" s="80">
        <v>0</v>
      </c>
      <c r="I7" s="80">
        <v>0</v>
      </c>
      <c r="J7" s="80">
        <v>0</v>
      </c>
      <c r="K7" s="80">
        <v>0</v>
      </c>
      <c r="L7" s="80">
        <v>0</v>
      </c>
      <c r="M7" s="80">
        <v>0</v>
      </c>
      <c r="N7" s="80">
        <v>0</v>
      </c>
      <c r="O7" s="80">
        <v>0</v>
      </c>
      <c r="P7" s="80">
        <v>0</v>
      </c>
      <c r="Q7" s="80">
        <v>0</v>
      </c>
      <c r="R7" s="80">
        <v>0</v>
      </c>
      <c r="S7" s="80">
        <v>0</v>
      </c>
      <c r="T7" s="80">
        <v>0</v>
      </c>
      <c r="U7" s="80">
        <v>0</v>
      </c>
      <c r="V7" s="80">
        <v>0</v>
      </c>
      <c r="W7" s="80">
        <v>0</v>
      </c>
      <c r="X7" s="80">
        <v>0</v>
      </c>
      <c r="Y7" s="80">
        <v>0</v>
      </c>
      <c r="Z7" s="80">
        <v>0</v>
      </c>
      <c r="AA7" s="80">
        <v>0</v>
      </c>
      <c r="AB7" s="80">
        <v>0</v>
      </c>
      <c r="AC7" s="80">
        <v>0</v>
      </c>
      <c r="AD7" s="80">
        <v>0</v>
      </c>
      <c r="AE7" s="80">
        <v>0</v>
      </c>
      <c r="AF7" s="80">
        <v>0</v>
      </c>
    </row>
    <row r="8" spans="1:32" ht="12.75" customHeight="1">
      <c r="A8" s="44" t="s">
        <v>3</v>
      </c>
      <c r="B8" s="59">
        <v>1003</v>
      </c>
      <c r="C8" s="60" t="s">
        <v>373</v>
      </c>
      <c r="D8" s="80">
        <v>0</v>
      </c>
      <c r="E8" s="80">
        <v>0</v>
      </c>
      <c r="F8" s="80">
        <v>0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0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</v>
      </c>
      <c r="T8" s="80">
        <v>0</v>
      </c>
      <c r="U8" s="80">
        <v>0</v>
      </c>
      <c r="V8" s="80">
        <v>0</v>
      </c>
      <c r="W8" s="80">
        <v>0</v>
      </c>
      <c r="X8" s="80">
        <v>0</v>
      </c>
      <c r="Y8" s="80">
        <v>0</v>
      </c>
      <c r="Z8" s="80">
        <v>0</v>
      </c>
      <c r="AA8" s="80">
        <v>0</v>
      </c>
      <c r="AB8" s="80">
        <v>0</v>
      </c>
      <c r="AC8" s="80">
        <v>0</v>
      </c>
      <c r="AD8" s="80">
        <v>0</v>
      </c>
      <c r="AE8" s="80">
        <v>0</v>
      </c>
      <c r="AF8" s="80">
        <v>0</v>
      </c>
    </row>
    <row r="9" spans="1:32" ht="12.75" customHeight="1">
      <c r="A9" s="44" t="s">
        <v>4</v>
      </c>
      <c r="B9" s="59">
        <v>1004</v>
      </c>
      <c r="C9" s="60" t="s">
        <v>373</v>
      </c>
      <c r="D9" s="80">
        <v>0</v>
      </c>
      <c r="E9" s="80">
        <v>0</v>
      </c>
      <c r="F9" s="80">
        <v>0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80">
        <v>0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</v>
      </c>
      <c r="T9" s="80">
        <v>0</v>
      </c>
      <c r="U9" s="80">
        <v>0</v>
      </c>
      <c r="V9" s="80">
        <v>0</v>
      </c>
      <c r="W9" s="80">
        <v>0</v>
      </c>
      <c r="X9" s="80">
        <v>0</v>
      </c>
      <c r="Y9" s="80">
        <v>0</v>
      </c>
      <c r="Z9" s="80">
        <v>0</v>
      </c>
      <c r="AA9" s="80">
        <v>0</v>
      </c>
      <c r="AB9" s="80">
        <v>0</v>
      </c>
      <c r="AC9" s="80">
        <v>0</v>
      </c>
      <c r="AD9" s="80">
        <v>0</v>
      </c>
      <c r="AE9" s="80">
        <v>0</v>
      </c>
      <c r="AF9" s="80">
        <v>0</v>
      </c>
    </row>
    <row r="10" spans="1:32" ht="12.75" customHeight="1">
      <c r="A10" s="44" t="s">
        <v>6</v>
      </c>
      <c r="B10" s="59">
        <v>1005</v>
      </c>
      <c r="C10" s="60" t="s">
        <v>373</v>
      </c>
      <c r="D10" s="80">
        <v>0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0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</v>
      </c>
      <c r="T10" s="80">
        <v>0</v>
      </c>
      <c r="U10" s="80">
        <v>0</v>
      </c>
      <c r="V10" s="80">
        <v>0</v>
      </c>
      <c r="W10" s="80">
        <v>0</v>
      </c>
      <c r="X10" s="80">
        <v>0</v>
      </c>
      <c r="Y10" s="80">
        <v>0</v>
      </c>
      <c r="Z10" s="80">
        <v>0</v>
      </c>
      <c r="AA10" s="80">
        <v>0</v>
      </c>
      <c r="AB10" s="80">
        <v>0</v>
      </c>
      <c r="AC10" s="80">
        <v>0</v>
      </c>
      <c r="AD10" s="80">
        <v>0</v>
      </c>
      <c r="AE10" s="80">
        <v>0</v>
      </c>
      <c r="AF10" s="80">
        <v>0</v>
      </c>
    </row>
    <row r="11" spans="1:32" ht="12.75" customHeight="1">
      <c r="A11" s="44" t="s">
        <v>8</v>
      </c>
      <c r="B11" s="59">
        <v>1006</v>
      </c>
      <c r="C11" s="60" t="s">
        <v>373</v>
      </c>
      <c r="D11" s="80">
        <v>0</v>
      </c>
      <c r="E11" s="80">
        <v>0</v>
      </c>
      <c r="F11" s="80">
        <v>0</v>
      </c>
      <c r="G11" s="80">
        <v>0</v>
      </c>
      <c r="H11" s="80">
        <v>0</v>
      </c>
      <c r="I11" s="80">
        <v>0</v>
      </c>
      <c r="J11" s="80">
        <v>0</v>
      </c>
      <c r="K11" s="80">
        <v>0</v>
      </c>
      <c r="L11" s="80">
        <v>0</v>
      </c>
      <c r="M11" s="80">
        <v>0</v>
      </c>
      <c r="N11" s="80">
        <v>0</v>
      </c>
      <c r="O11" s="80">
        <v>0</v>
      </c>
      <c r="P11" s="80">
        <v>0</v>
      </c>
      <c r="Q11" s="80">
        <v>0</v>
      </c>
      <c r="R11" s="80">
        <v>0</v>
      </c>
      <c r="S11" s="80">
        <v>0</v>
      </c>
      <c r="T11" s="80">
        <v>0</v>
      </c>
      <c r="U11" s="80">
        <v>0</v>
      </c>
      <c r="V11" s="80">
        <v>0</v>
      </c>
      <c r="W11" s="80">
        <v>0</v>
      </c>
      <c r="X11" s="80">
        <v>0</v>
      </c>
      <c r="Y11" s="80">
        <v>0</v>
      </c>
      <c r="Z11" s="80">
        <v>0</v>
      </c>
      <c r="AA11" s="80">
        <v>0</v>
      </c>
      <c r="AB11" s="80">
        <v>0</v>
      </c>
      <c r="AC11" s="80">
        <v>0</v>
      </c>
      <c r="AD11" s="80">
        <v>0</v>
      </c>
      <c r="AE11" s="80">
        <v>0</v>
      </c>
      <c r="AF11" s="80">
        <v>0</v>
      </c>
    </row>
    <row r="12" spans="1:32" ht="12.75" customHeight="1">
      <c r="A12" s="44" t="s">
        <v>10</v>
      </c>
      <c r="B12" s="59">
        <v>1007</v>
      </c>
      <c r="C12" s="60" t="s">
        <v>373</v>
      </c>
      <c r="D12" s="80">
        <v>0</v>
      </c>
      <c r="E12" s="80">
        <v>0</v>
      </c>
      <c r="F12" s="80">
        <v>0</v>
      </c>
      <c r="G12" s="80">
        <v>0</v>
      </c>
      <c r="H12" s="80">
        <v>0</v>
      </c>
      <c r="I12" s="80">
        <v>0</v>
      </c>
      <c r="J12" s="80">
        <v>0</v>
      </c>
      <c r="K12" s="80">
        <v>0</v>
      </c>
      <c r="L12" s="80">
        <v>0</v>
      </c>
      <c r="M12" s="80">
        <v>0</v>
      </c>
      <c r="N12" s="80">
        <v>0</v>
      </c>
      <c r="O12" s="80">
        <v>0</v>
      </c>
      <c r="P12" s="80">
        <v>0</v>
      </c>
      <c r="Q12" s="80">
        <v>0</v>
      </c>
      <c r="R12" s="80">
        <v>0</v>
      </c>
      <c r="S12" s="80">
        <v>0</v>
      </c>
      <c r="T12" s="80">
        <v>0</v>
      </c>
      <c r="U12" s="80">
        <v>0</v>
      </c>
      <c r="V12" s="80">
        <v>0</v>
      </c>
      <c r="W12" s="80">
        <v>0</v>
      </c>
      <c r="X12" s="80">
        <v>0</v>
      </c>
      <c r="Y12" s="80">
        <v>0</v>
      </c>
      <c r="Z12" s="80">
        <v>0</v>
      </c>
      <c r="AA12" s="80">
        <v>0</v>
      </c>
      <c r="AB12" s="80">
        <v>0</v>
      </c>
      <c r="AC12" s="80">
        <v>0</v>
      </c>
      <c r="AD12" s="80">
        <v>0</v>
      </c>
      <c r="AE12" s="80">
        <v>0</v>
      </c>
      <c r="AF12" s="80">
        <v>0</v>
      </c>
    </row>
    <row r="13" spans="1:32" ht="12.75" customHeight="1">
      <c r="A13" s="44" t="s">
        <v>12</v>
      </c>
      <c r="B13" s="59">
        <v>1008</v>
      </c>
      <c r="C13" s="60" t="s">
        <v>373</v>
      </c>
      <c r="D13" s="80">
        <v>0</v>
      </c>
      <c r="E13" s="80">
        <v>0</v>
      </c>
      <c r="F13" s="80">
        <v>0</v>
      </c>
      <c r="G13" s="80">
        <v>0</v>
      </c>
      <c r="H13" s="80">
        <v>0</v>
      </c>
      <c r="I13" s="80">
        <v>0</v>
      </c>
      <c r="J13" s="80">
        <v>0</v>
      </c>
      <c r="K13" s="80">
        <v>0</v>
      </c>
      <c r="L13" s="80">
        <v>0</v>
      </c>
      <c r="M13" s="80">
        <v>0</v>
      </c>
      <c r="N13" s="80">
        <v>0</v>
      </c>
      <c r="O13" s="80">
        <v>0</v>
      </c>
      <c r="P13" s="80">
        <v>0</v>
      </c>
      <c r="Q13" s="80">
        <v>0</v>
      </c>
      <c r="R13" s="80">
        <v>0</v>
      </c>
      <c r="S13" s="80">
        <v>0</v>
      </c>
      <c r="T13" s="80">
        <v>0</v>
      </c>
      <c r="U13" s="80">
        <v>0</v>
      </c>
      <c r="V13" s="80">
        <v>0</v>
      </c>
      <c r="W13" s="80">
        <v>0</v>
      </c>
      <c r="X13" s="80">
        <v>0</v>
      </c>
      <c r="Y13" s="80">
        <v>0</v>
      </c>
      <c r="Z13" s="80">
        <v>0</v>
      </c>
      <c r="AA13" s="80">
        <v>0</v>
      </c>
      <c r="AB13" s="80">
        <v>0</v>
      </c>
      <c r="AC13" s="80">
        <v>0</v>
      </c>
      <c r="AD13" s="80">
        <v>0</v>
      </c>
      <c r="AE13" s="80">
        <v>0</v>
      </c>
      <c r="AF13" s="80">
        <v>0</v>
      </c>
    </row>
    <row r="14" spans="1:32" ht="12.75" customHeight="1">
      <c r="A14" s="44" t="s">
        <v>14</v>
      </c>
      <c r="B14" s="59">
        <v>1009</v>
      </c>
      <c r="C14" s="60" t="s">
        <v>373</v>
      </c>
      <c r="D14" s="80">
        <v>0</v>
      </c>
      <c r="E14" s="80">
        <v>0</v>
      </c>
      <c r="F14" s="80">
        <v>0</v>
      </c>
      <c r="G14" s="80">
        <v>0</v>
      </c>
      <c r="H14" s="80">
        <v>0</v>
      </c>
      <c r="I14" s="80">
        <v>0</v>
      </c>
      <c r="J14" s="80">
        <v>0</v>
      </c>
      <c r="K14" s="80">
        <v>0</v>
      </c>
      <c r="L14" s="80">
        <v>0</v>
      </c>
      <c r="M14" s="80">
        <v>0</v>
      </c>
      <c r="N14" s="80">
        <v>0</v>
      </c>
      <c r="O14" s="80">
        <v>0</v>
      </c>
      <c r="P14" s="80">
        <v>0</v>
      </c>
      <c r="Q14" s="80">
        <v>0</v>
      </c>
      <c r="R14" s="80">
        <v>0</v>
      </c>
      <c r="S14" s="80">
        <v>0</v>
      </c>
      <c r="T14" s="80">
        <v>0</v>
      </c>
      <c r="U14" s="80">
        <v>0</v>
      </c>
      <c r="V14" s="80">
        <v>0</v>
      </c>
      <c r="W14" s="80">
        <v>0</v>
      </c>
      <c r="X14" s="80">
        <v>0</v>
      </c>
      <c r="Y14" s="80">
        <v>0</v>
      </c>
      <c r="Z14" s="80">
        <v>0</v>
      </c>
      <c r="AA14" s="80">
        <v>0</v>
      </c>
      <c r="AB14" s="80">
        <v>0</v>
      </c>
      <c r="AC14" s="80">
        <v>0</v>
      </c>
      <c r="AD14" s="80">
        <v>0</v>
      </c>
      <c r="AE14" s="80">
        <v>0</v>
      </c>
      <c r="AF14" s="80">
        <v>0</v>
      </c>
    </row>
    <row r="15" spans="1:32" ht="12.75" customHeight="1">
      <c r="A15" s="44" t="s">
        <v>16</v>
      </c>
      <c r="B15" s="59">
        <v>1010</v>
      </c>
      <c r="C15" s="60" t="s">
        <v>373</v>
      </c>
      <c r="D15" s="80">
        <v>0</v>
      </c>
      <c r="E15" s="80">
        <v>0</v>
      </c>
      <c r="F15" s="80">
        <v>0</v>
      </c>
      <c r="G15" s="80">
        <v>0</v>
      </c>
      <c r="H15" s="80">
        <v>0</v>
      </c>
      <c r="I15" s="80">
        <v>0</v>
      </c>
      <c r="J15" s="80">
        <v>0</v>
      </c>
      <c r="K15" s="80">
        <v>0</v>
      </c>
      <c r="L15" s="80">
        <v>0</v>
      </c>
      <c r="M15" s="80">
        <v>0</v>
      </c>
      <c r="N15" s="80">
        <v>0</v>
      </c>
      <c r="O15" s="80">
        <v>0</v>
      </c>
      <c r="P15" s="80">
        <v>0</v>
      </c>
      <c r="Q15" s="80">
        <v>0</v>
      </c>
      <c r="R15" s="80">
        <v>0</v>
      </c>
      <c r="S15" s="80">
        <v>0</v>
      </c>
      <c r="T15" s="80">
        <v>0</v>
      </c>
      <c r="U15" s="80">
        <v>0</v>
      </c>
      <c r="V15" s="80">
        <v>0</v>
      </c>
      <c r="W15" s="80">
        <v>0</v>
      </c>
      <c r="X15" s="80">
        <v>0</v>
      </c>
      <c r="Y15" s="80">
        <v>0</v>
      </c>
      <c r="Z15" s="80">
        <v>0</v>
      </c>
      <c r="AA15" s="80">
        <v>0</v>
      </c>
      <c r="AB15" s="80">
        <v>0</v>
      </c>
      <c r="AC15" s="80">
        <v>0</v>
      </c>
      <c r="AD15" s="80">
        <v>0</v>
      </c>
      <c r="AE15" s="80">
        <v>0</v>
      </c>
      <c r="AF15" s="80">
        <v>0</v>
      </c>
    </row>
    <row r="16" spans="1:32" ht="12.75" customHeight="1">
      <c r="A16" s="44" t="s">
        <v>18</v>
      </c>
      <c r="B16" s="59">
        <v>1011</v>
      </c>
      <c r="C16" s="60" t="s">
        <v>373</v>
      </c>
      <c r="D16" s="80">
        <v>0</v>
      </c>
      <c r="E16" s="80">
        <v>0</v>
      </c>
      <c r="F16" s="80">
        <v>0</v>
      </c>
      <c r="G16" s="80">
        <v>0</v>
      </c>
      <c r="H16" s="80">
        <v>0</v>
      </c>
      <c r="I16" s="80">
        <v>0</v>
      </c>
      <c r="J16" s="80">
        <v>0</v>
      </c>
      <c r="K16" s="80">
        <v>0</v>
      </c>
      <c r="L16" s="80">
        <v>0</v>
      </c>
      <c r="M16" s="80">
        <v>0</v>
      </c>
      <c r="N16" s="80">
        <v>0</v>
      </c>
      <c r="O16" s="80">
        <v>0</v>
      </c>
      <c r="P16" s="80">
        <v>0</v>
      </c>
      <c r="Q16" s="80">
        <v>0</v>
      </c>
      <c r="R16" s="80">
        <v>0</v>
      </c>
      <c r="S16" s="80">
        <v>0</v>
      </c>
      <c r="T16" s="80">
        <v>0</v>
      </c>
      <c r="U16" s="80">
        <v>0</v>
      </c>
      <c r="V16" s="80">
        <v>0</v>
      </c>
      <c r="W16" s="80">
        <v>0</v>
      </c>
      <c r="X16" s="80">
        <v>0</v>
      </c>
      <c r="Y16" s="80">
        <v>0</v>
      </c>
      <c r="Z16" s="80">
        <v>0</v>
      </c>
      <c r="AA16" s="80">
        <v>0</v>
      </c>
      <c r="AB16" s="80">
        <v>0</v>
      </c>
      <c r="AC16" s="80">
        <v>0</v>
      </c>
      <c r="AD16" s="80">
        <v>0</v>
      </c>
      <c r="AE16" s="80">
        <v>0</v>
      </c>
      <c r="AF16" s="80">
        <v>0</v>
      </c>
    </row>
    <row r="17" spans="1:32" ht="12.75" customHeight="1">
      <c r="A17" s="44" t="s">
        <v>20</v>
      </c>
      <c r="B17" s="59">
        <v>1012</v>
      </c>
      <c r="C17" s="60" t="s">
        <v>373</v>
      </c>
      <c r="D17" s="80">
        <v>0</v>
      </c>
      <c r="E17" s="80">
        <v>0</v>
      </c>
      <c r="F17" s="80">
        <v>0</v>
      </c>
      <c r="G17" s="80">
        <v>0</v>
      </c>
      <c r="H17" s="80">
        <v>0</v>
      </c>
      <c r="I17" s="80">
        <v>0</v>
      </c>
      <c r="J17" s="80">
        <v>0</v>
      </c>
      <c r="K17" s="80">
        <v>0</v>
      </c>
      <c r="L17" s="80">
        <v>0</v>
      </c>
      <c r="M17" s="80">
        <v>0</v>
      </c>
      <c r="N17" s="80">
        <v>0</v>
      </c>
      <c r="O17" s="80">
        <v>0</v>
      </c>
      <c r="P17" s="80">
        <v>0</v>
      </c>
      <c r="Q17" s="80">
        <v>0</v>
      </c>
      <c r="R17" s="80">
        <v>0</v>
      </c>
      <c r="S17" s="80">
        <v>0</v>
      </c>
      <c r="T17" s="80">
        <v>0</v>
      </c>
      <c r="U17" s="80">
        <v>0</v>
      </c>
      <c r="V17" s="80">
        <v>0</v>
      </c>
      <c r="W17" s="80">
        <v>0</v>
      </c>
      <c r="X17" s="80">
        <v>0</v>
      </c>
      <c r="Y17" s="80">
        <v>0</v>
      </c>
      <c r="Z17" s="80">
        <v>0</v>
      </c>
      <c r="AA17" s="80">
        <v>0</v>
      </c>
      <c r="AB17" s="80">
        <v>0</v>
      </c>
      <c r="AC17" s="80">
        <v>0</v>
      </c>
      <c r="AD17" s="80">
        <v>0</v>
      </c>
      <c r="AE17" s="80">
        <v>0</v>
      </c>
      <c r="AF17" s="80">
        <v>0</v>
      </c>
    </row>
    <row r="18" spans="1:32" ht="12.75" customHeight="1">
      <c r="A18" s="44" t="s">
        <v>22</v>
      </c>
      <c r="B18" s="59">
        <v>1013</v>
      </c>
      <c r="C18" s="60" t="s">
        <v>373</v>
      </c>
      <c r="D18" s="80">
        <v>0</v>
      </c>
      <c r="E18" s="80">
        <v>0</v>
      </c>
      <c r="F18" s="80">
        <v>0</v>
      </c>
      <c r="G18" s="80">
        <v>0</v>
      </c>
      <c r="H18" s="80">
        <v>0</v>
      </c>
      <c r="I18" s="80">
        <v>0</v>
      </c>
      <c r="J18" s="80">
        <v>0</v>
      </c>
      <c r="K18" s="80">
        <v>0</v>
      </c>
      <c r="L18" s="80">
        <v>0</v>
      </c>
      <c r="M18" s="80">
        <v>0</v>
      </c>
      <c r="N18" s="80">
        <v>0</v>
      </c>
      <c r="O18" s="80">
        <v>0</v>
      </c>
      <c r="P18" s="80">
        <v>0</v>
      </c>
      <c r="Q18" s="80">
        <v>0</v>
      </c>
      <c r="R18" s="80">
        <v>0</v>
      </c>
      <c r="S18" s="80">
        <v>0</v>
      </c>
      <c r="T18" s="80">
        <v>0</v>
      </c>
      <c r="U18" s="80">
        <v>0</v>
      </c>
      <c r="V18" s="80">
        <v>0</v>
      </c>
      <c r="W18" s="80">
        <v>0</v>
      </c>
      <c r="X18" s="80">
        <v>0</v>
      </c>
      <c r="Y18" s="80">
        <v>0</v>
      </c>
      <c r="Z18" s="80">
        <v>0</v>
      </c>
      <c r="AA18" s="80">
        <v>0</v>
      </c>
      <c r="AB18" s="80">
        <v>0</v>
      </c>
      <c r="AC18" s="80">
        <v>0</v>
      </c>
      <c r="AD18" s="80">
        <v>0</v>
      </c>
      <c r="AE18" s="80">
        <v>0</v>
      </c>
      <c r="AF18" s="80">
        <v>0</v>
      </c>
    </row>
    <row r="19" spans="1:32" ht="12.75" customHeight="1">
      <c r="A19" s="44" t="s">
        <v>24</v>
      </c>
      <c r="B19" s="59">
        <v>1016</v>
      </c>
      <c r="C19" s="60" t="s">
        <v>373</v>
      </c>
      <c r="D19" s="80">
        <v>0</v>
      </c>
      <c r="E19" s="80">
        <v>0</v>
      </c>
      <c r="F19" s="80">
        <v>0</v>
      </c>
      <c r="G19" s="80">
        <v>0</v>
      </c>
      <c r="H19" s="80">
        <v>0</v>
      </c>
      <c r="I19" s="80">
        <v>0</v>
      </c>
      <c r="J19" s="80">
        <v>0</v>
      </c>
      <c r="K19" s="80">
        <v>0</v>
      </c>
      <c r="L19" s="80">
        <v>0</v>
      </c>
      <c r="M19" s="80">
        <v>0</v>
      </c>
      <c r="N19" s="80">
        <v>0</v>
      </c>
      <c r="O19" s="80">
        <v>0</v>
      </c>
      <c r="P19" s="80">
        <v>0</v>
      </c>
      <c r="Q19" s="80">
        <v>0</v>
      </c>
      <c r="R19" s="80">
        <v>0</v>
      </c>
      <c r="S19" s="80">
        <v>0</v>
      </c>
      <c r="T19" s="80">
        <v>0</v>
      </c>
      <c r="U19" s="80">
        <v>0</v>
      </c>
      <c r="V19" s="80">
        <v>0</v>
      </c>
      <c r="W19" s="80">
        <v>0</v>
      </c>
      <c r="X19" s="80">
        <v>0</v>
      </c>
      <c r="Y19" s="80">
        <v>0</v>
      </c>
      <c r="Z19" s="80">
        <v>0</v>
      </c>
      <c r="AA19" s="80">
        <v>0</v>
      </c>
      <c r="AB19" s="80">
        <v>0</v>
      </c>
      <c r="AC19" s="80">
        <v>0</v>
      </c>
      <c r="AD19" s="80">
        <v>0</v>
      </c>
      <c r="AE19" s="80">
        <v>0</v>
      </c>
      <c r="AF19" s="80">
        <v>0</v>
      </c>
    </row>
    <row r="20" spans="1:32" ht="12.75" customHeight="1">
      <c r="A20" s="44" t="s">
        <v>26</v>
      </c>
      <c r="B20" s="59">
        <v>1017</v>
      </c>
      <c r="C20" s="60" t="s">
        <v>373</v>
      </c>
      <c r="D20" s="80">
        <v>0</v>
      </c>
      <c r="E20" s="80">
        <v>0</v>
      </c>
      <c r="F20" s="80">
        <v>0</v>
      </c>
      <c r="G20" s="80">
        <v>0</v>
      </c>
      <c r="H20" s="80">
        <v>0</v>
      </c>
      <c r="I20" s="80">
        <v>0</v>
      </c>
      <c r="J20" s="80">
        <v>0</v>
      </c>
      <c r="K20" s="80">
        <v>0</v>
      </c>
      <c r="L20" s="80">
        <v>0</v>
      </c>
      <c r="M20" s="80">
        <v>0</v>
      </c>
      <c r="N20" s="80">
        <v>0</v>
      </c>
      <c r="O20" s="80">
        <v>0</v>
      </c>
      <c r="P20" s="80">
        <v>0</v>
      </c>
      <c r="Q20" s="80">
        <v>0</v>
      </c>
      <c r="R20" s="80">
        <v>0</v>
      </c>
      <c r="S20" s="80">
        <v>0</v>
      </c>
      <c r="T20" s="80">
        <v>0</v>
      </c>
      <c r="U20" s="80">
        <v>0</v>
      </c>
      <c r="V20" s="80">
        <v>0</v>
      </c>
      <c r="W20" s="80">
        <v>0</v>
      </c>
      <c r="X20" s="80">
        <v>0</v>
      </c>
      <c r="Y20" s="80">
        <v>0</v>
      </c>
      <c r="Z20" s="80">
        <v>0</v>
      </c>
      <c r="AA20" s="80">
        <v>0</v>
      </c>
      <c r="AB20" s="80">
        <v>0</v>
      </c>
      <c r="AC20" s="80">
        <v>0</v>
      </c>
      <c r="AD20" s="80">
        <v>0</v>
      </c>
      <c r="AE20" s="80">
        <v>0</v>
      </c>
      <c r="AF20" s="80">
        <v>0</v>
      </c>
    </row>
    <row r="21" spans="1:32" ht="12.75" customHeight="1">
      <c r="A21" s="44" t="s">
        <v>28</v>
      </c>
      <c r="B21" s="59">
        <v>1018</v>
      </c>
      <c r="C21" s="60" t="s">
        <v>373</v>
      </c>
      <c r="D21" s="80">
        <v>0</v>
      </c>
      <c r="E21" s="80">
        <v>0</v>
      </c>
      <c r="F21" s="80">
        <v>0</v>
      </c>
      <c r="G21" s="80">
        <v>0</v>
      </c>
      <c r="H21" s="80">
        <v>0</v>
      </c>
      <c r="I21" s="80">
        <v>0</v>
      </c>
      <c r="J21" s="80">
        <v>0</v>
      </c>
      <c r="K21" s="80">
        <v>0</v>
      </c>
      <c r="L21" s="80">
        <v>0</v>
      </c>
      <c r="M21" s="80">
        <v>0</v>
      </c>
      <c r="N21" s="80">
        <v>0</v>
      </c>
      <c r="O21" s="80">
        <v>0</v>
      </c>
      <c r="P21" s="80">
        <v>0</v>
      </c>
      <c r="Q21" s="80">
        <v>0</v>
      </c>
      <c r="R21" s="80">
        <v>0</v>
      </c>
      <c r="S21" s="80">
        <v>0</v>
      </c>
      <c r="T21" s="80">
        <v>0</v>
      </c>
      <c r="U21" s="80">
        <v>0</v>
      </c>
      <c r="V21" s="80">
        <v>0</v>
      </c>
      <c r="W21" s="80">
        <v>0</v>
      </c>
      <c r="X21" s="80">
        <v>0</v>
      </c>
      <c r="Y21" s="80">
        <v>0</v>
      </c>
      <c r="Z21" s="80">
        <v>0</v>
      </c>
      <c r="AA21" s="80">
        <v>0</v>
      </c>
      <c r="AB21" s="80">
        <v>0</v>
      </c>
      <c r="AC21" s="80">
        <v>0</v>
      </c>
      <c r="AD21" s="80">
        <v>0</v>
      </c>
      <c r="AE21" s="80">
        <v>0</v>
      </c>
      <c r="AF21" s="80">
        <v>0</v>
      </c>
    </row>
    <row r="22" spans="1:32" ht="12.75" customHeight="1">
      <c r="A22" s="44" t="s">
        <v>30</v>
      </c>
      <c r="B22" s="59">
        <v>1020</v>
      </c>
      <c r="C22" s="60" t="s">
        <v>373</v>
      </c>
      <c r="D22" s="80">
        <v>0</v>
      </c>
      <c r="E22" s="80">
        <v>0</v>
      </c>
      <c r="F22" s="80">
        <v>0</v>
      </c>
      <c r="G22" s="80">
        <v>0</v>
      </c>
      <c r="H22" s="80">
        <v>0</v>
      </c>
      <c r="I22" s="80">
        <v>0</v>
      </c>
      <c r="J22" s="80">
        <v>0</v>
      </c>
      <c r="K22" s="80">
        <v>0</v>
      </c>
      <c r="L22" s="80">
        <v>0</v>
      </c>
      <c r="M22" s="80">
        <v>0</v>
      </c>
      <c r="N22" s="80">
        <v>0</v>
      </c>
      <c r="O22" s="80">
        <v>0</v>
      </c>
      <c r="P22" s="80">
        <v>0</v>
      </c>
      <c r="Q22" s="80">
        <v>0</v>
      </c>
      <c r="R22" s="80">
        <v>0</v>
      </c>
      <c r="S22" s="80">
        <v>0</v>
      </c>
      <c r="T22" s="80">
        <v>0</v>
      </c>
      <c r="U22" s="80">
        <v>0</v>
      </c>
      <c r="V22" s="80">
        <v>0</v>
      </c>
      <c r="W22" s="80">
        <v>0</v>
      </c>
      <c r="X22" s="80">
        <v>0</v>
      </c>
      <c r="Y22" s="80">
        <v>0</v>
      </c>
      <c r="Z22" s="80">
        <v>0</v>
      </c>
      <c r="AA22" s="80">
        <v>0</v>
      </c>
      <c r="AB22" s="80">
        <v>0</v>
      </c>
      <c r="AC22" s="80">
        <v>0</v>
      </c>
      <c r="AD22" s="80">
        <v>0</v>
      </c>
      <c r="AE22" s="80">
        <v>0</v>
      </c>
      <c r="AF22" s="80">
        <v>0</v>
      </c>
    </row>
    <row r="23" spans="1:32" ht="12.75" customHeight="1">
      <c r="A23" s="44" t="s">
        <v>32</v>
      </c>
      <c r="B23" s="59">
        <v>1022</v>
      </c>
      <c r="C23" s="60" t="s">
        <v>373</v>
      </c>
      <c r="D23" s="80">
        <v>0</v>
      </c>
      <c r="E23" s="80">
        <v>0</v>
      </c>
      <c r="F23" s="80">
        <v>0</v>
      </c>
      <c r="G23" s="80">
        <v>0</v>
      </c>
      <c r="H23" s="80">
        <v>0</v>
      </c>
      <c r="I23" s="80">
        <v>0</v>
      </c>
      <c r="J23" s="80">
        <v>0</v>
      </c>
      <c r="K23" s="80">
        <v>0</v>
      </c>
      <c r="L23" s="80">
        <v>0</v>
      </c>
      <c r="M23" s="80">
        <v>0</v>
      </c>
      <c r="N23" s="80">
        <v>0</v>
      </c>
      <c r="O23" s="80">
        <v>0</v>
      </c>
      <c r="P23" s="80">
        <v>0</v>
      </c>
      <c r="Q23" s="80">
        <v>0</v>
      </c>
      <c r="R23" s="80">
        <v>0</v>
      </c>
      <c r="S23" s="80">
        <v>0</v>
      </c>
      <c r="T23" s="80">
        <v>0</v>
      </c>
      <c r="U23" s="80">
        <v>0</v>
      </c>
      <c r="V23" s="80">
        <v>0</v>
      </c>
      <c r="W23" s="80">
        <v>0</v>
      </c>
      <c r="X23" s="80">
        <v>0</v>
      </c>
      <c r="Y23" s="80">
        <v>0</v>
      </c>
      <c r="Z23" s="80">
        <v>0</v>
      </c>
      <c r="AA23" s="80">
        <v>0</v>
      </c>
      <c r="AB23" s="80">
        <v>0</v>
      </c>
      <c r="AC23" s="80">
        <v>0</v>
      </c>
      <c r="AD23" s="80">
        <v>0</v>
      </c>
      <c r="AE23" s="80">
        <v>0</v>
      </c>
      <c r="AF23" s="80">
        <v>0</v>
      </c>
    </row>
    <row r="24" spans="1:32" ht="12.75" customHeight="1">
      <c r="A24" s="44" t="s">
        <v>34</v>
      </c>
      <c r="B24" s="59">
        <v>1025</v>
      </c>
      <c r="C24" s="60" t="s">
        <v>373</v>
      </c>
      <c r="D24" s="80">
        <v>0</v>
      </c>
      <c r="E24" s="80">
        <v>0</v>
      </c>
      <c r="F24" s="80">
        <v>0</v>
      </c>
      <c r="G24" s="80">
        <v>0</v>
      </c>
      <c r="H24" s="80">
        <v>0</v>
      </c>
      <c r="I24" s="80">
        <v>0</v>
      </c>
      <c r="J24" s="80">
        <v>0</v>
      </c>
      <c r="K24" s="80">
        <v>0</v>
      </c>
      <c r="L24" s="80">
        <v>0</v>
      </c>
      <c r="M24" s="80">
        <v>0</v>
      </c>
      <c r="N24" s="80">
        <v>0</v>
      </c>
      <c r="O24" s="80">
        <v>0</v>
      </c>
      <c r="P24" s="80">
        <v>0</v>
      </c>
      <c r="Q24" s="80">
        <v>0</v>
      </c>
      <c r="R24" s="80">
        <v>0</v>
      </c>
      <c r="S24" s="80">
        <v>0</v>
      </c>
      <c r="T24" s="80">
        <v>0</v>
      </c>
      <c r="U24" s="80">
        <v>0</v>
      </c>
      <c r="V24" s="80">
        <v>0</v>
      </c>
      <c r="W24" s="80">
        <v>0</v>
      </c>
      <c r="X24" s="80">
        <v>0</v>
      </c>
      <c r="Y24" s="80">
        <v>0</v>
      </c>
      <c r="Z24" s="80">
        <v>0</v>
      </c>
      <c r="AA24" s="80">
        <v>0</v>
      </c>
      <c r="AB24" s="80">
        <v>0</v>
      </c>
      <c r="AC24" s="80">
        <v>0</v>
      </c>
      <c r="AD24" s="80">
        <v>0</v>
      </c>
      <c r="AE24" s="80">
        <v>0</v>
      </c>
      <c r="AF24" s="80">
        <v>0</v>
      </c>
    </row>
    <row r="25" spans="1:32" ht="12.75" customHeight="1">
      <c r="A25" s="44" t="s">
        <v>36</v>
      </c>
      <c r="B25" s="59">
        <v>1027</v>
      </c>
      <c r="C25" s="60" t="s">
        <v>373</v>
      </c>
      <c r="D25" s="80">
        <v>0</v>
      </c>
      <c r="E25" s="80">
        <v>0</v>
      </c>
      <c r="F25" s="80">
        <v>0</v>
      </c>
      <c r="G25" s="80">
        <v>0</v>
      </c>
      <c r="H25" s="80">
        <v>0</v>
      </c>
      <c r="I25" s="80">
        <v>0</v>
      </c>
      <c r="J25" s="80">
        <v>0</v>
      </c>
      <c r="K25" s="80">
        <v>0</v>
      </c>
      <c r="L25" s="80">
        <v>0</v>
      </c>
      <c r="M25" s="80">
        <v>0</v>
      </c>
      <c r="N25" s="80">
        <v>0</v>
      </c>
      <c r="O25" s="80">
        <v>0</v>
      </c>
      <c r="P25" s="80">
        <v>0</v>
      </c>
      <c r="Q25" s="80">
        <v>0</v>
      </c>
      <c r="R25" s="80">
        <v>0</v>
      </c>
      <c r="S25" s="80">
        <v>0</v>
      </c>
      <c r="T25" s="80">
        <v>0</v>
      </c>
      <c r="U25" s="80">
        <v>0</v>
      </c>
      <c r="V25" s="80">
        <v>0</v>
      </c>
      <c r="W25" s="80">
        <v>0</v>
      </c>
      <c r="X25" s="80">
        <v>0</v>
      </c>
      <c r="Y25" s="80">
        <v>0</v>
      </c>
      <c r="Z25" s="80">
        <v>0</v>
      </c>
      <c r="AA25" s="80">
        <v>0</v>
      </c>
      <c r="AB25" s="80">
        <v>0</v>
      </c>
      <c r="AC25" s="80">
        <v>0</v>
      </c>
      <c r="AD25" s="80">
        <v>0</v>
      </c>
      <c r="AE25" s="80">
        <v>0</v>
      </c>
      <c r="AF25" s="80">
        <v>0</v>
      </c>
    </row>
    <row r="26" spans="1:32" ht="12.75" customHeight="1">
      <c r="A26" s="44" t="s">
        <v>38</v>
      </c>
      <c r="B26" s="59">
        <v>1028</v>
      </c>
      <c r="C26" s="60" t="s">
        <v>373</v>
      </c>
      <c r="D26" s="80">
        <v>0</v>
      </c>
      <c r="E26" s="80">
        <v>0</v>
      </c>
      <c r="F26" s="80">
        <v>0</v>
      </c>
      <c r="G26" s="80">
        <v>0</v>
      </c>
      <c r="H26" s="80">
        <v>0</v>
      </c>
      <c r="I26" s="80">
        <v>0</v>
      </c>
      <c r="J26" s="80">
        <v>0</v>
      </c>
      <c r="K26" s="80">
        <v>0</v>
      </c>
      <c r="L26" s="80">
        <v>0</v>
      </c>
      <c r="M26" s="80">
        <v>0</v>
      </c>
      <c r="N26" s="80">
        <v>0</v>
      </c>
      <c r="O26" s="80">
        <v>0</v>
      </c>
      <c r="P26" s="80">
        <v>0</v>
      </c>
      <c r="Q26" s="80">
        <v>0</v>
      </c>
      <c r="R26" s="80">
        <v>0</v>
      </c>
      <c r="S26" s="80">
        <v>0</v>
      </c>
      <c r="T26" s="80">
        <v>0</v>
      </c>
      <c r="U26" s="80">
        <v>0</v>
      </c>
      <c r="V26" s="80">
        <v>0</v>
      </c>
      <c r="W26" s="80">
        <v>0</v>
      </c>
      <c r="X26" s="80">
        <v>0</v>
      </c>
      <c r="Y26" s="80">
        <v>0</v>
      </c>
      <c r="Z26" s="80">
        <v>0</v>
      </c>
      <c r="AA26" s="80">
        <v>0</v>
      </c>
      <c r="AB26" s="80">
        <v>0</v>
      </c>
      <c r="AC26" s="80">
        <v>0</v>
      </c>
      <c r="AD26" s="80">
        <v>0</v>
      </c>
      <c r="AE26" s="80">
        <v>0</v>
      </c>
      <c r="AF26" s="80">
        <v>0</v>
      </c>
    </row>
    <row r="27" spans="1:32" ht="12.75" customHeight="1">
      <c r="A27" s="44" t="s">
        <v>40</v>
      </c>
      <c r="B27" s="59">
        <v>1030</v>
      </c>
      <c r="C27" s="60" t="s">
        <v>373</v>
      </c>
      <c r="D27" s="80">
        <v>0</v>
      </c>
      <c r="E27" s="80">
        <v>0</v>
      </c>
      <c r="F27" s="80">
        <v>0</v>
      </c>
      <c r="G27" s="80">
        <v>0</v>
      </c>
      <c r="H27" s="80">
        <v>0</v>
      </c>
      <c r="I27" s="80">
        <v>0</v>
      </c>
      <c r="J27" s="80">
        <v>0</v>
      </c>
      <c r="K27" s="80">
        <v>0</v>
      </c>
      <c r="L27" s="80">
        <v>0</v>
      </c>
      <c r="M27" s="80">
        <v>0</v>
      </c>
      <c r="N27" s="80">
        <v>0</v>
      </c>
      <c r="O27" s="80">
        <v>0</v>
      </c>
      <c r="P27" s="80">
        <v>0</v>
      </c>
      <c r="Q27" s="80">
        <v>0</v>
      </c>
      <c r="R27" s="80">
        <v>0</v>
      </c>
      <c r="S27" s="80">
        <v>0</v>
      </c>
      <c r="T27" s="80">
        <v>0</v>
      </c>
      <c r="U27" s="80">
        <v>0</v>
      </c>
      <c r="V27" s="80">
        <v>0</v>
      </c>
      <c r="W27" s="80">
        <v>0</v>
      </c>
      <c r="X27" s="80">
        <v>0</v>
      </c>
      <c r="Y27" s="80">
        <v>0</v>
      </c>
      <c r="Z27" s="80">
        <v>0</v>
      </c>
      <c r="AA27" s="80">
        <v>0</v>
      </c>
      <c r="AB27" s="80">
        <v>0</v>
      </c>
      <c r="AC27" s="80">
        <v>0</v>
      </c>
      <c r="AD27" s="80">
        <v>0</v>
      </c>
      <c r="AE27" s="80">
        <v>0</v>
      </c>
      <c r="AF27" s="80">
        <v>0</v>
      </c>
    </row>
    <row r="28" spans="1:32" ht="12.75" customHeight="1">
      <c r="A28" s="44" t="s">
        <v>42</v>
      </c>
      <c r="B28" s="59">
        <v>1031</v>
      </c>
      <c r="C28" s="60" t="s">
        <v>373</v>
      </c>
      <c r="D28" s="80">
        <v>0</v>
      </c>
      <c r="E28" s="80">
        <v>0</v>
      </c>
      <c r="F28" s="80">
        <v>0</v>
      </c>
      <c r="G28" s="80">
        <v>0</v>
      </c>
      <c r="H28" s="80">
        <v>0</v>
      </c>
      <c r="I28" s="80">
        <v>0</v>
      </c>
      <c r="J28" s="80">
        <v>0</v>
      </c>
      <c r="K28" s="80">
        <v>0</v>
      </c>
      <c r="L28" s="80">
        <v>0</v>
      </c>
      <c r="M28" s="80">
        <v>0</v>
      </c>
      <c r="N28" s="80">
        <v>0</v>
      </c>
      <c r="O28" s="80">
        <v>0</v>
      </c>
      <c r="P28" s="80">
        <v>0</v>
      </c>
      <c r="Q28" s="80">
        <v>0</v>
      </c>
      <c r="R28" s="80">
        <v>0</v>
      </c>
      <c r="S28" s="80">
        <v>0</v>
      </c>
      <c r="T28" s="80">
        <v>0</v>
      </c>
      <c r="U28" s="80">
        <v>0</v>
      </c>
      <c r="V28" s="80">
        <v>0</v>
      </c>
      <c r="W28" s="80">
        <v>0</v>
      </c>
      <c r="X28" s="80">
        <v>0</v>
      </c>
      <c r="Y28" s="80">
        <v>0</v>
      </c>
      <c r="Z28" s="80">
        <v>0</v>
      </c>
      <c r="AA28" s="80">
        <v>0</v>
      </c>
      <c r="AB28" s="80">
        <v>0</v>
      </c>
      <c r="AC28" s="80">
        <v>0</v>
      </c>
      <c r="AD28" s="80">
        <v>0</v>
      </c>
      <c r="AE28" s="80">
        <v>0</v>
      </c>
      <c r="AF28" s="80">
        <v>0</v>
      </c>
    </row>
    <row r="29" spans="1:32" ht="12.75" customHeight="1">
      <c r="A29" s="44" t="s">
        <v>44</v>
      </c>
      <c r="B29" s="59">
        <v>1032</v>
      </c>
      <c r="C29" s="60" t="s">
        <v>373</v>
      </c>
      <c r="D29" s="80">
        <v>0</v>
      </c>
      <c r="E29" s="80">
        <v>0</v>
      </c>
      <c r="F29" s="80">
        <v>0</v>
      </c>
      <c r="G29" s="80">
        <v>0</v>
      </c>
      <c r="H29" s="80">
        <v>0</v>
      </c>
      <c r="I29" s="80">
        <v>0</v>
      </c>
      <c r="J29" s="80">
        <v>0</v>
      </c>
      <c r="K29" s="80">
        <v>0</v>
      </c>
      <c r="L29" s="80">
        <v>0</v>
      </c>
      <c r="M29" s="80">
        <v>0</v>
      </c>
      <c r="N29" s="80">
        <v>0</v>
      </c>
      <c r="O29" s="80">
        <v>0</v>
      </c>
      <c r="P29" s="80">
        <v>0</v>
      </c>
      <c r="Q29" s="80">
        <v>0</v>
      </c>
      <c r="R29" s="80">
        <v>0</v>
      </c>
      <c r="S29" s="80">
        <v>0</v>
      </c>
      <c r="T29" s="80">
        <v>0</v>
      </c>
      <c r="U29" s="80">
        <v>0</v>
      </c>
      <c r="V29" s="80">
        <v>0</v>
      </c>
      <c r="W29" s="80">
        <v>0</v>
      </c>
      <c r="X29" s="80">
        <v>0</v>
      </c>
      <c r="Y29" s="80">
        <v>0</v>
      </c>
      <c r="Z29" s="80">
        <v>0</v>
      </c>
      <c r="AA29" s="80">
        <v>0</v>
      </c>
      <c r="AB29" s="80">
        <v>0</v>
      </c>
      <c r="AC29" s="80">
        <v>0</v>
      </c>
      <c r="AD29" s="80">
        <v>0</v>
      </c>
      <c r="AE29" s="80">
        <v>0</v>
      </c>
      <c r="AF29" s="80">
        <v>0</v>
      </c>
    </row>
    <row r="30" spans="1:32" ht="12.75" customHeight="1">
      <c r="A30" s="44" t="s">
        <v>46</v>
      </c>
      <c r="B30" s="59">
        <v>1034</v>
      </c>
      <c r="C30" s="60" t="s">
        <v>373</v>
      </c>
      <c r="D30" s="80">
        <v>0</v>
      </c>
      <c r="E30" s="80">
        <v>0</v>
      </c>
      <c r="F30" s="80">
        <v>0</v>
      </c>
      <c r="G30" s="80">
        <v>0</v>
      </c>
      <c r="H30" s="80">
        <v>0</v>
      </c>
      <c r="I30" s="80">
        <v>0</v>
      </c>
      <c r="J30" s="80">
        <v>0</v>
      </c>
      <c r="K30" s="80">
        <v>0</v>
      </c>
      <c r="L30" s="80">
        <v>0</v>
      </c>
      <c r="M30" s="80">
        <v>0</v>
      </c>
      <c r="N30" s="80">
        <v>0</v>
      </c>
      <c r="O30" s="80">
        <v>0</v>
      </c>
      <c r="P30" s="80">
        <v>0</v>
      </c>
      <c r="Q30" s="80">
        <v>0</v>
      </c>
      <c r="R30" s="80">
        <v>0</v>
      </c>
      <c r="S30" s="80">
        <v>0</v>
      </c>
      <c r="T30" s="80">
        <v>0</v>
      </c>
      <c r="U30" s="80">
        <v>0</v>
      </c>
      <c r="V30" s="80">
        <v>0</v>
      </c>
      <c r="W30" s="80">
        <v>0</v>
      </c>
      <c r="X30" s="80">
        <v>0</v>
      </c>
      <c r="Y30" s="80">
        <v>0</v>
      </c>
      <c r="Z30" s="80">
        <v>0</v>
      </c>
      <c r="AA30" s="80">
        <v>0</v>
      </c>
      <c r="AB30" s="80">
        <v>0</v>
      </c>
      <c r="AC30" s="80">
        <v>0</v>
      </c>
      <c r="AD30" s="80">
        <v>0</v>
      </c>
      <c r="AE30" s="80">
        <v>0</v>
      </c>
      <c r="AF30" s="80">
        <v>0</v>
      </c>
    </row>
    <row r="31" spans="1:32" ht="12.75" customHeight="1">
      <c r="A31" s="44" t="s">
        <v>48</v>
      </c>
      <c r="B31" s="59">
        <v>1035</v>
      </c>
      <c r="C31" s="60" t="s">
        <v>373</v>
      </c>
      <c r="D31" s="80">
        <v>0</v>
      </c>
      <c r="E31" s="80">
        <v>0</v>
      </c>
      <c r="F31" s="80">
        <v>0</v>
      </c>
      <c r="G31" s="80">
        <v>0</v>
      </c>
      <c r="H31" s="80">
        <v>0</v>
      </c>
      <c r="I31" s="80">
        <v>0</v>
      </c>
      <c r="J31" s="80">
        <v>0</v>
      </c>
      <c r="K31" s="80">
        <v>0</v>
      </c>
      <c r="L31" s="80">
        <v>0</v>
      </c>
      <c r="M31" s="80">
        <v>0</v>
      </c>
      <c r="N31" s="80">
        <v>0</v>
      </c>
      <c r="O31" s="80">
        <v>0</v>
      </c>
      <c r="P31" s="80">
        <v>0</v>
      </c>
      <c r="Q31" s="80">
        <v>0</v>
      </c>
      <c r="R31" s="80">
        <v>0</v>
      </c>
      <c r="S31" s="80">
        <v>0</v>
      </c>
      <c r="T31" s="80">
        <v>0</v>
      </c>
      <c r="U31" s="80">
        <v>0</v>
      </c>
      <c r="V31" s="80">
        <v>0</v>
      </c>
      <c r="W31" s="80">
        <v>0</v>
      </c>
      <c r="X31" s="80">
        <v>0</v>
      </c>
      <c r="Y31" s="80">
        <v>0</v>
      </c>
      <c r="Z31" s="80">
        <v>0</v>
      </c>
      <c r="AA31" s="80">
        <v>0</v>
      </c>
      <c r="AB31" s="80">
        <v>0</v>
      </c>
      <c r="AC31" s="80">
        <v>0</v>
      </c>
      <c r="AD31" s="80">
        <v>0</v>
      </c>
      <c r="AE31" s="80">
        <v>0</v>
      </c>
      <c r="AF31" s="80">
        <v>0</v>
      </c>
    </row>
    <row r="32" spans="1:32" ht="12.75" customHeight="1">
      <c r="A32" s="44" t="s">
        <v>50</v>
      </c>
      <c r="B32" s="59">
        <v>1036</v>
      </c>
      <c r="C32" s="60" t="s">
        <v>373</v>
      </c>
      <c r="D32" s="80">
        <v>0</v>
      </c>
      <c r="E32" s="80">
        <v>0</v>
      </c>
      <c r="F32" s="80">
        <v>0</v>
      </c>
      <c r="G32" s="80">
        <v>0</v>
      </c>
      <c r="H32" s="80">
        <v>0</v>
      </c>
      <c r="I32" s="80">
        <v>0</v>
      </c>
      <c r="J32" s="80">
        <v>0</v>
      </c>
      <c r="K32" s="80">
        <v>0</v>
      </c>
      <c r="L32" s="80">
        <v>0</v>
      </c>
      <c r="M32" s="80">
        <v>0</v>
      </c>
      <c r="N32" s="80">
        <v>0</v>
      </c>
      <c r="O32" s="80">
        <v>0</v>
      </c>
      <c r="P32" s="80">
        <v>0</v>
      </c>
      <c r="Q32" s="80">
        <v>0</v>
      </c>
      <c r="R32" s="80">
        <v>0</v>
      </c>
      <c r="S32" s="80">
        <v>0</v>
      </c>
      <c r="T32" s="80">
        <v>0</v>
      </c>
      <c r="U32" s="80">
        <v>0</v>
      </c>
      <c r="V32" s="80">
        <v>0</v>
      </c>
      <c r="W32" s="80">
        <v>0</v>
      </c>
      <c r="X32" s="80">
        <v>0</v>
      </c>
      <c r="Y32" s="80">
        <v>0</v>
      </c>
      <c r="Z32" s="80">
        <v>0</v>
      </c>
      <c r="AA32" s="80">
        <v>0</v>
      </c>
      <c r="AB32" s="80">
        <v>0</v>
      </c>
      <c r="AC32" s="80">
        <v>0</v>
      </c>
      <c r="AD32" s="80">
        <v>0</v>
      </c>
      <c r="AE32" s="80">
        <v>0</v>
      </c>
      <c r="AF32" s="80">
        <v>0</v>
      </c>
    </row>
    <row r="33" spans="1:32" ht="12.75" customHeight="1">
      <c r="A33" s="44" t="s">
        <v>52</v>
      </c>
      <c r="B33" s="59">
        <v>1037</v>
      </c>
      <c r="C33" s="60" t="s">
        <v>373</v>
      </c>
      <c r="D33" s="80">
        <v>0</v>
      </c>
      <c r="E33" s="80">
        <v>0</v>
      </c>
      <c r="F33" s="80">
        <v>0</v>
      </c>
      <c r="G33" s="80">
        <v>0</v>
      </c>
      <c r="H33" s="80">
        <v>0</v>
      </c>
      <c r="I33" s="80">
        <v>0</v>
      </c>
      <c r="J33" s="80">
        <v>0</v>
      </c>
      <c r="K33" s="80">
        <v>0</v>
      </c>
      <c r="L33" s="80">
        <v>0</v>
      </c>
      <c r="M33" s="80">
        <v>0</v>
      </c>
      <c r="N33" s="80">
        <v>0</v>
      </c>
      <c r="O33" s="80">
        <v>0</v>
      </c>
      <c r="P33" s="80">
        <v>0</v>
      </c>
      <c r="Q33" s="80">
        <v>0</v>
      </c>
      <c r="R33" s="80">
        <v>0</v>
      </c>
      <c r="S33" s="80">
        <v>0</v>
      </c>
      <c r="T33" s="80">
        <v>0</v>
      </c>
      <c r="U33" s="80">
        <v>0</v>
      </c>
      <c r="V33" s="80">
        <v>0</v>
      </c>
      <c r="W33" s="80">
        <v>0</v>
      </c>
      <c r="X33" s="80">
        <v>0</v>
      </c>
      <c r="Y33" s="80">
        <v>0</v>
      </c>
      <c r="Z33" s="80">
        <v>0</v>
      </c>
      <c r="AA33" s="80">
        <v>0</v>
      </c>
      <c r="AB33" s="80">
        <v>0</v>
      </c>
      <c r="AC33" s="80">
        <v>0</v>
      </c>
      <c r="AD33" s="80">
        <v>0</v>
      </c>
      <c r="AE33" s="80">
        <v>0</v>
      </c>
      <c r="AF33" s="80">
        <v>0</v>
      </c>
    </row>
    <row r="34" spans="1:32" ht="12.75" customHeight="1">
      <c r="A34" s="44" t="s">
        <v>54</v>
      </c>
      <c r="B34" s="59">
        <v>1038</v>
      </c>
      <c r="C34" s="60" t="s">
        <v>373</v>
      </c>
      <c r="D34" s="80">
        <v>0</v>
      </c>
      <c r="E34" s="80">
        <v>0</v>
      </c>
      <c r="F34" s="80">
        <v>0</v>
      </c>
      <c r="G34" s="80">
        <v>0</v>
      </c>
      <c r="H34" s="80">
        <v>0</v>
      </c>
      <c r="I34" s="80">
        <v>0</v>
      </c>
      <c r="J34" s="80">
        <v>0</v>
      </c>
      <c r="K34" s="80">
        <v>0</v>
      </c>
      <c r="L34" s="80">
        <v>0</v>
      </c>
      <c r="M34" s="80">
        <v>0</v>
      </c>
      <c r="N34" s="80">
        <v>0</v>
      </c>
      <c r="O34" s="80">
        <v>0</v>
      </c>
      <c r="P34" s="80">
        <v>0</v>
      </c>
      <c r="Q34" s="80">
        <v>0</v>
      </c>
      <c r="R34" s="80">
        <v>0</v>
      </c>
      <c r="S34" s="80">
        <v>0</v>
      </c>
      <c r="T34" s="80">
        <v>0</v>
      </c>
      <c r="U34" s="80">
        <v>0</v>
      </c>
      <c r="V34" s="80">
        <v>0</v>
      </c>
      <c r="W34" s="80">
        <v>0</v>
      </c>
      <c r="X34" s="80">
        <v>0</v>
      </c>
      <c r="Y34" s="80">
        <v>0</v>
      </c>
      <c r="Z34" s="80">
        <v>0</v>
      </c>
      <c r="AA34" s="80">
        <v>0</v>
      </c>
      <c r="AB34" s="80">
        <v>0</v>
      </c>
      <c r="AC34" s="80">
        <v>0</v>
      </c>
      <c r="AD34" s="80">
        <v>0</v>
      </c>
      <c r="AE34" s="80">
        <v>0</v>
      </c>
      <c r="AF34" s="80">
        <v>0</v>
      </c>
    </row>
    <row r="35" spans="1:32" ht="12.75" customHeight="1">
      <c r="A35" s="44" t="s">
        <v>56</v>
      </c>
      <c r="B35" s="59">
        <v>1039</v>
      </c>
      <c r="C35" s="60" t="s">
        <v>373</v>
      </c>
      <c r="D35" s="80">
        <v>0</v>
      </c>
      <c r="E35" s="80">
        <v>0</v>
      </c>
      <c r="F35" s="80">
        <v>0</v>
      </c>
      <c r="G35" s="80">
        <v>0</v>
      </c>
      <c r="H35" s="80">
        <v>0</v>
      </c>
      <c r="I35" s="80">
        <v>0</v>
      </c>
      <c r="J35" s="80">
        <v>0</v>
      </c>
      <c r="K35" s="80">
        <v>0</v>
      </c>
      <c r="L35" s="80">
        <v>0</v>
      </c>
      <c r="M35" s="80">
        <v>0</v>
      </c>
      <c r="N35" s="80">
        <v>0</v>
      </c>
      <c r="O35" s="80">
        <v>0</v>
      </c>
      <c r="P35" s="80">
        <v>0</v>
      </c>
      <c r="Q35" s="80">
        <v>0</v>
      </c>
      <c r="R35" s="80">
        <v>0</v>
      </c>
      <c r="S35" s="80">
        <v>0</v>
      </c>
      <c r="T35" s="80">
        <v>0</v>
      </c>
      <c r="U35" s="80">
        <v>0</v>
      </c>
      <c r="V35" s="80">
        <v>0</v>
      </c>
      <c r="W35" s="80">
        <v>0</v>
      </c>
      <c r="X35" s="80">
        <v>0</v>
      </c>
      <c r="Y35" s="80">
        <v>0</v>
      </c>
      <c r="Z35" s="80">
        <v>0</v>
      </c>
      <c r="AA35" s="80">
        <v>0</v>
      </c>
      <c r="AB35" s="80">
        <v>0</v>
      </c>
      <c r="AC35" s="80">
        <v>0</v>
      </c>
      <c r="AD35" s="80">
        <v>0</v>
      </c>
      <c r="AE35" s="80">
        <v>0</v>
      </c>
      <c r="AF35" s="80">
        <v>0</v>
      </c>
    </row>
    <row r="36" spans="1:32" ht="12.75" customHeight="1">
      <c r="A36" s="44" t="s">
        <v>58</v>
      </c>
      <c r="B36" s="59">
        <v>1040</v>
      </c>
      <c r="C36" s="60" t="s">
        <v>373</v>
      </c>
      <c r="D36" s="80">
        <v>0</v>
      </c>
      <c r="E36" s="80">
        <v>0</v>
      </c>
      <c r="F36" s="80">
        <v>0</v>
      </c>
      <c r="G36" s="80">
        <v>0</v>
      </c>
      <c r="H36" s="80">
        <v>0</v>
      </c>
      <c r="I36" s="80">
        <v>0</v>
      </c>
      <c r="J36" s="80">
        <v>0</v>
      </c>
      <c r="K36" s="80">
        <v>0</v>
      </c>
      <c r="L36" s="80">
        <v>0</v>
      </c>
      <c r="M36" s="80">
        <v>0</v>
      </c>
      <c r="N36" s="80">
        <v>0</v>
      </c>
      <c r="O36" s="80">
        <v>0</v>
      </c>
      <c r="P36" s="80">
        <v>0</v>
      </c>
      <c r="Q36" s="80">
        <v>0</v>
      </c>
      <c r="R36" s="80">
        <v>0</v>
      </c>
      <c r="S36" s="80">
        <v>0</v>
      </c>
      <c r="T36" s="80">
        <v>0</v>
      </c>
      <c r="U36" s="80">
        <v>0</v>
      </c>
      <c r="V36" s="80">
        <v>0</v>
      </c>
      <c r="W36" s="80">
        <v>0</v>
      </c>
      <c r="X36" s="80">
        <v>0</v>
      </c>
      <c r="Y36" s="80">
        <v>0</v>
      </c>
      <c r="Z36" s="80">
        <v>0</v>
      </c>
      <c r="AA36" s="80">
        <v>0</v>
      </c>
      <c r="AB36" s="80">
        <v>0</v>
      </c>
      <c r="AC36" s="80">
        <v>0</v>
      </c>
      <c r="AD36" s="80">
        <v>0</v>
      </c>
      <c r="AE36" s="80">
        <v>0</v>
      </c>
      <c r="AF36" s="80">
        <v>0</v>
      </c>
    </row>
    <row r="37" spans="1:32" ht="12.75" customHeight="1">
      <c r="A37" s="44" t="s">
        <v>60</v>
      </c>
      <c r="B37" s="59">
        <v>1043</v>
      </c>
      <c r="C37" s="60" t="s">
        <v>373</v>
      </c>
      <c r="D37" s="80">
        <v>0</v>
      </c>
      <c r="E37" s="80">
        <v>0</v>
      </c>
      <c r="F37" s="80">
        <v>0</v>
      </c>
      <c r="G37" s="80">
        <v>0</v>
      </c>
      <c r="H37" s="80">
        <v>0</v>
      </c>
      <c r="I37" s="80">
        <v>0</v>
      </c>
      <c r="J37" s="80">
        <v>0</v>
      </c>
      <c r="K37" s="80">
        <v>0</v>
      </c>
      <c r="L37" s="80">
        <v>0</v>
      </c>
      <c r="M37" s="80">
        <v>0</v>
      </c>
      <c r="N37" s="80">
        <v>0</v>
      </c>
      <c r="O37" s="80">
        <v>0</v>
      </c>
      <c r="P37" s="80">
        <v>0</v>
      </c>
      <c r="Q37" s="80">
        <v>0</v>
      </c>
      <c r="R37" s="80">
        <v>0</v>
      </c>
      <c r="S37" s="80">
        <v>0</v>
      </c>
      <c r="T37" s="80">
        <v>0</v>
      </c>
      <c r="U37" s="80">
        <v>0</v>
      </c>
      <c r="V37" s="80">
        <v>0</v>
      </c>
      <c r="W37" s="80">
        <v>0</v>
      </c>
      <c r="X37" s="80">
        <v>0</v>
      </c>
      <c r="Y37" s="80">
        <v>0</v>
      </c>
      <c r="Z37" s="80">
        <v>0</v>
      </c>
      <c r="AA37" s="80">
        <v>0</v>
      </c>
      <c r="AB37" s="80">
        <v>0</v>
      </c>
      <c r="AC37" s="80">
        <v>0</v>
      </c>
      <c r="AD37" s="80">
        <v>0</v>
      </c>
      <c r="AE37" s="80">
        <v>0</v>
      </c>
      <c r="AF37" s="80">
        <v>0</v>
      </c>
    </row>
    <row r="38" spans="1:32" ht="12.75" customHeight="1">
      <c r="A38" s="44" t="s">
        <v>62</v>
      </c>
      <c r="B38" s="59">
        <v>1044</v>
      </c>
      <c r="C38" s="60" t="s">
        <v>373</v>
      </c>
      <c r="D38" s="80">
        <v>0</v>
      </c>
      <c r="E38" s="80">
        <v>0</v>
      </c>
      <c r="F38" s="80">
        <v>0</v>
      </c>
      <c r="G38" s="80">
        <v>0</v>
      </c>
      <c r="H38" s="80">
        <v>0</v>
      </c>
      <c r="I38" s="80">
        <v>0</v>
      </c>
      <c r="J38" s="80">
        <v>0</v>
      </c>
      <c r="K38" s="80">
        <v>0</v>
      </c>
      <c r="L38" s="80">
        <v>0</v>
      </c>
      <c r="M38" s="80">
        <v>0</v>
      </c>
      <c r="N38" s="80">
        <v>0</v>
      </c>
      <c r="O38" s="80">
        <v>0</v>
      </c>
      <c r="P38" s="80">
        <v>0</v>
      </c>
      <c r="Q38" s="80">
        <v>0</v>
      </c>
      <c r="R38" s="80">
        <v>0</v>
      </c>
      <c r="S38" s="80">
        <v>0</v>
      </c>
      <c r="T38" s="80">
        <v>0</v>
      </c>
      <c r="U38" s="80">
        <v>0</v>
      </c>
      <c r="V38" s="80">
        <v>0</v>
      </c>
      <c r="W38" s="80">
        <v>0</v>
      </c>
      <c r="X38" s="80">
        <v>0</v>
      </c>
      <c r="Y38" s="80">
        <v>0</v>
      </c>
      <c r="Z38" s="80">
        <v>0</v>
      </c>
      <c r="AA38" s="80">
        <v>0</v>
      </c>
      <c r="AB38" s="80">
        <v>0</v>
      </c>
      <c r="AC38" s="80">
        <v>0</v>
      </c>
      <c r="AD38" s="80">
        <v>0</v>
      </c>
      <c r="AE38" s="80">
        <v>0</v>
      </c>
      <c r="AF38" s="80">
        <v>0</v>
      </c>
    </row>
    <row r="39" spans="1:32" ht="12.75" customHeight="1">
      <c r="A39" s="44" t="s">
        <v>64</v>
      </c>
      <c r="B39" s="59">
        <v>1045</v>
      </c>
      <c r="C39" s="60" t="s">
        <v>373</v>
      </c>
      <c r="D39" s="80">
        <v>0</v>
      </c>
      <c r="E39" s="80">
        <v>0</v>
      </c>
      <c r="F39" s="80">
        <v>0</v>
      </c>
      <c r="G39" s="80">
        <v>0</v>
      </c>
      <c r="H39" s="80">
        <v>0</v>
      </c>
      <c r="I39" s="80">
        <v>0</v>
      </c>
      <c r="J39" s="80">
        <v>0</v>
      </c>
      <c r="K39" s="80">
        <v>0</v>
      </c>
      <c r="L39" s="80">
        <v>0</v>
      </c>
      <c r="M39" s="80">
        <v>0</v>
      </c>
      <c r="N39" s="80">
        <v>0</v>
      </c>
      <c r="O39" s="80">
        <v>0</v>
      </c>
      <c r="P39" s="80">
        <v>0</v>
      </c>
      <c r="Q39" s="80">
        <v>0</v>
      </c>
      <c r="R39" s="80">
        <v>0</v>
      </c>
      <c r="S39" s="80">
        <v>0</v>
      </c>
      <c r="T39" s="80">
        <v>0</v>
      </c>
      <c r="U39" s="80">
        <v>0</v>
      </c>
      <c r="V39" s="80">
        <v>0</v>
      </c>
      <c r="W39" s="80">
        <v>0</v>
      </c>
      <c r="X39" s="80">
        <v>0</v>
      </c>
      <c r="Y39" s="80">
        <v>0</v>
      </c>
      <c r="Z39" s="80">
        <v>0</v>
      </c>
      <c r="AA39" s="80">
        <v>0</v>
      </c>
      <c r="AB39" s="80">
        <v>0</v>
      </c>
      <c r="AC39" s="80">
        <v>0</v>
      </c>
      <c r="AD39" s="80">
        <v>0</v>
      </c>
      <c r="AE39" s="80">
        <v>0</v>
      </c>
      <c r="AF39" s="80">
        <v>0</v>
      </c>
    </row>
    <row r="40" spans="1:32" ht="12.75" customHeight="1">
      <c r="A40" s="44" t="s">
        <v>66</v>
      </c>
      <c r="B40" s="59">
        <v>1046</v>
      </c>
      <c r="C40" s="60" t="s">
        <v>373</v>
      </c>
      <c r="D40" s="80">
        <v>0</v>
      </c>
      <c r="E40" s="80">
        <v>0</v>
      </c>
      <c r="F40" s="80">
        <v>0</v>
      </c>
      <c r="G40" s="80">
        <v>0</v>
      </c>
      <c r="H40" s="80">
        <v>0</v>
      </c>
      <c r="I40" s="80">
        <v>0</v>
      </c>
      <c r="J40" s="80">
        <v>0</v>
      </c>
      <c r="K40" s="80">
        <v>0</v>
      </c>
      <c r="L40" s="80">
        <v>0</v>
      </c>
      <c r="M40" s="80">
        <v>0</v>
      </c>
      <c r="N40" s="80">
        <v>0</v>
      </c>
      <c r="O40" s="80">
        <v>0</v>
      </c>
      <c r="P40" s="80">
        <v>0</v>
      </c>
      <c r="Q40" s="80">
        <v>0</v>
      </c>
      <c r="R40" s="80">
        <v>0</v>
      </c>
      <c r="S40" s="80">
        <v>0</v>
      </c>
      <c r="T40" s="80">
        <v>0</v>
      </c>
      <c r="U40" s="80">
        <v>0</v>
      </c>
      <c r="V40" s="80">
        <v>0</v>
      </c>
      <c r="W40" s="80">
        <v>0</v>
      </c>
      <c r="X40" s="80">
        <v>0</v>
      </c>
      <c r="Y40" s="80">
        <v>0</v>
      </c>
      <c r="Z40" s="80">
        <v>0</v>
      </c>
      <c r="AA40" s="80">
        <v>0</v>
      </c>
      <c r="AB40" s="80">
        <v>0</v>
      </c>
      <c r="AC40" s="80">
        <v>0</v>
      </c>
      <c r="AD40" s="80">
        <v>0</v>
      </c>
      <c r="AE40" s="80">
        <v>0</v>
      </c>
      <c r="AF40" s="80">
        <v>0</v>
      </c>
    </row>
    <row r="41" spans="1:32" ht="12.75" customHeight="1">
      <c r="A41" s="44" t="s">
        <v>68</v>
      </c>
      <c r="B41" s="59">
        <v>1048</v>
      </c>
      <c r="C41" s="60" t="s">
        <v>373</v>
      </c>
      <c r="D41" s="80">
        <v>0</v>
      </c>
      <c r="E41" s="80">
        <v>0</v>
      </c>
      <c r="F41" s="80">
        <v>0</v>
      </c>
      <c r="G41" s="80">
        <v>0</v>
      </c>
      <c r="H41" s="80">
        <v>0</v>
      </c>
      <c r="I41" s="80">
        <v>0</v>
      </c>
      <c r="J41" s="80">
        <v>0</v>
      </c>
      <c r="K41" s="80">
        <v>0</v>
      </c>
      <c r="L41" s="80">
        <v>0</v>
      </c>
      <c r="M41" s="80">
        <v>0</v>
      </c>
      <c r="N41" s="80">
        <v>0</v>
      </c>
      <c r="O41" s="80">
        <v>0</v>
      </c>
      <c r="P41" s="80">
        <v>0</v>
      </c>
      <c r="Q41" s="80">
        <v>0</v>
      </c>
      <c r="R41" s="80">
        <v>0</v>
      </c>
      <c r="S41" s="80">
        <v>0</v>
      </c>
      <c r="T41" s="80">
        <v>0</v>
      </c>
      <c r="U41" s="80">
        <v>0</v>
      </c>
      <c r="V41" s="80">
        <v>0</v>
      </c>
      <c r="W41" s="80">
        <v>0</v>
      </c>
      <c r="X41" s="80">
        <v>0</v>
      </c>
      <c r="Y41" s="80">
        <v>0</v>
      </c>
      <c r="Z41" s="80">
        <v>0</v>
      </c>
      <c r="AA41" s="80">
        <v>0</v>
      </c>
      <c r="AB41" s="80">
        <v>0</v>
      </c>
      <c r="AC41" s="80">
        <v>0</v>
      </c>
      <c r="AD41" s="80">
        <v>0</v>
      </c>
      <c r="AE41" s="80">
        <v>0</v>
      </c>
      <c r="AF41" s="80">
        <v>0</v>
      </c>
    </row>
    <row r="42" spans="1:32" ht="12.75" customHeight="1">
      <c r="A42" s="44" t="s">
        <v>70</v>
      </c>
      <c r="B42" s="59">
        <v>1049</v>
      </c>
      <c r="C42" s="60" t="s">
        <v>373</v>
      </c>
      <c r="D42" s="80">
        <v>0</v>
      </c>
      <c r="E42" s="80">
        <v>0</v>
      </c>
      <c r="F42" s="80">
        <v>0</v>
      </c>
      <c r="G42" s="80">
        <v>0</v>
      </c>
      <c r="H42" s="80">
        <v>0</v>
      </c>
      <c r="I42" s="80">
        <v>0</v>
      </c>
      <c r="J42" s="80">
        <v>0</v>
      </c>
      <c r="K42" s="80">
        <v>0</v>
      </c>
      <c r="L42" s="80">
        <v>0</v>
      </c>
      <c r="M42" s="80">
        <v>0</v>
      </c>
      <c r="N42" s="80">
        <v>0</v>
      </c>
      <c r="O42" s="80">
        <v>0</v>
      </c>
      <c r="P42" s="80">
        <v>0</v>
      </c>
      <c r="Q42" s="80">
        <v>0</v>
      </c>
      <c r="R42" s="80">
        <v>0</v>
      </c>
      <c r="S42" s="80">
        <v>0</v>
      </c>
      <c r="T42" s="80">
        <v>0</v>
      </c>
      <c r="U42" s="80">
        <v>0</v>
      </c>
      <c r="V42" s="80">
        <v>0</v>
      </c>
      <c r="W42" s="80">
        <v>0</v>
      </c>
      <c r="X42" s="80">
        <v>0</v>
      </c>
      <c r="Y42" s="80">
        <v>0</v>
      </c>
      <c r="Z42" s="80">
        <v>0</v>
      </c>
      <c r="AA42" s="80">
        <v>0</v>
      </c>
      <c r="AB42" s="80">
        <v>0</v>
      </c>
      <c r="AC42" s="80">
        <v>0</v>
      </c>
      <c r="AD42" s="80">
        <v>0</v>
      </c>
      <c r="AE42" s="80">
        <v>0</v>
      </c>
      <c r="AF42" s="80">
        <v>0</v>
      </c>
    </row>
    <row r="43" spans="1:32" ht="12.75" customHeight="1">
      <c r="A43" s="44" t="s">
        <v>72</v>
      </c>
      <c r="B43" s="59">
        <v>1051</v>
      </c>
      <c r="C43" s="60" t="s">
        <v>373</v>
      </c>
      <c r="D43" s="80">
        <v>0</v>
      </c>
      <c r="E43" s="80">
        <v>0</v>
      </c>
      <c r="F43" s="80">
        <v>0</v>
      </c>
      <c r="G43" s="80">
        <v>0</v>
      </c>
      <c r="H43" s="80">
        <v>0</v>
      </c>
      <c r="I43" s="80">
        <v>0</v>
      </c>
      <c r="J43" s="80">
        <v>0</v>
      </c>
      <c r="K43" s="80">
        <v>0</v>
      </c>
      <c r="L43" s="80">
        <v>0</v>
      </c>
      <c r="M43" s="80">
        <v>0</v>
      </c>
      <c r="N43" s="80">
        <v>0</v>
      </c>
      <c r="O43" s="80">
        <v>0</v>
      </c>
      <c r="P43" s="80">
        <v>0</v>
      </c>
      <c r="Q43" s="80">
        <v>0</v>
      </c>
      <c r="R43" s="80">
        <v>0</v>
      </c>
      <c r="S43" s="80">
        <v>0</v>
      </c>
      <c r="T43" s="80">
        <v>0</v>
      </c>
      <c r="U43" s="80">
        <v>0</v>
      </c>
      <c r="V43" s="80">
        <v>0</v>
      </c>
      <c r="W43" s="80">
        <v>0</v>
      </c>
      <c r="X43" s="80">
        <v>0</v>
      </c>
      <c r="Y43" s="80">
        <v>0</v>
      </c>
      <c r="Z43" s="80">
        <v>0</v>
      </c>
      <c r="AA43" s="80">
        <v>0</v>
      </c>
      <c r="AB43" s="80">
        <v>0</v>
      </c>
      <c r="AC43" s="80">
        <v>0</v>
      </c>
      <c r="AD43" s="80">
        <v>0</v>
      </c>
      <c r="AE43" s="80">
        <v>0</v>
      </c>
      <c r="AF43" s="80">
        <v>0</v>
      </c>
    </row>
    <row r="44" spans="1:32" ht="12.75" customHeight="1">
      <c r="A44" s="44" t="s">
        <v>74</v>
      </c>
      <c r="B44" s="59">
        <v>1052</v>
      </c>
      <c r="C44" s="60" t="s">
        <v>373</v>
      </c>
      <c r="D44" s="80">
        <v>0</v>
      </c>
      <c r="E44" s="80">
        <v>0</v>
      </c>
      <c r="F44" s="80">
        <v>0</v>
      </c>
      <c r="G44" s="80">
        <v>0</v>
      </c>
      <c r="H44" s="80">
        <v>0</v>
      </c>
      <c r="I44" s="80">
        <v>0</v>
      </c>
      <c r="J44" s="80">
        <v>0</v>
      </c>
      <c r="K44" s="80">
        <v>0</v>
      </c>
      <c r="L44" s="80">
        <v>0</v>
      </c>
      <c r="M44" s="80">
        <v>0</v>
      </c>
      <c r="N44" s="80">
        <v>0</v>
      </c>
      <c r="O44" s="80">
        <v>0</v>
      </c>
      <c r="P44" s="80">
        <v>0</v>
      </c>
      <c r="Q44" s="80">
        <v>0</v>
      </c>
      <c r="R44" s="80">
        <v>0</v>
      </c>
      <c r="S44" s="80">
        <v>0</v>
      </c>
      <c r="T44" s="80">
        <v>0</v>
      </c>
      <c r="U44" s="80">
        <v>0</v>
      </c>
      <c r="V44" s="80">
        <v>0</v>
      </c>
      <c r="W44" s="80">
        <v>0</v>
      </c>
      <c r="X44" s="80">
        <v>0</v>
      </c>
      <c r="Y44" s="80">
        <v>0</v>
      </c>
      <c r="Z44" s="80">
        <v>0</v>
      </c>
      <c r="AA44" s="80">
        <v>0</v>
      </c>
      <c r="AB44" s="80">
        <v>0</v>
      </c>
      <c r="AC44" s="80">
        <v>0</v>
      </c>
      <c r="AD44" s="80">
        <v>0</v>
      </c>
      <c r="AE44" s="80">
        <v>0</v>
      </c>
      <c r="AF44" s="80">
        <v>0</v>
      </c>
    </row>
    <row r="45" spans="1:32" ht="12.75" customHeight="1">
      <c r="A45" s="44" t="s">
        <v>76</v>
      </c>
      <c r="B45" s="59">
        <v>1053</v>
      </c>
      <c r="C45" s="60" t="s">
        <v>373</v>
      </c>
      <c r="D45" s="80">
        <v>0</v>
      </c>
      <c r="E45" s="80">
        <v>0</v>
      </c>
      <c r="F45" s="80">
        <v>0</v>
      </c>
      <c r="G45" s="80">
        <v>0</v>
      </c>
      <c r="H45" s="80">
        <v>0</v>
      </c>
      <c r="I45" s="80">
        <v>0</v>
      </c>
      <c r="J45" s="80">
        <v>0</v>
      </c>
      <c r="K45" s="80">
        <v>0</v>
      </c>
      <c r="L45" s="80">
        <v>0</v>
      </c>
      <c r="M45" s="80">
        <v>0</v>
      </c>
      <c r="N45" s="80">
        <v>0</v>
      </c>
      <c r="O45" s="80">
        <v>0</v>
      </c>
      <c r="P45" s="80">
        <v>0</v>
      </c>
      <c r="Q45" s="80">
        <v>0</v>
      </c>
      <c r="R45" s="80">
        <v>0</v>
      </c>
      <c r="S45" s="80">
        <v>0</v>
      </c>
      <c r="T45" s="80">
        <v>0</v>
      </c>
      <c r="U45" s="80">
        <v>0</v>
      </c>
      <c r="V45" s="80">
        <v>0</v>
      </c>
      <c r="W45" s="80">
        <v>0</v>
      </c>
      <c r="X45" s="80">
        <v>0</v>
      </c>
      <c r="Y45" s="80">
        <v>0</v>
      </c>
      <c r="Z45" s="80">
        <v>0</v>
      </c>
      <c r="AA45" s="80">
        <v>0</v>
      </c>
      <c r="AB45" s="80">
        <v>0</v>
      </c>
      <c r="AC45" s="80">
        <v>0</v>
      </c>
      <c r="AD45" s="80">
        <v>0</v>
      </c>
      <c r="AE45" s="80">
        <v>0</v>
      </c>
      <c r="AF45" s="80">
        <v>0</v>
      </c>
    </row>
    <row r="46" spans="1:32" ht="12.75" customHeight="1">
      <c r="A46" s="44" t="s">
        <v>78</v>
      </c>
      <c r="B46" s="59">
        <v>1054</v>
      </c>
      <c r="C46" s="60" t="s">
        <v>373</v>
      </c>
      <c r="D46" s="80">
        <v>0</v>
      </c>
      <c r="E46" s="80">
        <v>0</v>
      </c>
      <c r="F46" s="80">
        <v>0</v>
      </c>
      <c r="G46" s="80">
        <v>0</v>
      </c>
      <c r="H46" s="80">
        <v>0</v>
      </c>
      <c r="I46" s="80">
        <v>0</v>
      </c>
      <c r="J46" s="80">
        <v>0</v>
      </c>
      <c r="K46" s="80">
        <v>0</v>
      </c>
      <c r="L46" s="80">
        <v>0</v>
      </c>
      <c r="M46" s="80">
        <v>0</v>
      </c>
      <c r="N46" s="80">
        <v>0</v>
      </c>
      <c r="O46" s="80">
        <v>0</v>
      </c>
      <c r="P46" s="80">
        <v>0</v>
      </c>
      <c r="Q46" s="80">
        <v>0</v>
      </c>
      <c r="R46" s="80">
        <v>0</v>
      </c>
      <c r="S46" s="80">
        <v>0</v>
      </c>
      <c r="T46" s="80">
        <v>0</v>
      </c>
      <c r="U46" s="80">
        <v>0</v>
      </c>
      <c r="V46" s="80">
        <v>0</v>
      </c>
      <c r="W46" s="80">
        <v>0</v>
      </c>
      <c r="X46" s="80">
        <v>0</v>
      </c>
      <c r="Y46" s="80">
        <v>0</v>
      </c>
      <c r="Z46" s="80">
        <v>0</v>
      </c>
      <c r="AA46" s="80">
        <v>0</v>
      </c>
      <c r="AB46" s="80">
        <v>0</v>
      </c>
      <c r="AC46" s="80">
        <v>0</v>
      </c>
      <c r="AD46" s="80">
        <v>0</v>
      </c>
      <c r="AE46" s="80">
        <v>0</v>
      </c>
      <c r="AF46" s="80">
        <v>0</v>
      </c>
    </row>
    <row r="47" spans="1:32" ht="12.75" customHeight="1">
      <c r="A47" s="44" t="s">
        <v>80</v>
      </c>
      <c r="B47" s="59">
        <v>1055</v>
      </c>
      <c r="C47" s="60" t="s">
        <v>373</v>
      </c>
      <c r="D47" s="80">
        <v>0</v>
      </c>
      <c r="E47" s="80">
        <v>0</v>
      </c>
      <c r="F47" s="80">
        <v>0</v>
      </c>
      <c r="G47" s="80">
        <v>0</v>
      </c>
      <c r="H47" s="80">
        <v>0</v>
      </c>
      <c r="I47" s="80">
        <v>0</v>
      </c>
      <c r="J47" s="80">
        <v>0</v>
      </c>
      <c r="K47" s="80">
        <v>0</v>
      </c>
      <c r="L47" s="80">
        <v>0</v>
      </c>
      <c r="M47" s="80">
        <v>0</v>
      </c>
      <c r="N47" s="80">
        <v>0</v>
      </c>
      <c r="O47" s="80">
        <v>0</v>
      </c>
      <c r="P47" s="80">
        <v>0</v>
      </c>
      <c r="Q47" s="80">
        <v>0</v>
      </c>
      <c r="R47" s="80">
        <v>0</v>
      </c>
      <c r="S47" s="80">
        <v>0</v>
      </c>
      <c r="T47" s="80">
        <v>0</v>
      </c>
      <c r="U47" s="80">
        <v>0</v>
      </c>
      <c r="V47" s="80">
        <v>0</v>
      </c>
      <c r="W47" s="80">
        <v>0</v>
      </c>
      <c r="X47" s="80">
        <v>0</v>
      </c>
      <c r="Y47" s="80">
        <v>0</v>
      </c>
      <c r="Z47" s="80">
        <v>0</v>
      </c>
      <c r="AA47" s="80">
        <v>0</v>
      </c>
      <c r="AB47" s="80">
        <v>0</v>
      </c>
      <c r="AC47" s="80">
        <v>0</v>
      </c>
      <c r="AD47" s="80">
        <v>0</v>
      </c>
      <c r="AE47" s="80">
        <v>0</v>
      </c>
      <c r="AF47" s="80">
        <v>0</v>
      </c>
    </row>
    <row r="48" spans="1:32" ht="12.75" customHeight="1">
      <c r="A48" s="44" t="s">
        <v>82</v>
      </c>
      <c r="B48" s="59">
        <v>1056</v>
      </c>
      <c r="C48" s="60" t="s">
        <v>373</v>
      </c>
      <c r="D48" s="80">
        <v>0</v>
      </c>
      <c r="E48" s="80">
        <v>0</v>
      </c>
      <c r="F48" s="80">
        <v>0</v>
      </c>
      <c r="G48" s="80">
        <v>0</v>
      </c>
      <c r="H48" s="80">
        <v>0</v>
      </c>
      <c r="I48" s="80">
        <v>0</v>
      </c>
      <c r="J48" s="80">
        <v>0</v>
      </c>
      <c r="K48" s="80">
        <v>0</v>
      </c>
      <c r="L48" s="80">
        <v>0</v>
      </c>
      <c r="M48" s="80">
        <v>0</v>
      </c>
      <c r="N48" s="80">
        <v>0</v>
      </c>
      <c r="O48" s="80">
        <v>0</v>
      </c>
      <c r="P48" s="80">
        <v>0</v>
      </c>
      <c r="Q48" s="80">
        <v>0</v>
      </c>
      <c r="R48" s="80">
        <v>0</v>
      </c>
      <c r="S48" s="80">
        <v>0</v>
      </c>
      <c r="T48" s="80">
        <v>0</v>
      </c>
      <c r="U48" s="80">
        <v>0</v>
      </c>
      <c r="V48" s="80">
        <v>0</v>
      </c>
      <c r="W48" s="80">
        <v>0</v>
      </c>
      <c r="X48" s="80">
        <v>0</v>
      </c>
      <c r="Y48" s="80">
        <v>0</v>
      </c>
      <c r="Z48" s="80">
        <v>0</v>
      </c>
      <c r="AA48" s="80">
        <v>0</v>
      </c>
      <c r="AB48" s="80">
        <v>0</v>
      </c>
      <c r="AC48" s="80">
        <v>0</v>
      </c>
      <c r="AD48" s="80">
        <v>0</v>
      </c>
      <c r="AE48" s="80">
        <v>0</v>
      </c>
      <c r="AF48" s="80">
        <v>0</v>
      </c>
    </row>
    <row r="49" spans="1:32" ht="12.75" customHeight="1">
      <c r="A49" s="44" t="s">
        <v>84</v>
      </c>
      <c r="B49" s="59">
        <v>1057</v>
      </c>
      <c r="C49" s="60" t="s">
        <v>373</v>
      </c>
      <c r="D49" s="80">
        <v>0</v>
      </c>
      <c r="E49" s="80">
        <v>0</v>
      </c>
      <c r="F49" s="80">
        <v>0</v>
      </c>
      <c r="G49" s="80">
        <v>0</v>
      </c>
      <c r="H49" s="80">
        <v>0</v>
      </c>
      <c r="I49" s="80">
        <v>0</v>
      </c>
      <c r="J49" s="80">
        <v>0</v>
      </c>
      <c r="K49" s="80">
        <v>0</v>
      </c>
      <c r="L49" s="80">
        <v>0</v>
      </c>
      <c r="M49" s="80">
        <v>0</v>
      </c>
      <c r="N49" s="80">
        <v>0</v>
      </c>
      <c r="O49" s="80">
        <v>0</v>
      </c>
      <c r="P49" s="80">
        <v>0</v>
      </c>
      <c r="Q49" s="80">
        <v>0</v>
      </c>
      <c r="R49" s="80">
        <v>0</v>
      </c>
      <c r="S49" s="80">
        <v>0</v>
      </c>
      <c r="T49" s="80">
        <v>0</v>
      </c>
      <c r="U49" s="80">
        <v>0</v>
      </c>
      <c r="V49" s="80">
        <v>0</v>
      </c>
      <c r="W49" s="80">
        <v>0</v>
      </c>
      <c r="X49" s="80">
        <v>0</v>
      </c>
      <c r="Y49" s="80">
        <v>0</v>
      </c>
      <c r="Z49" s="80">
        <v>0</v>
      </c>
      <c r="AA49" s="80">
        <v>0</v>
      </c>
      <c r="AB49" s="80">
        <v>0</v>
      </c>
      <c r="AC49" s="80">
        <v>0</v>
      </c>
      <c r="AD49" s="80">
        <v>0</v>
      </c>
      <c r="AE49" s="80">
        <v>0</v>
      </c>
      <c r="AF49" s="80">
        <v>0</v>
      </c>
    </row>
    <row r="50" spans="1:32" ht="12.75" customHeight="1">
      <c r="A50" s="44" t="s">
        <v>86</v>
      </c>
      <c r="B50" s="59">
        <v>1058</v>
      </c>
      <c r="C50" s="60" t="s">
        <v>373</v>
      </c>
      <c r="D50" s="80">
        <v>0</v>
      </c>
      <c r="E50" s="80">
        <v>0</v>
      </c>
      <c r="F50" s="80">
        <v>0</v>
      </c>
      <c r="G50" s="80">
        <v>0</v>
      </c>
      <c r="H50" s="80">
        <v>0</v>
      </c>
      <c r="I50" s="80">
        <v>0</v>
      </c>
      <c r="J50" s="80">
        <v>0</v>
      </c>
      <c r="K50" s="80">
        <v>0</v>
      </c>
      <c r="L50" s="80">
        <v>0</v>
      </c>
      <c r="M50" s="80">
        <v>0</v>
      </c>
      <c r="N50" s="80">
        <v>0</v>
      </c>
      <c r="O50" s="80">
        <v>0</v>
      </c>
      <c r="P50" s="80">
        <v>0</v>
      </c>
      <c r="Q50" s="80">
        <v>0</v>
      </c>
      <c r="R50" s="80">
        <v>0</v>
      </c>
      <c r="S50" s="80">
        <v>0</v>
      </c>
      <c r="T50" s="80">
        <v>0</v>
      </c>
      <c r="U50" s="80">
        <v>0</v>
      </c>
      <c r="V50" s="80">
        <v>0</v>
      </c>
      <c r="W50" s="80">
        <v>0</v>
      </c>
      <c r="X50" s="80">
        <v>0</v>
      </c>
      <c r="Y50" s="80">
        <v>0</v>
      </c>
      <c r="Z50" s="80">
        <v>0</v>
      </c>
      <c r="AA50" s="80">
        <v>0</v>
      </c>
      <c r="AB50" s="80">
        <v>0</v>
      </c>
      <c r="AC50" s="80">
        <v>0</v>
      </c>
      <c r="AD50" s="80">
        <v>0</v>
      </c>
      <c r="AE50" s="80">
        <v>0</v>
      </c>
      <c r="AF50" s="80">
        <v>0</v>
      </c>
    </row>
    <row r="51" spans="1:32" ht="12.75" customHeight="1">
      <c r="A51" s="44" t="s">
        <v>88</v>
      </c>
      <c r="B51" s="59">
        <v>1059</v>
      </c>
      <c r="C51" s="60" t="s">
        <v>373</v>
      </c>
      <c r="D51" s="80">
        <v>0</v>
      </c>
      <c r="E51" s="80">
        <v>0</v>
      </c>
      <c r="F51" s="80">
        <v>0</v>
      </c>
      <c r="G51" s="80">
        <v>0</v>
      </c>
      <c r="H51" s="80">
        <v>0</v>
      </c>
      <c r="I51" s="80">
        <v>0</v>
      </c>
      <c r="J51" s="80">
        <v>0</v>
      </c>
      <c r="K51" s="80">
        <v>0</v>
      </c>
      <c r="L51" s="80">
        <v>0</v>
      </c>
      <c r="M51" s="80">
        <v>0</v>
      </c>
      <c r="N51" s="80">
        <v>0</v>
      </c>
      <c r="O51" s="80">
        <v>0</v>
      </c>
      <c r="P51" s="80">
        <v>0</v>
      </c>
      <c r="Q51" s="80">
        <v>0</v>
      </c>
      <c r="R51" s="80">
        <v>0</v>
      </c>
      <c r="S51" s="80">
        <v>0</v>
      </c>
      <c r="T51" s="80">
        <v>0</v>
      </c>
      <c r="U51" s="80">
        <v>0</v>
      </c>
      <c r="V51" s="80">
        <v>0</v>
      </c>
      <c r="W51" s="80">
        <v>0</v>
      </c>
      <c r="X51" s="80">
        <v>0</v>
      </c>
      <c r="Y51" s="80">
        <v>0</v>
      </c>
      <c r="Z51" s="80">
        <v>0</v>
      </c>
      <c r="AA51" s="80">
        <v>0</v>
      </c>
      <c r="AB51" s="80">
        <v>0</v>
      </c>
      <c r="AC51" s="80">
        <v>0</v>
      </c>
      <c r="AD51" s="80">
        <v>0</v>
      </c>
      <c r="AE51" s="80">
        <v>0</v>
      </c>
      <c r="AF51" s="80">
        <v>0</v>
      </c>
    </row>
    <row r="52" spans="1:32" ht="12.75" customHeight="1">
      <c r="A52" s="44" t="s">
        <v>90</v>
      </c>
      <c r="B52" s="59">
        <v>1060</v>
      </c>
      <c r="C52" s="60" t="s">
        <v>373</v>
      </c>
      <c r="D52" s="80">
        <v>0</v>
      </c>
      <c r="E52" s="80">
        <v>0</v>
      </c>
      <c r="F52" s="80">
        <v>0</v>
      </c>
      <c r="G52" s="80">
        <v>0</v>
      </c>
      <c r="H52" s="80">
        <v>0</v>
      </c>
      <c r="I52" s="80">
        <v>0</v>
      </c>
      <c r="J52" s="80">
        <v>0</v>
      </c>
      <c r="K52" s="80">
        <v>0</v>
      </c>
      <c r="L52" s="80">
        <v>0</v>
      </c>
      <c r="M52" s="80">
        <v>0</v>
      </c>
      <c r="N52" s="80">
        <v>0</v>
      </c>
      <c r="O52" s="80">
        <v>0</v>
      </c>
      <c r="P52" s="80">
        <v>0</v>
      </c>
      <c r="Q52" s="80">
        <v>0</v>
      </c>
      <c r="R52" s="80">
        <v>0</v>
      </c>
      <c r="S52" s="80">
        <v>0</v>
      </c>
      <c r="T52" s="80">
        <v>0</v>
      </c>
      <c r="U52" s="80">
        <v>0</v>
      </c>
      <c r="V52" s="80">
        <v>0</v>
      </c>
      <c r="W52" s="80">
        <v>0</v>
      </c>
      <c r="X52" s="80">
        <v>0</v>
      </c>
      <c r="Y52" s="80">
        <v>0</v>
      </c>
      <c r="Z52" s="80">
        <v>0</v>
      </c>
      <c r="AA52" s="80">
        <v>0</v>
      </c>
      <c r="AB52" s="80">
        <v>0</v>
      </c>
      <c r="AC52" s="80">
        <v>0</v>
      </c>
      <c r="AD52" s="80">
        <v>0</v>
      </c>
      <c r="AE52" s="80">
        <v>0</v>
      </c>
      <c r="AF52" s="80">
        <v>0</v>
      </c>
    </row>
    <row r="53" spans="1:32" ht="12.75" customHeight="1">
      <c r="A53" s="44" t="s">
        <v>92</v>
      </c>
      <c r="B53" s="59">
        <v>1061</v>
      </c>
      <c r="C53" s="60" t="s">
        <v>373</v>
      </c>
      <c r="D53" s="80">
        <v>0</v>
      </c>
      <c r="E53" s="80">
        <v>0</v>
      </c>
      <c r="F53" s="80">
        <v>0</v>
      </c>
      <c r="G53" s="80">
        <v>0</v>
      </c>
      <c r="H53" s="80">
        <v>0</v>
      </c>
      <c r="I53" s="80">
        <v>0</v>
      </c>
      <c r="J53" s="80">
        <v>0</v>
      </c>
      <c r="K53" s="80">
        <v>0</v>
      </c>
      <c r="L53" s="80">
        <v>0</v>
      </c>
      <c r="M53" s="80">
        <v>0</v>
      </c>
      <c r="N53" s="80">
        <v>0</v>
      </c>
      <c r="O53" s="80">
        <v>0</v>
      </c>
      <c r="P53" s="80">
        <v>0</v>
      </c>
      <c r="Q53" s="80">
        <v>0</v>
      </c>
      <c r="R53" s="80">
        <v>0</v>
      </c>
      <c r="S53" s="80">
        <v>0</v>
      </c>
      <c r="T53" s="80">
        <v>0</v>
      </c>
      <c r="U53" s="80">
        <v>0</v>
      </c>
      <c r="V53" s="80">
        <v>0</v>
      </c>
      <c r="W53" s="80">
        <v>0</v>
      </c>
      <c r="X53" s="80">
        <v>0</v>
      </c>
      <c r="Y53" s="80">
        <v>0</v>
      </c>
      <c r="Z53" s="80">
        <v>0</v>
      </c>
      <c r="AA53" s="80">
        <v>0</v>
      </c>
      <c r="AB53" s="80">
        <v>0</v>
      </c>
      <c r="AC53" s="80">
        <v>0</v>
      </c>
      <c r="AD53" s="80">
        <v>0</v>
      </c>
      <c r="AE53" s="80">
        <v>0</v>
      </c>
      <c r="AF53" s="80">
        <v>0</v>
      </c>
    </row>
    <row r="54" spans="1:32" ht="12.75" customHeight="1">
      <c r="A54" s="44" t="s">
        <v>94</v>
      </c>
      <c r="B54" s="59">
        <v>2001</v>
      </c>
      <c r="C54" s="60" t="s">
        <v>373</v>
      </c>
      <c r="D54" s="80">
        <v>0</v>
      </c>
      <c r="E54" s="80">
        <v>0</v>
      </c>
      <c r="F54" s="80">
        <v>0</v>
      </c>
      <c r="G54" s="80">
        <v>0</v>
      </c>
      <c r="H54" s="80">
        <v>0</v>
      </c>
      <c r="I54" s="80">
        <v>0</v>
      </c>
      <c r="J54" s="80">
        <v>0</v>
      </c>
      <c r="K54" s="80">
        <v>0</v>
      </c>
      <c r="L54" s="80">
        <v>0</v>
      </c>
      <c r="M54" s="80">
        <v>0</v>
      </c>
      <c r="N54" s="80">
        <v>0</v>
      </c>
      <c r="O54" s="80">
        <v>0</v>
      </c>
      <c r="P54" s="80">
        <v>0</v>
      </c>
      <c r="Q54" s="80">
        <v>0</v>
      </c>
      <c r="R54" s="80">
        <v>0</v>
      </c>
      <c r="S54" s="80">
        <v>0</v>
      </c>
      <c r="T54" s="80">
        <v>0</v>
      </c>
      <c r="U54" s="80">
        <v>0</v>
      </c>
      <c r="V54" s="80">
        <v>0</v>
      </c>
      <c r="W54" s="80">
        <v>0</v>
      </c>
      <c r="X54" s="80">
        <v>0</v>
      </c>
      <c r="Y54" s="80">
        <v>0</v>
      </c>
      <c r="Z54" s="80">
        <v>0</v>
      </c>
      <c r="AA54" s="80">
        <v>0</v>
      </c>
      <c r="AB54" s="80">
        <v>0</v>
      </c>
      <c r="AC54" s="80">
        <v>0</v>
      </c>
      <c r="AD54" s="80">
        <v>0</v>
      </c>
      <c r="AE54" s="80">
        <v>0</v>
      </c>
      <c r="AF54" s="80">
        <v>0</v>
      </c>
    </row>
    <row r="55" spans="1:32" ht="12.75" customHeight="1">
      <c r="A55" s="44" t="s">
        <v>96</v>
      </c>
      <c r="B55" s="59">
        <v>2002</v>
      </c>
      <c r="C55" s="60" t="s">
        <v>374</v>
      </c>
      <c r="D55" s="80">
        <v>0</v>
      </c>
      <c r="E55" s="80">
        <v>0</v>
      </c>
      <c r="F55" s="80">
        <v>0</v>
      </c>
      <c r="G55" s="80">
        <v>0</v>
      </c>
      <c r="H55" s="80">
        <v>0</v>
      </c>
      <c r="I55" s="80">
        <v>0</v>
      </c>
      <c r="J55" s="80">
        <v>0</v>
      </c>
      <c r="K55" s="80">
        <v>0</v>
      </c>
      <c r="L55" s="80">
        <v>0</v>
      </c>
      <c r="M55" s="80">
        <v>0</v>
      </c>
      <c r="N55" s="80">
        <v>0</v>
      </c>
      <c r="O55" s="80">
        <v>0</v>
      </c>
      <c r="P55" s="80">
        <v>0</v>
      </c>
      <c r="Q55" s="80">
        <v>0</v>
      </c>
      <c r="R55" s="80">
        <v>0</v>
      </c>
      <c r="S55" s="80">
        <v>0</v>
      </c>
      <c r="T55" s="80">
        <v>0</v>
      </c>
      <c r="U55" s="80">
        <v>0</v>
      </c>
      <c r="V55" s="80">
        <v>0</v>
      </c>
      <c r="W55" s="80">
        <v>0</v>
      </c>
      <c r="X55" s="80">
        <v>0</v>
      </c>
      <c r="Y55" s="80">
        <v>0</v>
      </c>
      <c r="Z55" s="80">
        <v>0</v>
      </c>
      <c r="AA55" s="80">
        <v>0</v>
      </c>
      <c r="AB55" s="80">
        <v>0</v>
      </c>
      <c r="AC55" s="80">
        <v>0</v>
      </c>
      <c r="AD55" s="80">
        <v>0</v>
      </c>
      <c r="AE55" s="80">
        <v>0</v>
      </c>
      <c r="AF55" s="80">
        <v>0</v>
      </c>
    </row>
    <row r="56" spans="1:32" ht="12.75" customHeight="1">
      <c r="A56" s="44" t="s">
        <v>98</v>
      </c>
      <c r="B56" s="59">
        <v>2005</v>
      </c>
      <c r="C56" s="60" t="s">
        <v>374</v>
      </c>
      <c r="D56" s="80">
        <v>0</v>
      </c>
      <c r="E56" s="80">
        <v>0</v>
      </c>
      <c r="F56" s="80">
        <v>0</v>
      </c>
      <c r="G56" s="80">
        <v>0</v>
      </c>
      <c r="H56" s="80">
        <v>0</v>
      </c>
      <c r="I56" s="80">
        <v>0</v>
      </c>
      <c r="J56" s="80">
        <v>0</v>
      </c>
      <c r="K56" s="80">
        <v>0</v>
      </c>
      <c r="L56" s="80">
        <v>0</v>
      </c>
      <c r="M56" s="80">
        <v>0</v>
      </c>
      <c r="N56" s="80">
        <v>0</v>
      </c>
      <c r="O56" s="80">
        <v>0</v>
      </c>
      <c r="P56" s="80">
        <v>0</v>
      </c>
      <c r="Q56" s="80">
        <v>0</v>
      </c>
      <c r="R56" s="80">
        <v>0</v>
      </c>
      <c r="S56" s="80">
        <v>0</v>
      </c>
      <c r="T56" s="80">
        <v>0</v>
      </c>
      <c r="U56" s="80">
        <v>0</v>
      </c>
      <c r="V56" s="80">
        <v>0</v>
      </c>
      <c r="W56" s="80">
        <v>0</v>
      </c>
      <c r="X56" s="80">
        <v>0</v>
      </c>
      <c r="Y56" s="80">
        <v>0</v>
      </c>
      <c r="Z56" s="80">
        <v>0</v>
      </c>
      <c r="AA56" s="80">
        <v>0</v>
      </c>
      <c r="AB56" s="80">
        <v>0</v>
      </c>
      <c r="AC56" s="80">
        <v>0</v>
      </c>
      <c r="AD56" s="80">
        <v>0</v>
      </c>
      <c r="AE56" s="80">
        <v>0</v>
      </c>
      <c r="AF56" s="80">
        <v>0</v>
      </c>
    </row>
    <row r="57" spans="1:32" ht="12.75" customHeight="1">
      <c r="A57" s="44" t="s">
        <v>100</v>
      </c>
      <c r="B57" s="59">
        <v>2006</v>
      </c>
      <c r="C57" s="60" t="s">
        <v>375</v>
      </c>
      <c r="D57" s="80">
        <v>244653731.66000003</v>
      </c>
      <c r="E57" s="80">
        <v>175653182.55000001</v>
      </c>
      <c r="F57" s="80">
        <v>175653182.55000001</v>
      </c>
      <c r="G57" s="80">
        <v>0</v>
      </c>
      <c r="H57" s="80">
        <v>54650652.770000003</v>
      </c>
      <c r="I57" s="80">
        <v>14184579.07</v>
      </c>
      <c r="J57" s="80">
        <v>165317.26999999999</v>
      </c>
      <c r="K57" s="80">
        <v>0</v>
      </c>
      <c r="L57" s="80">
        <v>0</v>
      </c>
      <c r="M57" s="80">
        <v>0</v>
      </c>
      <c r="N57" s="80">
        <v>-168704101.97</v>
      </c>
      <c r="O57" s="80">
        <v>-21961472.850000001</v>
      </c>
      <c r="P57" s="80">
        <v>-21961472.850000001</v>
      </c>
      <c r="Q57" s="80">
        <v>-21961472.850000001</v>
      </c>
      <c r="R57" s="80">
        <v>0</v>
      </c>
      <c r="S57" s="80">
        <v>0</v>
      </c>
      <c r="T57" s="80">
        <v>0</v>
      </c>
      <c r="U57" s="80">
        <v>-144926903.11000001</v>
      </c>
      <c r="V57" s="80">
        <v>-62926931.900000006</v>
      </c>
      <c r="W57" s="80">
        <v>-46671359.049999997</v>
      </c>
      <c r="X57" s="80">
        <v>-2160275.2200000002</v>
      </c>
      <c r="Y57" s="80">
        <v>0</v>
      </c>
      <c r="Z57" s="80">
        <v>-789000.39</v>
      </c>
      <c r="AA57" s="80">
        <v>-32379336.549999997</v>
      </c>
      <c r="AB57" s="80">
        <v>-1000000</v>
      </c>
      <c r="AC57" s="80">
        <v>-815726.01</v>
      </c>
      <c r="AD57" s="80">
        <v>0</v>
      </c>
      <c r="AE57" s="80">
        <v>-815726.01</v>
      </c>
      <c r="AF57" s="80">
        <v>75949629.690000027</v>
      </c>
    </row>
    <row r="58" spans="1:32" ht="12.75" customHeight="1">
      <c r="A58" s="44" t="s">
        <v>102</v>
      </c>
      <c r="B58" s="59">
        <v>2007</v>
      </c>
      <c r="C58" s="60" t="s">
        <v>374</v>
      </c>
      <c r="D58" s="80">
        <v>0</v>
      </c>
      <c r="E58" s="80">
        <v>0</v>
      </c>
      <c r="F58" s="80">
        <v>0</v>
      </c>
      <c r="G58" s="80">
        <v>0</v>
      </c>
      <c r="H58" s="80">
        <v>0</v>
      </c>
      <c r="I58" s="80">
        <v>0</v>
      </c>
      <c r="J58" s="80">
        <v>0</v>
      </c>
      <c r="K58" s="80">
        <v>0</v>
      </c>
      <c r="L58" s="80">
        <v>0</v>
      </c>
      <c r="M58" s="80">
        <v>0</v>
      </c>
      <c r="N58" s="80">
        <v>0</v>
      </c>
      <c r="O58" s="80">
        <v>0</v>
      </c>
      <c r="P58" s="80">
        <v>0</v>
      </c>
      <c r="Q58" s="80">
        <v>0</v>
      </c>
      <c r="R58" s="80">
        <v>0</v>
      </c>
      <c r="S58" s="80">
        <v>0</v>
      </c>
      <c r="T58" s="80">
        <v>0</v>
      </c>
      <c r="U58" s="80">
        <v>0</v>
      </c>
      <c r="V58" s="80">
        <v>0</v>
      </c>
      <c r="W58" s="80">
        <v>0</v>
      </c>
      <c r="X58" s="80">
        <v>0</v>
      </c>
      <c r="Y58" s="80">
        <v>0</v>
      </c>
      <c r="Z58" s="80">
        <v>0</v>
      </c>
      <c r="AA58" s="80">
        <v>0</v>
      </c>
      <c r="AB58" s="80">
        <v>0</v>
      </c>
      <c r="AC58" s="80">
        <v>0</v>
      </c>
      <c r="AD58" s="80">
        <v>0</v>
      </c>
      <c r="AE58" s="80">
        <v>0</v>
      </c>
      <c r="AF58" s="80">
        <v>0</v>
      </c>
    </row>
    <row r="59" spans="1:32" ht="12.75" customHeight="1">
      <c r="A59" s="44" t="s">
        <v>104</v>
      </c>
      <c r="B59" s="59">
        <v>2008</v>
      </c>
      <c r="C59" s="60" t="s">
        <v>374</v>
      </c>
      <c r="D59" s="80">
        <v>0</v>
      </c>
      <c r="E59" s="80">
        <v>0</v>
      </c>
      <c r="F59" s="80">
        <v>0</v>
      </c>
      <c r="G59" s="80">
        <v>0</v>
      </c>
      <c r="H59" s="80">
        <v>0</v>
      </c>
      <c r="I59" s="80">
        <v>0</v>
      </c>
      <c r="J59" s="80">
        <v>0</v>
      </c>
      <c r="K59" s="80">
        <v>0</v>
      </c>
      <c r="L59" s="80">
        <v>0</v>
      </c>
      <c r="M59" s="80">
        <v>0</v>
      </c>
      <c r="N59" s="80">
        <v>0</v>
      </c>
      <c r="O59" s="80">
        <v>0</v>
      </c>
      <c r="P59" s="80">
        <v>0</v>
      </c>
      <c r="Q59" s="80">
        <v>0</v>
      </c>
      <c r="R59" s="80">
        <v>0</v>
      </c>
      <c r="S59" s="80">
        <v>0</v>
      </c>
      <c r="T59" s="80">
        <v>0</v>
      </c>
      <c r="U59" s="80">
        <v>0</v>
      </c>
      <c r="V59" s="80">
        <v>0</v>
      </c>
      <c r="W59" s="80">
        <v>0</v>
      </c>
      <c r="X59" s="80">
        <v>0</v>
      </c>
      <c r="Y59" s="80">
        <v>0</v>
      </c>
      <c r="Z59" s="80">
        <v>0</v>
      </c>
      <c r="AA59" s="80">
        <v>0</v>
      </c>
      <c r="AB59" s="80">
        <v>0</v>
      </c>
      <c r="AC59" s="80">
        <v>0</v>
      </c>
      <c r="AD59" s="80">
        <v>0</v>
      </c>
      <c r="AE59" s="80">
        <v>0</v>
      </c>
      <c r="AF59" s="80">
        <v>0</v>
      </c>
    </row>
    <row r="60" spans="1:32" ht="12.75" customHeight="1">
      <c r="A60" s="44" t="s">
        <v>106</v>
      </c>
      <c r="B60" s="59">
        <v>3001</v>
      </c>
      <c r="C60" s="60" t="s">
        <v>375</v>
      </c>
      <c r="D60" s="80">
        <v>1362058.9900000002</v>
      </c>
      <c r="E60" s="80">
        <v>1362058.9900000002</v>
      </c>
      <c r="F60" s="80">
        <v>1326963.1800000002</v>
      </c>
      <c r="G60" s="80">
        <v>35095.81</v>
      </c>
      <c r="H60" s="80">
        <v>0</v>
      </c>
      <c r="I60" s="80">
        <v>0</v>
      </c>
      <c r="J60" s="80">
        <v>0</v>
      </c>
      <c r="K60" s="80">
        <v>0</v>
      </c>
      <c r="L60" s="80">
        <v>0</v>
      </c>
      <c r="M60" s="80">
        <v>0</v>
      </c>
      <c r="N60" s="80">
        <v>-27618118.990000002</v>
      </c>
      <c r="O60" s="80">
        <v>-742962.56</v>
      </c>
      <c r="P60" s="80">
        <v>-742962.56</v>
      </c>
      <c r="Q60" s="80">
        <v>-717641.51</v>
      </c>
      <c r="R60" s="80">
        <v>-25321.05</v>
      </c>
      <c r="S60" s="80">
        <v>0</v>
      </c>
      <c r="T60" s="80">
        <v>0</v>
      </c>
      <c r="U60" s="80">
        <v>-26872037.810000002</v>
      </c>
      <c r="V60" s="80">
        <v>0</v>
      </c>
      <c r="W60" s="80">
        <v>-15439366.350000001</v>
      </c>
      <c r="X60" s="80">
        <v>-10928265.34</v>
      </c>
      <c r="Y60" s="80">
        <v>0</v>
      </c>
      <c r="Z60" s="80">
        <v>0</v>
      </c>
      <c r="AA60" s="80">
        <v>-504406.12</v>
      </c>
      <c r="AB60" s="80">
        <v>-153.72999999999999</v>
      </c>
      <c r="AC60" s="80">
        <v>-2964.89</v>
      </c>
      <c r="AD60" s="80">
        <v>0</v>
      </c>
      <c r="AE60" s="80">
        <v>-2964.89</v>
      </c>
      <c r="AF60" s="80">
        <v>-26256060</v>
      </c>
    </row>
    <row r="61" spans="1:32" ht="12.75" customHeight="1">
      <c r="A61" s="44" t="s">
        <v>108</v>
      </c>
      <c r="B61" s="59">
        <v>3002</v>
      </c>
      <c r="C61" s="60" t="s">
        <v>375</v>
      </c>
      <c r="D61" s="80">
        <v>222247911.18000007</v>
      </c>
      <c r="E61" s="80">
        <v>197080847.26000005</v>
      </c>
      <c r="F61" s="80">
        <v>131986679.09000006</v>
      </c>
      <c r="G61" s="80">
        <v>65094168.170000002</v>
      </c>
      <c r="H61" s="80">
        <v>20979980.359999999</v>
      </c>
      <c r="I61" s="80">
        <v>4187061.55</v>
      </c>
      <c r="J61" s="80">
        <v>22.01</v>
      </c>
      <c r="K61" s="80">
        <v>0</v>
      </c>
      <c r="L61" s="80">
        <v>0</v>
      </c>
      <c r="M61" s="80">
        <v>0</v>
      </c>
      <c r="N61" s="80">
        <v>-258802444.59</v>
      </c>
      <c r="O61" s="80">
        <v>-27000902.09999999</v>
      </c>
      <c r="P61" s="80">
        <v>-27000902.09999999</v>
      </c>
      <c r="Q61" s="80">
        <v>-24397135.36999999</v>
      </c>
      <c r="R61" s="80">
        <v>-2603766.73</v>
      </c>
      <c r="S61" s="80">
        <v>0</v>
      </c>
      <c r="T61" s="80">
        <v>0</v>
      </c>
      <c r="U61" s="80">
        <v>-211582968.46000001</v>
      </c>
      <c r="V61" s="80">
        <v>-104631323.02000001</v>
      </c>
      <c r="W61" s="80">
        <v>-61720914.340000004</v>
      </c>
      <c r="X61" s="80">
        <v>-17839360.809999999</v>
      </c>
      <c r="Y61" s="80">
        <v>0</v>
      </c>
      <c r="Z61" s="80">
        <v>-25138086.399999999</v>
      </c>
      <c r="AA61" s="80">
        <v>-2253283.8899999997</v>
      </c>
      <c r="AB61" s="80">
        <v>-19874928.740000002</v>
      </c>
      <c r="AC61" s="80">
        <v>-343645.29</v>
      </c>
      <c r="AD61" s="80">
        <v>-343645.29</v>
      </c>
      <c r="AE61" s="80">
        <v>0</v>
      </c>
      <c r="AF61" s="80">
        <v>-36554533.409999937</v>
      </c>
    </row>
    <row r="62" spans="1:32" ht="12.75" customHeight="1">
      <c r="A62" s="44" t="s">
        <v>110</v>
      </c>
      <c r="B62" s="59">
        <v>3003</v>
      </c>
      <c r="C62" s="60" t="s">
        <v>375</v>
      </c>
      <c r="D62" s="80">
        <v>1512433420.3799992</v>
      </c>
      <c r="E62" s="80">
        <v>980050935.79999924</v>
      </c>
      <c r="F62" s="80">
        <v>957695855.3399992</v>
      </c>
      <c r="G62" s="80">
        <v>22355080.460000001</v>
      </c>
      <c r="H62" s="80">
        <v>415046942</v>
      </c>
      <c r="I62" s="80">
        <v>117287234.23</v>
      </c>
      <c r="J62" s="80">
        <v>8</v>
      </c>
      <c r="K62" s="80">
        <v>0</v>
      </c>
      <c r="L62" s="80">
        <v>19817</v>
      </c>
      <c r="M62" s="80">
        <v>28483.35</v>
      </c>
      <c r="N62" s="80">
        <v>-1367684214.21</v>
      </c>
      <c r="O62" s="80">
        <v>-95545428.980000019</v>
      </c>
      <c r="P62" s="80">
        <v>-95545428.980000019</v>
      </c>
      <c r="Q62" s="80">
        <v>-50175191.620000012</v>
      </c>
      <c r="R62" s="80">
        <v>-45370237.360000007</v>
      </c>
      <c r="S62" s="80">
        <v>0</v>
      </c>
      <c r="T62" s="80">
        <v>0</v>
      </c>
      <c r="U62" s="80">
        <v>-1133851138</v>
      </c>
      <c r="V62" s="80">
        <v>-567651188</v>
      </c>
      <c r="W62" s="80">
        <v>-424712499.82999998</v>
      </c>
      <c r="X62" s="80">
        <v>-94254061.040000007</v>
      </c>
      <c r="Y62" s="80">
        <v>0</v>
      </c>
      <c r="Z62" s="80">
        <v>-30485744.219999999</v>
      </c>
      <c r="AA62" s="80">
        <v>-16747644.91</v>
      </c>
      <c r="AB62" s="80">
        <v>-136905654.71999997</v>
      </c>
      <c r="AC62" s="80">
        <v>-1381992.51</v>
      </c>
      <c r="AD62" s="80">
        <v>-1381952.14</v>
      </c>
      <c r="AE62" s="80">
        <v>-40.369999999999997</v>
      </c>
      <c r="AF62" s="80">
        <v>144749206.16999912</v>
      </c>
    </row>
    <row r="63" spans="1:32" ht="12.75" customHeight="1">
      <c r="A63" s="44" t="s">
        <v>112</v>
      </c>
      <c r="B63" s="59">
        <v>3004</v>
      </c>
      <c r="C63" s="60" t="s">
        <v>375</v>
      </c>
      <c r="D63" s="80">
        <v>2115226343</v>
      </c>
      <c r="E63" s="80">
        <v>1215902175</v>
      </c>
      <c r="F63" s="80">
        <v>1177015674</v>
      </c>
      <c r="G63" s="80">
        <v>38886501</v>
      </c>
      <c r="H63" s="80">
        <v>555253975</v>
      </c>
      <c r="I63" s="80">
        <v>215629382</v>
      </c>
      <c r="J63" s="80">
        <v>126401452</v>
      </c>
      <c r="K63" s="80">
        <v>0</v>
      </c>
      <c r="L63" s="80">
        <v>0</v>
      </c>
      <c r="M63" s="80">
        <v>2039359</v>
      </c>
      <c r="N63" s="80">
        <v>-1930209572.8900001</v>
      </c>
      <c r="O63" s="80">
        <v>-120590915</v>
      </c>
      <c r="P63" s="80">
        <v>0</v>
      </c>
      <c r="Q63" s="80">
        <v>0</v>
      </c>
      <c r="R63" s="80">
        <v>0</v>
      </c>
      <c r="S63" s="80">
        <v>-120590915</v>
      </c>
      <c r="T63" s="80">
        <v>0</v>
      </c>
      <c r="U63" s="80">
        <v>-1724922646.8900001</v>
      </c>
      <c r="V63" s="80">
        <v>-668412074.45000005</v>
      </c>
      <c r="W63" s="80">
        <v>-565134176</v>
      </c>
      <c r="X63" s="80">
        <v>-208602614</v>
      </c>
      <c r="Y63" s="80">
        <v>0</v>
      </c>
      <c r="Z63" s="80">
        <v>-181316392</v>
      </c>
      <c r="AA63" s="80">
        <v>-101457390.44</v>
      </c>
      <c r="AB63" s="80">
        <v>-82916074</v>
      </c>
      <c r="AC63" s="80">
        <v>-1779937</v>
      </c>
      <c r="AD63" s="80">
        <v>-1681956</v>
      </c>
      <c r="AE63" s="80">
        <v>-97981</v>
      </c>
      <c r="AF63" s="80">
        <v>185016770.1099999</v>
      </c>
    </row>
    <row r="64" spans="1:32" ht="12.75" customHeight="1">
      <c r="A64" s="44" t="s">
        <v>114</v>
      </c>
      <c r="B64" s="59">
        <v>3005</v>
      </c>
      <c r="C64" s="60" t="s">
        <v>375</v>
      </c>
      <c r="D64" s="80">
        <v>49148924.580000013</v>
      </c>
      <c r="E64" s="80">
        <v>45352697.700000003</v>
      </c>
      <c r="F64" s="80">
        <v>44712887.43</v>
      </c>
      <c r="G64" s="80">
        <v>639810.27</v>
      </c>
      <c r="H64" s="80">
        <v>2223704.09</v>
      </c>
      <c r="I64" s="80">
        <v>1056357.0900000001</v>
      </c>
      <c r="J64" s="80">
        <v>1557.95</v>
      </c>
      <c r="K64" s="80">
        <v>0</v>
      </c>
      <c r="L64" s="80">
        <v>0</v>
      </c>
      <c r="M64" s="80">
        <v>514607.75</v>
      </c>
      <c r="N64" s="80">
        <v>-52392162.875508696</v>
      </c>
      <c r="O64" s="80">
        <v>-5410717.3999999994</v>
      </c>
      <c r="P64" s="80">
        <v>-5410717.3999999994</v>
      </c>
      <c r="Q64" s="80">
        <v>-5365930.68</v>
      </c>
      <c r="R64" s="80">
        <v>-44786.720000000001</v>
      </c>
      <c r="S64" s="80">
        <v>0</v>
      </c>
      <c r="T64" s="80">
        <v>0</v>
      </c>
      <c r="U64" s="80">
        <v>-46973869.295508698</v>
      </c>
      <c r="V64" s="80">
        <v>-1164645.18</v>
      </c>
      <c r="W64" s="80">
        <v>-14917302.33</v>
      </c>
      <c r="X64" s="80">
        <v>-24801955.270100001</v>
      </c>
      <c r="Y64" s="80">
        <v>0</v>
      </c>
      <c r="Z64" s="80">
        <v>-1808665.3554087</v>
      </c>
      <c r="AA64" s="80">
        <v>-4281301.16</v>
      </c>
      <c r="AB64" s="80">
        <v>-467.4</v>
      </c>
      <c r="AC64" s="80">
        <v>-7108.7800000000007</v>
      </c>
      <c r="AD64" s="80">
        <v>-6993.06</v>
      </c>
      <c r="AE64" s="80">
        <v>-115.72</v>
      </c>
      <c r="AF64" s="80">
        <v>-3243238.2955086827</v>
      </c>
    </row>
    <row r="65" spans="1:32" ht="12.75" customHeight="1">
      <c r="A65" s="44" t="s">
        <v>115</v>
      </c>
      <c r="B65" s="59">
        <v>3006</v>
      </c>
      <c r="C65" s="60" t="s">
        <v>375</v>
      </c>
      <c r="D65" s="80">
        <v>2345538671.75</v>
      </c>
      <c r="E65" s="80">
        <v>1340268853.6100001</v>
      </c>
      <c r="F65" s="80">
        <v>1297976933.23</v>
      </c>
      <c r="G65" s="80">
        <v>42291920.380000003</v>
      </c>
      <c r="H65" s="80">
        <v>861491320.48000002</v>
      </c>
      <c r="I65" s="80">
        <v>143778497.66</v>
      </c>
      <c r="J65" s="80">
        <v>0</v>
      </c>
      <c r="K65" s="80">
        <v>0</v>
      </c>
      <c r="L65" s="80">
        <v>0</v>
      </c>
      <c r="M65" s="80">
        <v>0</v>
      </c>
      <c r="N65" s="80">
        <v>-2350894146.4499998</v>
      </c>
      <c r="O65" s="80">
        <v>-217702985.19999999</v>
      </c>
      <c r="P65" s="80">
        <v>-123460438.42</v>
      </c>
      <c r="Q65" s="80">
        <v>-119231246.37</v>
      </c>
      <c r="R65" s="80">
        <v>-4229192.05</v>
      </c>
      <c r="S65" s="80">
        <v>-94242546.780000001</v>
      </c>
      <c r="T65" s="80">
        <v>0</v>
      </c>
      <c r="U65" s="80">
        <v>-1998147567.5599999</v>
      </c>
      <c r="V65" s="80">
        <v>-707899901.25</v>
      </c>
      <c r="W65" s="80">
        <v>-900442328.03999996</v>
      </c>
      <c r="X65" s="80">
        <v>-138852233.49000001</v>
      </c>
      <c r="Y65" s="80">
        <v>0</v>
      </c>
      <c r="Z65" s="80">
        <v>-92353112.329999998</v>
      </c>
      <c r="AA65" s="80">
        <v>-158599992.44999999</v>
      </c>
      <c r="AB65" s="80">
        <v>-126959379.89</v>
      </c>
      <c r="AC65" s="80">
        <v>-8084213.7999999998</v>
      </c>
      <c r="AD65" s="80">
        <v>-4675766.8099999996</v>
      </c>
      <c r="AE65" s="80">
        <v>-3408446.99</v>
      </c>
      <c r="AF65" s="80">
        <v>-5355474.6999998093</v>
      </c>
    </row>
    <row r="66" spans="1:32" ht="12.75" customHeight="1">
      <c r="A66" s="44" t="s">
        <v>116</v>
      </c>
      <c r="B66" s="59">
        <v>3007</v>
      </c>
      <c r="C66" s="60" t="s">
        <v>375</v>
      </c>
      <c r="D66" s="80">
        <v>75600623.049999997</v>
      </c>
      <c r="E66" s="80">
        <v>43213260.079999998</v>
      </c>
      <c r="F66" s="80">
        <v>42233511.32</v>
      </c>
      <c r="G66" s="80">
        <v>979748.76</v>
      </c>
      <c r="H66" s="80">
        <v>21892148.420000002</v>
      </c>
      <c r="I66" s="80">
        <v>5267666.72</v>
      </c>
      <c r="J66" s="80">
        <v>5227547.83</v>
      </c>
      <c r="K66" s="80">
        <v>0</v>
      </c>
      <c r="L66" s="80">
        <v>0</v>
      </c>
      <c r="M66" s="80">
        <v>0</v>
      </c>
      <c r="N66" s="80">
        <v>-94468426.909999982</v>
      </c>
      <c r="O66" s="80">
        <v>-4248092.21</v>
      </c>
      <c r="P66" s="80">
        <v>-3351675.61</v>
      </c>
      <c r="Q66" s="80">
        <v>-3276235.11</v>
      </c>
      <c r="R66" s="80">
        <v>-75440.5</v>
      </c>
      <c r="S66" s="80">
        <v>-896416.6</v>
      </c>
      <c r="T66" s="80">
        <v>0</v>
      </c>
      <c r="U66" s="80">
        <v>-76198452.939999998</v>
      </c>
      <c r="V66" s="80">
        <v>-8033601.75</v>
      </c>
      <c r="W66" s="80">
        <v>-51074195.380000003</v>
      </c>
      <c r="X66" s="80">
        <v>-12733419.24</v>
      </c>
      <c r="Y66" s="80">
        <v>0</v>
      </c>
      <c r="Z66" s="80">
        <v>0</v>
      </c>
      <c r="AA66" s="80">
        <v>-4357236.57</v>
      </c>
      <c r="AB66" s="80">
        <v>-14018529.66</v>
      </c>
      <c r="AC66" s="80">
        <v>-3352.1</v>
      </c>
      <c r="AD66" s="80">
        <v>0</v>
      </c>
      <c r="AE66" s="80">
        <v>-3352.1</v>
      </c>
      <c r="AF66" s="80">
        <v>-18867803.859999985</v>
      </c>
    </row>
    <row r="67" spans="1:32" ht="12.75" customHeight="1">
      <c r="A67" s="44" t="s">
        <v>117</v>
      </c>
      <c r="B67" s="59">
        <v>3008</v>
      </c>
      <c r="C67" s="60" t="s">
        <v>375</v>
      </c>
      <c r="D67" s="80">
        <v>162783839.28999999</v>
      </c>
      <c r="E67" s="80">
        <v>129766231.61999999</v>
      </c>
      <c r="F67" s="80">
        <v>125949398.53999999</v>
      </c>
      <c r="G67" s="80">
        <v>3816833.08</v>
      </c>
      <c r="H67" s="80">
        <v>28562498.399999999</v>
      </c>
      <c r="I67" s="80">
        <v>4444573.9300000006</v>
      </c>
      <c r="J67" s="80">
        <v>10535.34</v>
      </c>
      <c r="K67" s="80">
        <v>0</v>
      </c>
      <c r="L67" s="80">
        <v>0</v>
      </c>
      <c r="M67" s="80">
        <v>0</v>
      </c>
      <c r="N67" s="80">
        <v>-190192890.80000001</v>
      </c>
      <c r="O67" s="80">
        <v>-19075048.430000003</v>
      </c>
      <c r="P67" s="80">
        <v>-19075048.430000003</v>
      </c>
      <c r="Q67" s="80">
        <v>-18578860.130000003</v>
      </c>
      <c r="R67" s="80">
        <v>-496188.3</v>
      </c>
      <c r="S67" s="80">
        <v>0</v>
      </c>
      <c r="T67" s="80">
        <v>0</v>
      </c>
      <c r="U67" s="80">
        <v>-148310015.11000001</v>
      </c>
      <c r="V67" s="80">
        <v>-39340822.240000002</v>
      </c>
      <c r="W67" s="80">
        <v>-63151859.020000011</v>
      </c>
      <c r="X67" s="80">
        <v>-19675547.420000002</v>
      </c>
      <c r="Y67" s="80">
        <v>0</v>
      </c>
      <c r="Z67" s="80">
        <v>-1622958.8199999998</v>
      </c>
      <c r="AA67" s="80">
        <v>-24518827.610000003</v>
      </c>
      <c r="AB67" s="80">
        <v>-22694478.910000004</v>
      </c>
      <c r="AC67" s="80">
        <v>-113348.35</v>
      </c>
      <c r="AD67" s="80">
        <v>-33430.29</v>
      </c>
      <c r="AE67" s="80">
        <v>-79918.060000000012</v>
      </c>
      <c r="AF67" s="80">
        <v>-27409051.51000002</v>
      </c>
    </row>
    <row r="68" spans="1:32" ht="12.75" customHeight="1">
      <c r="A68" s="44" t="s">
        <v>118</v>
      </c>
      <c r="B68" s="59">
        <v>3009</v>
      </c>
      <c r="C68" s="60" t="s">
        <v>375</v>
      </c>
      <c r="D68" s="80">
        <v>29736735.120000001</v>
      </c>
      <c r="E68" s="80">
        <v>28272045.120000001</v>
      </c>
      <c r="F68" s="80">
        <v>27739158.449999999</v>
      </c>
      <c r="G68" s="80">
        <v>532886.67000000004</v>
      </c>
      <c r="H68" s="80">
        <v>672637</v>
      </c>
      <c r="I68" s="80">
        <v>767842</v>
      </c>
      <c r="J68" s="80">
        <v>24211</v>
      </c>
      <c r="K68" s="80">
        <v>0</v>
      </c>
      <c r="L68" s="80">
        <v>0</v>
      </c>
      <c r="M68" s="80">
        <v>0</v>
      </c>
      <c r="N68" s="80">
        <v>-53437599.833304547</v>
      </c>
      <c r="O68" s="80">
        <v>-14669091.869999999</v>
      </c>
      <c r="P68" s="80">
        <v>-14669091.869999999</v>
      </c>
      <c r="Q68" s="80">
        <v>-14613138.76</v>
      </c>
      <c r="R68" s="80">
        <v>-55953.11</v>
      </c>
      <c r="S68" s="80">
        <v>0</v>
      </c>
      <c r="T68" s="80">
        <v>0</v>
      </c>
      <c r="U68" s="80">
        <v>-39005172.683304548</v>
      </c>
      <c r="V68" s="80">
        <v>-2058042.91</v>
      </c>
      <c r="W68" s="80">
        <v>-19637335.59186437</v>
      </c>
      <c r="X68" s="80">
        <v>-2289673.9137490992</v>
      </c>
      <c r="Y68" s="80">
        <v>0</v>
      </c>
      <c r="Z68" s="80">
        <v>-1268180.706626673</v>
      </c>
      <c r="AA68" s="80">
        <v>-13751939.561064407</v>
      </c>
      <c r="AB68" s="80">
        <v>236139</v>
      </c>
      <c r="AC68" s="80">
        <v>525.72</v>
      </c>
      <c r="AD68" s="80">
        <v>-259.44</v>
      </c>
      <c r="AE68" s="80">
        <v>785.16</v>
      </c>
      <c r="AF68" s="80">
        <v>-23700864.713304546</v>
      </c>
    </row>
    <row r="69" spans="1:32" ht="12.75" customHeight="1">
      <c r="A69" s="44" t="s">
        <v>119</v>
      </c>
      <c r="B69" s="59">
        <v>3011</v>
      </c>
      <c r="C69" s="60" t="s">
        <v>375</v>
      </c>
      <c r="D69" s="80">
        <v>136240617.71000001</v>
      </c>
      <c r="E69" s="80">
        <v>120737883.56999999</v>
      </c>
      <c r="F69" s="80">
        <v>117559745.42999999</v>
      </c>
      <c r="G69" s="80">
        <v>3178138.14</v>
      </c>
      <c r="H69" s="80">
        <v>8381528.2200000007</v>
      </c>
      <c r="I69" s="80">
        <v>5512842.7400000002</v>
      </c>
      <c r="J69" s="80">
        <v>1608363.18</v>
      </c>
      <c r="K69" s="80">
        <v>0</v>
      </c>
      <c r="L69" s="80">
        <v>0</v>
      </c>
      <c r="M69" s="80">
        <v>0</v>
      </c>
      <c r="N69" s="80">
        <v>-126853733.43000002</v>
      </c>
      <c r="O69" s="80">
        <v>-13251235.449999999</v>
      </c>
      <c r="P69" s="80">
        <v>-13251235.449999999</v>
      </c>
      <c r="Q69" s="80">
        <v>-13251235.449999999</v>
      </c>
      <c r="R69" s="80">
        <v>0</v>
      </c>
      <c r="S69" s="80">
        <v>0</v>
      </c>
      <c r="T69" s="80">
        <v>0</v>
      </c>
      <c r="U69" s="80">
        <v>-82548931.770000011</v>
      </c>
      <c r="V69" s="80">
        <v>-39679215.150000006</v>
      </c>
      <c r="W69" s="80">
        <v>-27099599.140000001</v>
      </c>
      <c r="X69" s="80">
        <v>-13265894.66</v>
      </c>
      <c r="Y69" s="80">
        <v>0</v>
      </c>
      <c r="Z69" s="80">
        <v>-1918671.34</v>
      </c>
      <c r="AA69" s="80">
        <v>-585551.48</v>
      </c>
      <c r="AB69" s="80">
        <v>-31039154.280000001</v>
      </c>
      <c r="AC69" s="80">
        <v>-14411.93</v>
      </c>
      <c r="AD69" s="80">
        <v>-14411.93</v>
      </c>
      <c r="AE69" s="80">
        <v>0</v>
      </c>
      <c r="AF69" s="80">
        <v>9386884.2799999863</v>
      </c>
    </row>
    <row r="70" spans="1:32" ht="12.75" customHeight="1">
      <c r="A70" s="44" t="s">
        <v>120</v>
      </c>
      <c r="B70" s="59">
        <v>3012</v>
      </c>
      <c r="C70" s="60" t="s">
        <v>375</v>
      </c>
      <c r="D70" s="80">
        <v>1611773036.98</v>
      </c>
      <c r="E70" s="80">
        <v>1104813887.1800001</v>
      </c>
      <c r="F70" s="80">
        <v>1071926497.27</v>
      </c>
      <c r="G70" s="80">
        <v>32887389.91</v>
      </c>
      <c r="H70" s="80">
        <v>297928003.88</v>
      </c>
      <c r="I70" s="80">
        <v>209031145.91999999</v>
      </c>
      <c r="J70" s="80">
        <v>0</v>
      </c>
      <c r="K70" s="80">
        <v>0</v>
      </c>
      <c r="L70" s="80">
        <v>0</v>
      </c>
      <c r="M70" s="80">
        <v>0</v>
      </c>
      <c r="N70" s="80">
        <v>-1417982640.8854699</v>
      </c>
      <c r="O70" s="80">
        <v>-178829346.84999999</v>
      </c>
      <c r="P70" s="80">
        <v>-123557058.42999999</v>
      </c>
      <c r="Q70" s="80">
        <v>-120926067.23999999</v>
      </c>
      <c r="R70" s="80">
        <v>-2630991.19</v>
      </c>
      <c r="S70" s="80">
        <v>-55272288.420000002</v>
      </c>
      <c r="T70" s="80">
        <v>0</v>
      </c>
      <c r="U70" s="80">
        <v>-1134798133.3554699</v>
      </c>
      <c r="V70" s="80">
        <v>-695313361.89999986</v>
      </c>
      <c r="W70" s="80">
        <v>-238926314.32714361</v>
      </c>
      <c r="X70" s="80">
        <v>-112723400.10832636</v>
      </c>
      <c r="Y70" s="80">
        <v>0</v>
      </c>
      <c r="Z70" s="80">
        <v>-87835057.019999996</v>
      </c>
      <c r="AA70" s="80">
        <v>0</v>
      </c>
      <c r="AB70" s="80">
        <v>-102123323.45999999</v>
      </c>
      <c r="AC70" s="80">
        <v>-2231837.2199999997</v>
      </c>
      <c r="AD70" s="80">
        <v>-298687.34000000003</v>
      </c>
      <c r="AE70" s="80">
        <v>-1933149.88</v>
      </c>
      <c r="AF70" s="80">
        <v>193790396.09453011</v>
      </c>
    </row>
    <row r="71" spans="1:32" ht="12.75" customHeight="1">
      <c r="A71" s="44" t="s">
        <v>121</v>
      </c>
      <c r="B71" s="59">
        <v>3016</v>
      </c>
      <c r="C71" s="60" t="s">
        <v>375</v>
      </c>
      <c r="D71" s="80">
        <v>397802150.40000004</v>
      </c>
      <c r="E71" s="80">
        <v>220673266.47</v>
      </c>
      <c r="F71" s="80">
        <v>213667884.46000001</v>
      </c>
      <c r="G71" s="80">
        <v>7005382.0099999998</v>
      </c>
      <c r="H71" s="80">
        <v>137592374.34</v>
      </c>
      <c r="I71" s="80">
        <v>38446562.850000001</v>
      </c>
      <c r="J71" s="80">
        <v>1089946.74</v>
      </c>
      <c r="K71" s="80">
        <v>0</v>
      </c>
      <c r="L71" s="80">
        <v>0</v>
      </c>
      <c r="M71" s="80">
        <v>0</v>
      </c>
      <c r="N71" s="80">
        <v>-345704588.40000004</v>
      </c>
      <c r="O71" s="80">
        <v>-34315574.600000001</v>
      </c>
      <c r="P71" s="80">
        <v>-34315574.600000001</v>
      </c>
      <c r="Q71" s="80">
        <v>-33755144.039999999</v>
      </c>
      <c r="R71" s="80">
        <v>-560430.56000000006</v>
      </c>
      <c r="S71" s="80">
        <v>0</v>
      </c>
      <c r="T71" s="80">
        <v>0</v>
      </c>
      <c r="U71" s="80">
        <v>-307814031.55000001</v>
      </c>
      <c r="V71" s="80">
        <v>-42698446.380000003</v>
      </c>
      <c r="W71" s="80">
        <v>-150780842.28</v>
      </c>
      <c r="X71" s="80">
        <v>-18648942.25</v>
      </c>
      <c r="Y71" s="80">
        <v>0</v>
      </c>
      <c r="Z71" s="80">
        <v>-39402832.770000003</v>
      </c>
      <c r="AA71" s="80">
        <v>-56282967.869999997</v>
      </c>
      <c r="AB71" s="80">
        <v>-3070905.33</v>
      </c>
      <c r="AC71" s="80">
        <v>-504076.92</v>
      </c>
      <c r="AD71" s="80">
        <v>-413125.1</v>
      </c>
      <c r="AE71" s="80">
        <v>-90951.82</v>
      </c>
      <c r="AF71" s="80">
        <v>52097562</v>
      </c>
    </row>
    <row r="72" spans="1:32" ht="12.75" customHeight="1">
      <c r="A72" s="44" t="s">
        <v>122</v>
      </c>
      <c r="B72" s="59">
        <v>3017</v>
      </c>
      <c r="C72" s="60" t="s">
        <v>375</v>
      </c>
      <c r="D72" s="80">
        <v>276331174.39999998</v>
      </c>
      <c r="E72" s="80">
        <v>66936800.609999999</v>
      </c>
      <c r="F72" s="80">
        <v>60754571.670000002</v>
      </c>
      <c r="G72" s="80">
        <v>6182228.9399999995</v>
      </c>
      <c r="H72" s="80">
        <v>171978929.72</v>
      </c>
      <c r="I72" s="80">
        <v>37108752.850000001</v>
      </c>
      <c r="J72" s="80">
        <v>6034.94</v>
      </c>
      <c r="K72" s="80">
        <v>0</v>
      </c>
      <c r="L72" s="80">
        <v>0</v>
      </c>
      <c r="M72" s="80">
        <v>300656.28000000003</v>
      </c>
      <c r="N72" s="80">
        <v>-185544073.99999997</v>
      </c>
      <c r="O72" s="80">
        <v>-6024095.1600000001</v>
      </c>
      <c r="P72" s="80">
        <v>-6024095.1600000001</v>
      </c>
      <c r="Q72" s="80">
        <v>0</v>
      </c>
      <c r="R72" s="80">
        <v>-6024095.1600000001</v>
      </c>
      <c r="S72" s="80">
        <v>0</v>
      </c>
      <c r="T72" s="80">
        <v>0</v>
      </c>
      <c r="U72" s="80">
        <v>-174816193.85999998</v>
      </c>
      <c r="V72" s="80">
        <v>-34362618.07</v>
      </c>
      <c r="W72" s="80">
        <v>-76822078.109999999</v>
      </c>
      <c r="X72" s="80">
        <v>-36587493.579999998</v>
      </c>
      <c r="Y72" s="80">
        <v>0</v>
      </c>
      <c r="Z72" s="80">
        <v>-4566463.09</v>
      </c>
      <c r="AA72" s="80">
        <v>-22477541.010000002</v>
      </c>
      <c r="AB72" s="80">
        <v>-4608438.5699999994</v>
      </c>
      <c r="AC72" s="80">
        <v>-95346.41</v>
      </c>
      <c r="AD72" s="80">
        <v>-51724.82</v>
      </c>
      <c r="AE72" s="80">
        <v>-43621.59</v>
      </c>
      <c r="AF72" s="80">
        <v>90787100.400000006</v>
      </c>
    </row>
    <row r="73" spans="1:32" ht="12.75" customHeight="1">
      <c r="A73" s="44" t="s">
        <v>123</v>
      </c>
      <c r="B73" s="59">
        <v>3018</v>
      </c>
      <c r="C73" s="60" t="s">
        <v>375</v>
      </c>
      <c r="D73" s="80">
        <v>1812520827.8199999</v>
      </c>
      <c r="E73" s="80">
        <v>1350424364.6299996</v>
      </c>
      <c r="F73" s="80">
        <v>1295618533.4999995</v>
      </c>
      <c r="G73" s="80">
        <v>54805831.130000003</v>
      </c>
      <c r="H73" s="80">
        <v>245095498.94999999</v>
      </c>
      <c r="I73" s="80">
        <v>195933474.12</v>
      </c>
      <c r="J73" s="80">
        <v>19225234.199999999</v>
      </c>
      <c r="K73" s="80">
        <v>0</v>
      </c>
      <c r="L73" s="80">
        <v>0</v>
      </c>
      <c r="M73" s="80">
        <v>1842255.92</v>
      </c>
      <c r="N73" s="80">
        <v>-1512283942.3600001</v>
      </c>
      <c r="O73" s="80">
        <v>-72445230.400000021</v>
      </c>
      <c r="P73" s="80">
        <v>-72445230.400000021</v>
      </c>
      <c r="Q73" s="80">
        <v>-63235232.530000009</v>
      </c>
      <c r="R73" s="80">
        <v>-9209997.8700000122</v>
      </c>
      <c r="S73" s="80">
        <v>0</v>
      </c>
      <c r="T73" s="80">
        <v>0</v>
      </c>
      <c r="U73" s="80">
        <v>-1212993256.47</v>
      </c>
      <c r="V73" s="80">
        <v>-291347167.30000001</v>
      </c>
      <c r="W73" s="80">
        <v>-583880398.39999998</v>
      </c>
      <c r="X73" s="80">
        <v>-49790413.86999999</v>
      </c>
      <c r="Y73" s="80">
        <v>0</v>
      </c>
      <c r="Z73" s="80">
        <v>-192259614.15000007</v>
      </c>
      <c r="AA73" s="80">
        <v>-95715662.75</v>
      </c>
      <c r="AB73" s="80">
        <v>-226834563.46000004</v>
      </c>
      <c r="AC73" s="80">
        <v>-10892.029999999999</v>
      </c>
      <c r="AD73" s="80">
        <v>-4819.54</v>
      </c>
      <c r="AE73" s="80">
        <v>-6072.49</v>
      </c>
      <c r="AF73" s="80">
        <v>300236885.4599998</v>
      </c>
    </row>
    <row r="74" spans="1:32" ht="12.75" customHeight="1">
      <c r="A74" s="44" t="s">
        <v>124</v>
      </c>
      <c r="B74" s="59">
        <v>4002</v>
      </c>
      <c r="C74" s="60" t="s">
        <v>376</v>
      </c>
      <c r="D74" s="80">
        <v>0</v>
      </c>
      <c r="E74" s="80">
        <v>0</v>
      </c>
      <c r="F74" s="80">
        <v>0</v>
      </c>
      <c r="G74" s="80">
        <v>0</v>
      </c>
      <c r="H74" s="80">
        <v>0</v>
      </c>
      <c r="I74" s="80">
        <v>0</v>
      </c>
      <c r="J74" s="80">
        <v>0</v>
      </c>
      <c r="K74" s="80">
        <v>0</v>
      </c>
      <c r="L74" s="80">
        <v>0</v>
      </c>
      <c r="M74" s="80">
        <v>0</v>
      </c>
      <c r="N74" s="80">
        <v>0</v>
      </c>
      <c r="O74" s="80">
        <v>0</v>
      </c>
      <c r="P74" s="80">
        <v>0</v>
      </c>
      <c r="Q74" s="80">
        <v>0</v>
      </c>
      <c r="R74" s="80">
        <v>0</v>
      </c>
      <c r="S74" s="80">
        <v>0</v>
      </c>
      <c r="T74" s="80">
        <v>0</v>
      </c>
      <c r="U74" s="80">
        <v>0</v>
      </c>
      <c r="V74" s="80">
        <v>0</v>
      </c>
      <c r="W74" s="80">
        <v>0</v>
      </c>
      <c r="X74" s="80">
        <v>0</v>
      </c>
      <c r="Y74" s="80">
        <v>0</v>
      </c>
      <c r="Z74" s="80">
        <v>0</v>
      </c>
      <c r="AA74" s="80">
        <v>0</v>
      </c>
      <c r="AB74" s="80">
        <v>0</v>
      </c>
      <c r="AC74" s="80">
        <v>0</v>
      </c>
      <c r="AD74" s="80">
        <v>0</v>
      </c>
      <c r="AE74" s="80">
        <v>0</v>
      </c>
      <c r="AF74" s="80">
        <v>0</v>
      </c>
    </row>
    <row r="75" spans="1:32" ht="12.75" customHeight="1">
      <c r="A75" s="46" t="s">
        <v>125</v>
      </c>
      <c r="B75" s="62">
        <v>4003</v>
      </c>
      <c r="C75" s="60" t="s">
        <v>376</v>
      </c>
      <c r="D75" s="80">
        <v>0</v>
      </c>
      <c r="E75" s="80">
        <v>0</v>
      </c>
      <c r="F75" s="80">
        <v>0</v>
      </c>
      <c r="G75" s="80">
        <v>0</v>
      </c>
      <c r="H75" s="80">
        <v>0</v>
      </c>
      <c r="I75" s="80">
        <v>0</v>
      </c>
      <c r="J75" s="80">
        <v>0</v>
      </c>
      <c r="K75" s="80">
        <v>0</v>
      </c>
      <c r="L75" s="80">
        <v>0</v>
      </c>
      <c r="M75" s="80">
        <v>0</v>
      </c>
      <c r="N75" s="80">
        <v>0</v>
      </c>
      <c r="O75" s="80">
        <v>0</v>
      </c>
      <c r="P75" s="80">
        <v>0</v>
      </c>
      <c r="Q75" s="80">
        <v>0</v>
      </c>
      <c r="R75" s="80">
        <v>0</v>
      </c>
      <c r="S75" s="80">
        <v>0</v>
      </c>
      <c r="T75" s="80">
        <v>0</v>
      </c>
      <c r="U75" s="80">
        <v>0</v>
      </c>
      <c r="V75" s="80">
        <v>0</v>
      </c>
      <c r="W75" s="80">
        <v>0</v>
      </c>
      <c r="X75" s="80">
        <v>0</v>
      </c>
      <c r="Y75" s="80">
        <v>0</v>
      </c>
      <c r="Z75" s="80">
        <v>0</v>
      </c>
      <c r="AA75" s="80">
        <v>0</v>
      </c>
      <c r="AB75" s="80">
        <v>0</v>
      </c>
      <c r="AC75" s="80">
        <v>0</v>
      </c>
      <c r="AD75" s="80">
        <v>0</v>
      </c>
      <c r="AE75" s="80">
        <v>0</v>
      </c>
      <c r="AF75" s="80">
        <v>0</v>
      </c>
    </row>
    <row r="76" spans="1:32" ht="12.75" customHeight="1">
      <c r="A76" s="46" t="s">
        <v>126</v>
      </c>
      <c r="B76" s="62">
        <v>4004</v>
      </c>
      <c r="C76" s="60" t="s">
        <v>376</v>
      </c>
      <c r="D76" s="80">
        <v>0</v>
      </c>
      <c r="E76" s="80">
        <v>0</v>
      </c>
      <c r="F76" s="80">
        <v>0</v>
      </c>
      <c r="G76" s="80">
        <v>0</v>
      </c>
      <c r="H76" s="80">
        <v>0</v>
      </c>
      <c r="I76" s="80">
        <v>0</v>
      </c>
      <c r="J76" s="80">
        <v>0</v>
      </c>
      <c r="K76" s="80">
        <v>0</v>
      </c>
      <c r="L76" s="80">
        <v>0</v>
      </c>
      <c r="M76" s="80">
        <v>0</v>
      </c>
      <c r="N76" s="80">
        <v>0</v>
      </c>
      <c r="O76" s="80">
        <v>0</v>
      </c>
      <c r="P76" s="80">
        <v>0</v>
      </c>
      <c r="Q76" s="80">
        <v>0</v>
      </c>
      <c r="R76" s="80">
        <v>0</v>
      </c>
      <c r="S76" s="80">
        <v>0</v>
      </c>
      <c r="T76" s="80">
        <v>0</v>
      </c>
      <c r="U76" s="80">
        <v>0</v>
      </c>
      <c r="V76" s="80">
        <v>0</v>
      </c>
      <c r="W76" s="80">
        <v>0</v>
      </c>
      <c r="X76" s="80">
        <v>0</v>
      </c>
      <c r="Y76" s="80">
        <v>0</v>
      </c>
      <c r="Z76" s="80">
        <v>0</v>
      </c>
      <c r="AA76" s="80">
        <v>0</v>
      </c>
      <c r="AB76" s="80">
        <v>0</v>
      </c>
      <c r="AC76" s="80">
        <v>0</v>
      </c>
      <c r="AD76" s="80">
        <v>0</v>
      </c>
      <c r="AE76" s="80">
        <v>0</v>
      </c>
      <c r="AF76" s="80">
        <v>0</v>
      </c>
    </row>
    <row r="77" spans="1:32" ht="12.75" customHeight="1">
      <c r="A77" s="46" t="s">
        <v>127</v>
      </c>
      <c r="B77" s="62">
        <v>4005</v>
      </c>
      <c r="C77" s="60" t="s">
        <v>376</v>
      </c>
      <c r="D77" s="80">
        <v>0</v>
      </c>
      <c r="E77" s="80">
        <v>0</v>
      </c>
      <c r="F77" s="80">
        <v>0</v>
      </c>
      <c r="G77" s="80">
        <v>0</v>
      </c>
      <c r="H77" s="80">
        <v>0</v>
      </c>
      <c r="I77" s="80">
        <v>0</v>
      </c>
      <c r="J77" s="80">
        <v>0</v>
      </c>
      <c r="K77" s="80">
        <v>0</v>
      </c>
      <c r="L77" s="80">
        <v>0</v>
      </c>
      <c r="M77" s="80">
        <v>0</v>
      </c>
      <c r="N77" s="80">
        <v>0</v>
      </c>
      <c r="O77" s="80">
        <v>0</v>
      </c>
      <c r="P77" s="80">
        <v>0</v>
      </c>
      <c r="Q77" s="80">
        <v>0</v>
      </c>
      <c r="R77" s="80">
        <v>0</v>
      </c>
      <c r="S77" s="80">
        <v>0</v>
      </c>
      <c r="T77" s="80">
        <v>0</v>
      </c>
      <c r="U77" s="80">
        <v>0</v>
      </c>
      <c r="V77" s="80">
        <v>0</v>
      </c>
      <c r="W77" s="80">
        <v>0</v>
      </c>
      <c r="X77" s="80">
        <v>0</v>
      </c>
      <c r="Y77" s="80">
        <v>0</v>
      </c>
      <c r="Z77" s="80">
        <v>0</v>
      </c>
      <c r="AA77" s="80">
        <v>0</v>
      </c>
      <c r="AB77" s="80">
        <v>0</v>
      </c>
      <c r="AC77" s="80">
        <v>0</v>
      </c>
      <c r="AD77" s="80">
        <v>0</v>
      </c>
      <c r="AE77" s="80">
        <v>0</v>
      </c>
      <c r="AF77" s="80">
        <v>0</v>
      </c>
    </row>
    <row r="78" spans="1:32" ht="12.75" customHeight="1">
      <c r="A78" s="47" t="s">
        <v>128</v>
      </c>
      <c r="B78" s="63">
        <v>9000</v>
      </c>
      <c r="C78" s="60" t="s">
        <v>377</v>
      </c>
      <c r="D78" s="64">
        <v>0</v>
      </c>
      <c r="E78" s="64">
        <v>0</v>
      </c>
      <c r="F78" s="64">
        <v>0</v>
      </c>
      <c r="G78" s="64">
        <v>0</v>
      </c>
      <c r="H78" s="64">
        <v>0</v>
      </c>
      <c r="I78" s="64">
        <v>0</v>
      </c>
      <c r="J78" s="64">
        <v>0</v>
      </c>
      <c r="K78" s="64">
        <v>0</v>
      </c>
      <c r="L78" s="64">
        <v>0</v>
      </c>
      <c r="M78" s="64">
        <v>0</v>
      </c>
      <c r="N78" s="64">
        <v>0</v>
      </c>
      <c r="O78" s="64">
        <v>0</v>
      </c>
      <c r="P78" s="64">
        <v>0</v>
      </c>
      <c r="Q78" s="64">
        <v>0</v>
      </c>
      <c r="R78" s="64">
        <v>0</v>
      </c>
      <c r="S78" s="64">
        <v>0</v>
      </c>
      <c r="T78" s="64">
        <v>0</v>
      </c>
      <c r="U78" s="64">
        <v>0</v>
      </c>
      <c r="V78" s="64">
        <v>0</v>
      </c>
      <c r="W78" s="64">
        <v>0</v>
      </c>
      <c r="X78" s="64">
        <v>0</v>
      </c>
      <c r="Y78" s="64">
        <v>0</v>
      </c>
      <c r="Z78" s="64">
        <v>0</v>
      </c>
      <c r="AA78" s="64">
        <v>0</v>
      </c>
      <c r="AB78" s="64">
        <v>0</v>
      </c>
      <c r="AC78" s="64">
        <v>0</v>
      </c>
      <c r="AD78" s="64">
        <v>0</v>
      </c>
      <c r="AE78" s="64">
        <v>0</v>
      </c>
      <c r="AF78" s="64">
        <v>0</v>
      </c>
    </row>
    <row r="79" spans="1:32" ht="12.75" customHeight="1">
      <c r="A79" s="47" t="s">
        <v>129</v>
      </c>
      <c r="B79" s="63">
        <v>9001</v>
      </c>
      <c r="C79" s="60" t="s">
        <v>378</v>
      </c>
      <c r="D79" s="64">
        <v>10993400066.309998</v>
      </c>
      <c r="E79" s="64">
        <v>7020508490.1899986</v>
      </c>
      <c r="F79" s="64">
        <v>6741817475.4599991</v>
      </c>
      <c r="G79" s="64">
        <v>278691014.72999996</v>
      </c>
      <c r="H79" s="64">
        <v>2821750193.6300001</v>
      </c>
      <c r="I79" s="64">
        <v>992635972.73000014</v>
      </c>
      <c r="J79" s="64">
        <v>153760230.46000001</v>
      </c>
      <c r="K79" s="64">
        <v>0</v>
      </c>
      <c r="L79" s="64">
        <v>19817</v>
      </c>
      <c r="M79" s="64">
        <v>4725362.3</v>
      </c>
      <c r="N79" s="64">
        <v>-10082772658.594284</v>
      </c>
      <c r="O79" s="64">
        <v>-831813099.05999994</v>
      </c>
      <c r="P79" s="64">
        <v>-560810932.26000011</v>
      </c>
      <c r="Q79" s="64">
        <v>-489484531.66000009</v>
      </c>
      <c r="R79" s="64">
        <v>-71326400.600000024</v>
      </c>
      <c r="S79" s="64">
        <v>-271002166.80000001</v>
      </c>
      <c r="T79" s="64">
        <v>0</v>
      </c>
      <c r="U79" s="64">
        <v>-8463761318.8642836</v>
      </c>
      <c r="V79" s="64">
        <v>-3265519339.5000005</v>
      </c>
      <c r="W79" s="64">
        <v>-3240410568.1890082</v>
      </c>
      <c r="X79" s="64">
        <v>-763153550.21217549</v>
      </c>
      <c r="Y79" s="64">
        <v>0</v>
      </c>
      <c r="Z79" s="64">
        <v>-660764778.59203529</v>
      </c>
      <c r="AA79" s="64">
        <v>-533913082.37106442</v>
      </c>
      <c r="AB79" s="64">
        <v>-771809913.15000021</v>
      </c>
      <c r="AC79" s="64">
        <v>-15388327.52</v>
      </c>
      <c r="AD79" s="64">
        <v>-8906771.7599999979</v>
      </c>
      <c r="AE79" s="64">
        <v>-6481555.7599999998</v>
      </c>
      <c r="AF79" s="64">
        <v>910627407.715716</v>
      </c>
    </row>
    <row r="80" spans="1:32">
      <c r="A80" s="47" t="s">
        <v>131</v>
      </c>
      <c r="B80" s="63">
        <v>9002</v>
      </c>
      <c r="C80" s="60" t="s">
        <v>379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</row>
    <row r="81" spans="1:32">
      <c r="A81" s="47" t="s">
        <v>133</v>
      </c>
      <c r="B81" s="63">
        <v>9003</v>
      </c>
      <c r="C81" s="60" t="s">
        <v>380</v>
      </c>
      <c r="D81" s="64">
        <v>10993400066.309998</v>
      </c>
      <c r="E81" s="64">
        <v>7020508490.1899986</v>
      </c>
      <c r="F81" s="64">
        <v>6741817475.4599991</v>
      </c>
      <c r="G81" s="64">
        <v>278691014.72999996</v>
      </c>
      <c r="H81" s="64">
        <v>2821750193.6300001</v>
      </c>
      <c r="I81" s="64">
        <v>992635972.73000014</v>
      </c>
      <c r="J81" s="64">
        <v>153760230.46000001</v>
      </c>
      <c r="K81" s="64">
        <v>0</v>
      </c>
      <c r="L81" s="64">
        <v>19817</v>
      </c>
      <c r="M81" s="64">
        <v>4725362.3</v>
      </c>
      <c r="N81" s="64">
        <v>-10082772658.594284</v>
      </c>
      <c r="O81" s="64">
        <v>-831813099.05999994</v>
      </c>
      <c r="P81" s="64">
        <v>-560810932.26000011</v>
      </c>
      <c r="Q81" s="64">
        <v>-489484531.66000009</v>
      </c>
      <c r="R81" s="64">
        <v>-71326400.600000024</v>
      </c>
      <c r="S81" s="64">
        <v>-271002166.80000001</v>
      </c>
      <c r="T81" s="64">
        <v>0</v>
      </c>
      <c r="U81" s="64">
        <v>-8463761318.8642836</v>
      </c>
      <c r="V81" s="64">
        <v>-3265519339.5000005</v>
      </c>
      <c r="W81" s="64">
        <v>-3240410568.1890082</v>
      </c>
      <c r="X81" s="64">
        <v>-763153550.21217549</v>
      </c>
      <c r="Y81" s="64">
        <v>0</v>
      </c>
      <c r="Z81" s="64">
        <v>-660764778.59203529</v>
      </c>
      <c r="AA81" s="64">
        <v>-533913082.37106442</v>
      </c>
      <c r="AB81" s="64">
        <v>-771809913.15000021</v>
      </c>
      <c r="AC81" s="64">
        <v>-15388327.52</v>
      </c>
      <c r="AD81" s="64">
        <v>-8906771.7599999979</v>
      </c>
      <c r="AE81" s="64">
        <v>-6481555.7599999998</v>
      </c>
      <c r="AF81" s="64">
        <v>910627407.715716</v>
      </c>
    </row>
    <row r="82" spans="1:32">
      <c r="A82" s="48" t="s">
        <v>135</v>
      </c>
      <c r="B82" s="65"/>
      <c r="C82" s="60" t="s">
        <v>381</v>
      </c>
      <c r="D82" s="64">
        <v>10993400066.309998</v>
      </c>
      <c r="E82" s="64">
        <v>7020508490.1899986</v>
      </c>
      <c r="F82" s="64">
        <v>6741817475.4599991</v>
      </c>
      <c r="G82" s="64">
        <v>278691014.72999996</v>
      </c>
      <c r="H82" s="64">
        <v>2821750193.6300001</v>
      </c>
      <c r="I82" s="64">
        <v>992635972.73000014</v>
      </c>
      <c r="J82" s="64">
        <v>153760230.46000001</v>
      </c>
      <c r="K82" s="64">
        <v>0</v>
      </c>
      <c r="L82" s="64">
        <v>19817</v>
      </c>
      <c r="M82" s="64">
        <v>4725362.3</v>
      </c>
      <c r="N82" s="64">
        <v>-10082772658.594284</v>
      </c>
      <c r="O82" s="64">
        <v>-831813099.05999994</v>
      </c>
      <c r="P82" s="64">
        <v>-560810932.26000011</v>
      </c>
      <c r="Q82" s="64">
        <v>-489484531.66000009</v>
      </c>
      <c r="R82" s="64">
        <v>-71326400.600000024</v>
      </c>
      <c r="S82" s="64">
        <v>-271002166.80000001</v>
      </c>
      <c r="T82" s="64">
        <v>0</v>
      </c>
      <c r="U82" s="64">
        <v>-8463761318.8642836</v>
      </c>
      <c r="V82" s="64">
        <v>-3265519339.5000005</v>
      </c>
      <c r="W82" s="64">
        <v>-3240410568.1890082</v>
      </c>
      <c r="X82" s="64">
        <v>-763153550.21217549</v>
      </c>
      <c r="Y82" s="64">
        <v>0</v>
      </c>
      <c r="Z82" s="64">
        <v>-660764778.59203529</v>
      </c>
      <c r="AA82" s="64">
        <v>-533913082.37106442</v>
      </c>
      <c r="AB82" s="64">
        <v>-771809913.15000021</v>
      </c>
      <c r="AC82" s="64">
        <v>-15388327.52</v>
      </c>
      <c r="AD82" s="64">
        <v>-8906771.7599999979</v>
      </c>
      <c r="AE82" s="64">
        <v>-6481555.7599999998</v>
      </c>
      <c r="AF82" s="64">
        <v>910627407.715716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25E62-CE4D-4C31-892D-92BBA1E444D3}">
  <dimension ref="A1:DR83"/>
  <sheetViews>
    <sheetView showGridLines="0" zoomScale="80" zoomScaleNormal="80" workbookViewId="0">
      <pane xSplit="3" ySplit="6" topLeftCell="D7" activePane="bottomRight" state="frozen"/>
      <selection activeCell="A84" sqref="A84:XFD159"/>
      <selection pane="topRight" activeCell="A84" sqref="A84:XFD159"/>
      <selection pane="bottomLeft" activeCell="A84" sqref="A84:XFD159"/>
      <selection pane="bottomRight" activeCell="D7" sqref="D7"/>
    </sheetView>
  </sheetViews>
  <sheetFormatPr defaultRowHeight="12.75"/>
  <cols>
    <col min="1" max="1" width="58.7109375" customWidth="1"/>
    <col min="2" max="3" width="15.7109375" customWidth="1"/>
    <col min="4" max="4" width="15.85546875" bestFit="1" customWidth="1"/>
    <col min="5" max="5" width="15.42578125" bestFit="1" customWidth="1"/>
    <col min="6" max="6" width="15.140625" bestFit="1" customWidth="1"/>
    <col min="7" max="7" width="14.28515625" bestFit="1" customWidth="1"/>
    <col min="8" max="8" width="15" bestFit="1" customWidth="1"/>
    <col min="9" max="9" width="13.5703125" bestFit="1" customWidth="1"/>
    <col min="10" max="10" width="15.28515625" bestFit="1" customWidth="1"/>
    <col min="11" max="11" width="15.5703125" bestFit="1" customWidth="1"/>
    <col min="12" max="12" width="15.7109375" customWidth="1"/>
    <col min="13" max="13" width="14.85546875" bestFit="1" customWidth="1"/>
    <col min="14" max="14" width="13.5703125" bestFit="1" customWidth="1"/>
    <col min="15" max="15" width="15.7109375" customWidth="1"/>
    <col min="16" max="16" width="15.140625" bestFit="1" customWidth="1"/>
    <col min="17" max="17" width="14.28515625" bestFit="1" customWidth="1"/>
    <col min="18" max="18" width="15" bestFit="1" customWidth="1"/>
    <col min="19" max="19" width="12" bestFit="1" customWidth="1"/>
    <col min="20" max="20" width="15.28515625" bestFit="1" customWidth="1"/>
    <col min="21" max="21" width="15.5703125" bestFit="1" customWidth="1"/>
    <col min="22" max="22" width="15.7109375" customWidth="1"/>
    <col min="23" max="23" width="12.7109375" bestFit="1" customWidth="1"/>
    <col min="24" max="24" width="14.85546875" bestFit="1" customWidth="1"/>
    <col min="25" max="25" width="15.140625" bestFit="1" customWidth="1"/>
    <col min="26" max="26" width="14.28515625" bestFit="1" customWidth="1"/>
    <col min="27" max="27" width="15" bestFit="1" customWidth="1"/>
    <col min="28" max="28" width="12" bestFit="1" customWidth="1"/>
    <col min="29" max="29" width="15.28515625" bestFit="1" customWidth="1"/>
    <col min="30" max="30" width="15.5703125" bestFit="1" customWidth="1"/>
    <col min="31" max="31" width="15.7109375" customWidth="1"/>
    <col min="32" max="32" width="14.28515625" bestFit="1" customWidth="1"/>
    <col min="33" max="33" width="14.85546875" bestFit="1" customWidth="1"/>
    <col min="34" max="34" width="13.5703125" bestFit="1" customWidth="1"/>
    <col min="35" max="36" width="12" bestFit="1" customWidth="1"/>
    <col min="37" max="37" width="15.5703125" bestFit="1" customWidth="1"/>
    <col min="38" max="38" width="13.5703125" bestFit="1" customWidth="1"/>
    <col min="39" max="39" width="12" bestFit="1" customWidth="1"/>
    <col min="40" max="40" width="13.85546875" bestFit="1" customWidth="1"/>
    <col min="41" max="41" width="12" bestFit="1" customWidth="1"/>
    <col min="42" max="43" width="13.5703125" bestFit="1" customWidth="1"/>
    <col min="44" max="44" width="15" bestFit="1" customWidth="1"/>
    <col min="45" max="46" width="14.42578125" bestFit="1" customWidth="1"/>
    <col min="47" max="47" width="15.140625" bestFit="1" customWidth="1"/>
    <col min="48" max="48" width="10.5703125" bestFit="1" customWidth="1"/>
    <col min="49" max="49" width="15.28515625" bestFit="1" customWidth="1"/>
    <col min="50" max="50" width="15.42578125" bestFit="1" customWidth="1"/>
    <col min="51" max="51" width="15.7109375" customWidth="1"/>
    <col min="52" max="52" width="11.7109375" bestFit="1" customWidth="1"/>
    <col min="53" max="53" width="14.28515625" bestFit="1" customWidth="1"/>
    <col min="54" max="54" width="11.7109375" bestFit="1" customWidth="1"/>
    <col min="55" max="55" width="15.5703125" bestFit="1" customWidth="1"/>
    <col min="56" max="56" width="13.85546875" bestFit="1" customWidth="1"/>
    <col min="57" max="57" width="15" bestFit="1" customWidth="1"/>
    <col min="58" max="58" width="14.42578125" bestFit="1" customWidth="1"/>
    <col min="59" max="59" width="16.42578125" bestFit="1" customWidth="1"/>
    <col min="60" max="61" width="15" bestFit="1" customWidth="1"/>
    <col min="62" max="62" width="15.7109375" customWidth="1"/>
    <col min="63" max="63" width="16.42578125" bestFit="1" customWidth="1"/>
    <col min="64" max="64" width="15.42578125" bestFit="1" customWidth="1"/>
    <col min="65" max="65" width="15.7109375" customWidth="1"/>
    <col min="66" max="66" width="15.28515625" bestFit="1" customWidth="1"/>
    <col min="67" max="67" width="15.7109375" customWidth="1"/>
    <col min="68" max="68" width="12.42578125" bestFit="1" customWidth="1"/>
    <col min="69" max="69" width="15.5703125" bestFit="1" customWidth="1"/>
    <col min="70" max="70" width="14.85546875" bestFit="1" customWidth="1"/>
    <col min="71" max="71" width="15" bestFit="1" customWidth="1"/>
    <col min="72" max="73" width="15.28515625" bestFit="1" customWidth="1"/>
    <col min="74" max="74" width="15.7109375" customWidth="1"/>
    <col min="75" max="75" width="14.28515625" bestFit="1" customWidth="1"/>
    <col min="76" max="76" width="14.5703125" bestFit="1" customWidth="1"/>
    <col min="77" max="77" width="14.85546875" bestFit="1" customWidth="1"/>
    <col min="78" max="81" width="14.5703125" bestFit="1" customWidth="1"/>
    <col min="82" max="82" width="15" bestFit="1" customWidth="1"/>
    <col min="83" max="83" width="15.5703125" bestFit="1" customWidth="1"/>
    <col min="84" max="84" width="14.28515625" bestFit="1" customWidth="1"/>
    <col min="85" max="85" width="15.7109375" customWidth="1"/>
    <col min="86" max="86" width="15.28515625" bestFit="1" customWidth="1"/>
    <col min="87" max="87" width="15.7109375" customWidth="1"/>
    <col min="88" max="88" width="15.42578125" bestFit="1" customWidth="1"/>
    <col min="89" max="89" width="15" bestFit="1" customWidth="1"/>
    <col min="90" max="90" width="15.5703125" bestFit="1" customWidth="1"/>
    <col min="91" max="91" width="15.28515625" bestFit="1" customWidth="1"/>
    <col min="92" max="92" width="15.7109375" customWidth="1"/>
    <col min="93" max="93" width="15" bestFit="1" customWidth="1"/>
    <col min="94" max="94" width="13.5703125" bestFit="1" customWidth="1"/>
    <col min="95" max="95" width="14.28515625" bestFit="1" customWidth="1"/>
    <col min="96" max="96" width="15" bestFit="1" customWidth="1"/>
    <col min="97" max="97" width="15.7109375" customWidth="1"/>
    <col min="98" max="98" width="15" bestFit="1" customWidth="1"/>
    <col min="99" max="99" width="14.42578125" bestFit="1" customWidth="1"/>
    <col min="100" max="100" width="13.85546875" bestFit="1" customWidth="1"/>
    <col min="101" max="101" width="10.7109375" bestFit="1" customWidth="1"/>
    <col min="102" max="102" width="15.28515625" bestFit="1" customWidth="1"/>
    <col min="103" max="103" width="10.5703125" bestFit="1" customWidth="1"/>
    <col min="104" max="104" width="15.5703125" bestFit="1" customWidth="1"/>
    <col min="105" max="107" width="15.140625" bestFit="1" customWidth="1"/>
    <col min="108" max="108" width="13.5703125" bestFit="1" customWidth="1"/>
    <col min="109" max="110" width="14.28515625" bestFit="1" customWidth="1"/>
    <col min="111" max="111" width="13" bestFit="1" customWidth="1"/>
    <col min="112" max="112" width="15.140625" bestFit="1" customWidth="1"/>
    <col min="113" max="113" width="15.7109375" customWidth="1"/>
    <col min="114" max="114" width="15.85546875" bestFit="1" customWidth="1"/>
    <col min="115" max="115" width="15.5703125" bestFit="1" customWidth="1"/>
    <col min="116" max="116" width="15.7109375" customWidth="1"/>
    <col min="117" max="117" width="15.85546875" bestFit="1" customWidth="1"/>
    <col min="118" max="119" width="15.28515625" bestFit="1" customWidth="1"/>
    <col min="120" max="120" width="14.85546875" bestFit="1" customWidth="1"/>
    <col min="121" max="122" width="15.7109375" customWidth="1"/>
  </cols>
  <sheetData>
    <row r="1" spans="1:122" ht="15" customHeight="1">
      <c r="A1" s="49" t="s">
        <v>284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8"/>
      <c r="DR1" s="78"/>
    </row>
    <row r="2" spans="1:122" ht="15" customHeight="1">
      <c r="A2" s="49" t="s">
        <v>454</v>
      </c>
      <c r="B2" s="76" t="s">
        <v>285</v>
      </c>
      <c r="C2" s="76"/>
      <c r="D2" s="76"/>
      <c r="E2" s="76"/>
      <c r="F2" s="76"/>
      <c r="G2" s="76"/>
      <c r="H2" s="76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8"/>
      <c r="DR2" s="78"/>
    </row>
    <row r="3" spans="1:122" ht="15" customHeight="1">
      <c r="A3" s="49" t="s">
        <v>528</v>
      </c>
      <c r="B3" s="76" t="s">
        <v>285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8"/>
      <c r="DR3" s="78"/>
    </row>
    <row r="4" spans="1:122" ht="15" customHeight="1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5"/>
      <c r="DR4" s="5"/>
    </row>
    <row r="5" spans="1:122" ht="22.5" customHeight="1">
      <c r="A5" s="78"/>
      <c r="B5" s="78"/>
      <c r="C5" s="78"/>
      <c r="D5" s="1">
        <v>66</v>
      </c>
      <c r="E5" s="53">
        <v>660</v>
      </c>
      <c r="F5" s="54">
        <v>66001</v>
      </c>
      <c r="G5" s="54">
        <v>66002</v>
      </c>
      <c r="H5" s="54">
        <v>66003</v>
      </c>
      <c r="I5" s="54">
        <v>66004</v>
      </c>
      <c r="J5" s="54">
        <v>66005</v>
      </c>
      <c r="K5" s="54">
        <v>66006</v>
      </c>
      <c r="L5" s="54">
        <v>66007</v>
      </c>
      <c r="M5" s="54">
        <v>66008</v>
      </c>
      <c r="N5" s="54">
        <v>66099</v>
      </c>
      <c r="O5" s="53">
        <v>661</v>
      </c>
      <c r="P5" s="54">
        <v>66101</v>
      </c>
      <c r="Q5" s="54">
        <v>66102</v>
      </c>
      <c r="R5" s="54">
        <v>66103</v>
      </c>
      <c r="S5" s="54">
        <v>66104</v>
      </c>
      <c r="T5" s="54">
        <v>66105</v>
      </c>
      <c r="U5" s="54">
        <v>66106</v>
      </c>
      <c r="V5" s="54">
        <v>66107</v>
      </c>
      <c r="W5" s="54">
        <v>66199</v>
      </c>
      <c r="X5" s="53">
        <v>662</v>
      </c>
      <c r="Y5" s="54">
        <v>66201</v>
      </c>
      <c r="Z5" s="54">
        <v>66202</v>
      </c>
      <c r="AA5" s="54">
        <v>66203</v>
      </c>
      <c r="AB5" s="54">
        <v>66204</v>
      </c>
      <c r="AC5" s="54">
        <v>66205</v>
      </c>
      <c r="AD5" s="54">
        <v>66206</v>
      </c>
      <c r="AE5" s="54">
        <v>66207</v>
      </c>
      <c r="AF5" s="54">
        <v>66299</v>
      </c>
      <c r="AG5" s="53">
        <v>663</v>
      </c>
      <c r="AH5" s="53">
        <v>664</v>
      </c>
      <c r="AI5" s="54">
        <v>66401</v>
      </c>
      <c r="AJ5" s="54">
        <v>66402</v>
      </c>
      <c r="AK5" s="53">
        <v>665</v>
      </c>
      <c r="AL5" s="54">
        <v>66501</v>
      </c>
      <c r="AM5" s="54">
        <v>66502</v>
      </c>
      <c r="AN5" s="53">
        <v>666</v>
      </c>
      <c r="AO5" s="54">
        <v>66601</v>
      </c>
      <c r="AP5" s="54">
        <v>66602</v>
      </c>
      <c r="AQ5" s="54">
        <v>66603</v>
      </c>
      <c r="AR5" s="53">
        <v>667</v>
      </c>
      <c r="AS5" s="53">
        <v>668</v>
      </c>
      <c r="AT5" s="54">
        <v>66801</v>
      </c>
      <c r="AU5" s="54">
        <v>66802</v>
      </c>
      <c r="AV5" s="54">
        <v>66803</v>
      </c>
      <c r="AW5" s="53">
        <v>669</v>
      </c>
      <c r="AX5" s="54">
        <v>66901</v>
      </c>
      <c r="AY5" s="54">
        <v>66902</v>
      </c>
      <c r="AZ5" s="54">
        <v>66903</v>
      </c>
      <c r="BA5" s="54">
        <v>66904</v>
      </c>
      <c r="BB5" s="54">
        <v>66905</v>
      </c>
      <c r="BC5" s="54">
        <v>66906</v>
      </c>
      <c r="BD5" s="54">
        <v>66907</v>
      </c>
      <c r="BE5" s="54">
        <v>66908</v>
      </c>
      <c r="BF5" s="54">
        <v>66999</v>
      </c>
      <c r="BG5" s="1">
        <v>67</v>
      </c>
      <c r="BH5" s="53">
        <v>670</v>
      </c>
      <c r="BI5" s="53">
        <v>671</v>
      </c>
      <c r="BJ5" s="53">
        <v>672</v>
      </c>
      <c r="BK5" s="53">
        <v>673</v>
      </c>
      <c r="BL5" s="54">
        <v>67301</v>
      </c>
      <c r="BM5" s="54">
        <v>67302</v>
      </c>
      <c r="BN5" s="54">
        <v>67303</v>
      </c>
      <c r="BO5" s="54">
        <v>67304</v>
      </c>
      <c r="BP5" s="54">
        <v>67305</v>
      </c>
      <c r="BQ5" s="54">
        <v>67306</v>
      </c>
      <c r="BR5" s="54">
        <v>67307</v>
      </c>
      <c r="BS5" s="54">
        <v>67308</v>
      </c>
      <c r="BT5" s="54">
        <v>67399</v>
      </c>
      <c r="BU5" s="53">
        <v>674</v>
      </c>
      <c r="BV5" s="53">
        <v>675</v>
      </c>
      <c r="BW5" s="53">
        <v>676</v>
      </c>
      <c r="BX5" s="54">
        <v>67601</v>
      </c>
      <c r="BY5" s="54">
        <v>67602</v>
      </c>
      <c r="BZ5" s="54">
        <v>67603</v>
      </c>
      <c r="CA5" s="54">
        <v>67604</v>
      </c>
      <c r="CB5" s="54">
        <v>67605</v>
      </c>
      <c r="CC5" s="54">
        <v>67606</v>
      </c>
      <c r="CD5" s="54">
        <v>67607</v>
      </c>
      <c r="CE5" s="54">
        <v>67609</v>
      </c>
      <c r="CF5" s="53">
        <v>677</v>
      </c>
      <c r="CG5" s="1">
        <v>68</v>
      </c>
      <c r="CH5" s="53">
        <v>680</v>
      </c>
      <c r="CI5" s="54">
        <v>68001</v>
      </c>
      <c r="CJ5" s="54">
        <v>68002</v>
      </c>
      <c r="CK5" s="55">
        <v>680021</v>
      </c>
      <c r="CL5" s="55">
        <v>680022</v>
      </c>
      <c r="CM5" s="55">
        <v>680026</v>
      </c>
      <c r="CN5" s="54">
        <v>68099</v>
      </c>
      <c r="CO5" s="53">
        <v>681</v>
      </c>
      <c r="CP5" s="54">
        <v>68101</v>
      </c>
      <c r="CQ5" s="54">
        <v>68102</v>
      </c>
      <c r="CR5" s="53">
        <v>682</v>
      </c>
      <c r="CS5" s="54">
        <v>68201</v>
      </c>
      <c r="CT5" s="54">
        <v>68202</v>
      </c>
      <c r="CU5" s="54">
        <v>68203</v>
      </c>
      <c r="CV5" s="54">
        <v>68204</v>
      </c>
      <c r="CW5" s="53">
        <v>683</v>
      </c>
      <c r="CX5" s="54">
        <v>68301</v>
      </c>
      <c r="CY5" s="54">
        <v>68302</v>
      </c>
      <c r="CZ5" s="53">
        <v>684</v>
      </c>
      <c r="DA5" s="54">
        <v>68401</v>
      </c>
      <c r="DB5" s="54">
        <v>68402</v>
      </c>
      <c r="DC5" s="53">
        <v>685</v>
      </c>
      <c r="DD5" s="53">
        <v>686</v>
      </c>
      <c r="DE5" s="53">
        <v>687</v>
      </c>
      <c r="DF5" s="54">
        <v>68701</v>
      </c>
      <c r="DG5" s="54">
        <v>68799</v>
      </c>
      <c r="DH5" s="53">
        <v>688</v>
      </c>
      <c r="DI5" s="53">
        <v>689</v>
      </c>
      <c r="DJ5" s="1">
        <v>69</v>
      </c>
      <c r="DK5" s="53">
        <v>690</v>
      </c>
      <c r="DL5" s="53">
        <v>691</v>
      </c>
      <c r="DM5" s="53">
        <v>692</v>
      </c>
      <c r="DN5" s="53">
        <v>693</v>
      </c>
      <c r="DO5" s="57"/>
      <c r="DP5" s="57"/>
      <c r="DQ5" s="5"/>
      <c r="DR5" s="5"/>
    </row>
    <row r="6" spans="1:122" ht="79.5" customHeight="1">
      <c r="A6" s="57" t="s">
        <v>287</v>
      </c>
      <c r="B6" s="57" t="s">
        <v>288</v>
      </c>
      <c r="C6" s="81" t="s">
        <v>289</v>
      </c>
      <c r="D6" s="1" t="s">
        <v>455</v>
      </c>
      <c r="E6" s="53" t="s">
        <v>313</v>
      </c>
      <c r="F6" s="54" t="s">
        <v>456</v>
      </c>
      <c r="G6" s="54" t="s">
        <v>457</v>
      </c>
      <c r="H6" s="54" t="s">
        <v>458</v>
      </c>
      <c r="I6" s="54" t="s">
        <v>459</v>
      </c>
      <c r="J6" s="54" t="s">
        <v>460</v>
      </c>
      <c r="K6" s="54" t="s">
        <v>461</v>
      </c>
      <c r="L6" s="54" t="s">
        <v>462</v>
      </c>
      <c r="M6" s="54" t="s">
        <v>463</v>
      </c>
      <c r="N6" s="54" t="s">
        <v>464</v>
      </c>
      <c r="O6" s="53" t="s">
        <v>314</v>
      </c>
      <c r="P6" s="54" t="s">
        <v>465</v>
      </c>
      <c r="Q6" s="54" t="s">
        <v>457</v>
      </c>
      <c r="R6" s="54" t="s">
        <v>458</v>
      </c>
      <c r="S6" s="54" t="s">
        <v>459</v>
      </c>
      <c r="T6" s="54" t="s">
        <v>460</v>
      </c>
      <c r="U6" s="54" t="s">
        <v>461</v>
      </c>
      <c r="V6" s="54" t="s">
        <v>466</v>
      </c>
      <c r="W6" s="54" t="s">
        <v>464</v>
      </c>
      <c r="X6" s="53" t="s">
        <v>315</v>
      </c>
      <c r="Y6" s="54" t="s">
        <v>456</v>
      </c>
      <c r="Z6" s="54" t="s">
        <v>457</v>
      </c>
      <c r="AA6" s="54" t="s">
        <v>458</v>
      </c>
      <c r="AB6" s="54" t="s">
        <v>459</v>
      </c>
      <c r="AC6" s="54" t="s">
        <v>460</v>
      </c>
      <c r="AD6" s="54" t="s">
        <v>461</v>
      </c>
      <c r="AE6" s="54" t="s">
        <v>462</v>
      </c>
      <c r="AF6" s="54" t="s">
        <v>464</v>
      </c>
      <c r="AG6" s="53" t="s">
        <v>316</v>
      </c>
      <c r="AH6" s="53" t="s">
        <v>317</v>
      </c>
      <c r="AI6" s="54" t="s">
        <v>467</v>
      </c>
      <c r="AJ6" s="54" t="s">
        <v>468</v>
      </c>
      <c r="AK6" s="53" t="s">
        <v>318</v>
      </c>
      <c r="AL6" s="54" t="s">
        <v>467</v>
      </c>
      <c r="AM6" s="54" t="s">
        <v>468</v>
      </c>
      <c r="AN6" s="53" t="s">
        <v>319</v>
      </c>
      <c r="AO6" s="54" t="s">
        <v>469</v>
      </c>
      <c r="AP6" s="54" t="s">
        <v>470</v>
      </c>
      <c r="AQ6" s="54" t="s">
        <v>471</v>
      </c>
      <c r="AR6" s="53" t="s">
        <v>320</v>
      </c>
      <c r="AS6" s="53" t="s">
        <v>321</v>
      </c>
      <c r="AT6" s="54" t="s">
        <v>472</v>
      </c>
      <c r="AU6" s="54" t="s">
        <v>473</v>
      </c>
      <c r="AV6" s="54" t="s">
        <v>471</v>
      </c>
      <c r="AW6" s="53" t="s">
        <v>474</v>
      </c>
      <c r="AX6" s="54" t="s">
        <v>313</v>
      </c>
      <c r="AY6" s="54" t="s">
        <v>314</v>
      </c>
      <c r="AZ6" s="54" t="s">
        <v>315</v>
      </c>
      <c r="BA6" s="54" t="s">
        <v>316</v>
      </c>
      <c r="BB6" s="54" t="s">
        <v>317</v>
      </c>
      <c r="BC6" s="54" t="s">
        <v>318</v>
      </c>
      <c r="BD6" s="54" t="s">
        <v>319</v>
      </c>
      <c r="BE6" s="54" t="s">
        <v>320</v>
      </c>
      <c r="BF6" s="54" t="s">
        <v>321</v>
      </c>
      <c r="BG6" s="1" t="s">
        <v>416</v>
      </c>
      <c r="BH6" s="53" t="s">
        <v>417</v>
      </c>
      <c r="BI6" s="53" t="s">
        <v>475</v>
      </c>
      <c r="BJ6" s="53" t="s">
        <v>419</v>
      </c>
      <c r="BK6" s="53" t="s">
        <v>476</v>
      </c>
      <c r="BL6" s="54" t="s">
        <v>424</v>
      </c>
      <c r="BM6" s="54" t="s">
        <v>425</v>
      </c>
      <c r="BN6" s="54" t="s">
        <v>426</v>
      </c>
      <c r="BO6" s="54" t="s">
        <v>427</v>
      </c>
      <c r="BP6" s="54" t="s">
        <v>428</v>
      </c>
      <c r="BQ6" s="54" t="s">
        <v>429</v>
      </c>
      <c r="BR6" s="54" t="s">
        <v>430</v>
      </c>
      <c r="BS6" s="54" t="s">
        <v>431</v>
      </c>
      <c r="BT6" s="54" t="s">
        <v>432</v>
      </c>
      <c r="BU6" s="53" t="s">
        <v>477</v>
      </c>
      <c r="BV6" s="53" t="s">
        <v>420</v>
      </c>
      <c r="BW6" s="53" t="s">
        <v>478</v>
      </c>
      <c r="BX6" s="54" t="s">
        <v>479</v>
      </c>
      <c r="BY6" s="54" t="s">
        <v>480</v>
      </c>
      <c r="BZ6" s="54" t="s">
        <v>481</v>
      </c>
      <c r="CA6" s="54" t="s">
        <v>482</v>
      </c>
      <c r="CB6" s="54" t="s">
        <v>483</v>
      </c>
      <c r="CC6" s="54" t="s">
        <v>484</v>
      </c>
      <c r="CD6" s="54" t="s">
        <v>485</v>
      </c>
      <c r="CE6" s="54" t="s">
        <v>486</v>
      </c>
      <c r="CF6" s="53" t="s">
        <v>421</v>
      </c>
      <c r="CG6" s="1" t="s">
        <v>487</v>
      </c>
      <c r="CH6" s="53" t="s">
        <v>488</v>
      </c>
      <c r="CI6" s="54" t="s">
        <v>489</v>
      </c>
      <c r="CJ6" s="54" t="s">
        <v>490</v>
      </c>
      <c r="CK6" s="55" t="s">
        <v>491</v>
      </c>
      <c r="CL6" s="55" t="s">
        <v>492</v>
      </c>
      <c r="CM6" s="55" t="s">
        <v>493</v>
      </c>
      <c r="CN6" s="54" t="s">
        <v>494</v>
      </c>
      <c r="CO6" s="53" t="s">
        <v>495</v>
      </c>
      <c r="CP6" s="54" t="s">
        <v>496</v>
      </c>
      <c r="CQ6" s="54" t="s">
        <v>497</v>
      </c>
      <c r="CR6" s="53" t="s">
        <v>498</v>
      </c>
      <c r="CS6" s="54" t="s">
        <v>499</v>
      </c>
      <c r="CT6" s="54" t="s">
        <v>500</v>
      </c>
      <c r="CU6" s="54" t="s">
        <v>501</v>
      </c>
      <c r="CV6" s="54" t="s">
        <v>502</v>
      </c>
      <c r="CW6" s="53" t="s">
        <v>503</v>
      </c>
      <c r="CX6" s="54" t="s">
        <v>504</v>
      </c>
      <c r="CY6" s="54" t="s">
        <v>505</v>
      </c>
      <c r="CZ6" s="53" t="s">
        <v>506</v>
      </c>
      <c r="DA6" s="54" t="s">
        <v>507</v>
      </c>
      <c r="DB6" s="54" t="s">
        <v>508</v>
      </c>
      <c r="DC6" s="53" t="s">
        <v>509</v>
      </c>
      <c r="DD6" s="53" t="s">
        <v>510</v>
      </c>
      <c r="DE6" s="53" t="s">
        <v>511</v>
      </c>
      <c r="DF6" s="54" t="s">
        <v>512</v>
      </c>
      <c r="DG6" s="54" t="s">
        <v>511</v>
      </c>
      <c r="DH6" s="53" t="s">
        <v>513</v>
      </c>
      <c r="DI6" s="53" t="s">
        <v>514</v>
      </c>
      <c r="DJ6" s="1" t="s">
        <v>515</v>
      </c>
      <c r="DK6" s="53" t="s">
        <v>516</v>
      </c>
      <c r="DL6" s="53" t="s">
        <v>517</v>
      </c>
      <c r="DM6" s="53" t="s">
        <v>515</v>
      </c>
      <c r="DN6" s="53" t="s">
        <v>518</v>
      </c>
      <c r="DO6" s="57" t="s">
        <v>519</v>
      </c>
      <c r="DP6" s="57" t="s">
        <v>520</v>
      </c>
      <c r="DQ6" s="5"/>
      <c r="DR6" s="5"/>
    </row>
    <row r="7" spans="1:122" ht="12.75" customHeight="1">
      <c r="A7" s="44" t="s">
        <v>2</v>
      </c>
      <c r="B7" s="59">
        <v>1001</v>
      </c>
      <c r="C7" s="60" t="s">
        <v>373</v>
      </c>
      <c r="D7" s="61">
        <v>771798658.6500001</v>
      </c>
      <c r="E7" s="61">
        <v>57461249.480000004</v>
      </c>
      <c r="F7" s="61">
        <v>0</v>
      </c>
      <c r="G7" s="61">
        <v>0</v>
      </c>
      <c r="H7" s="61">
        <v>-3912232.83</v>
      </c>
      <c r="I7" s="61">
        <v>0</v>
      </c>
      <c r="J7" s="61">
        <v>0</v>
      </c>
      <c r="K7" s="61">
        <v>0</v>
      </c>
      <c r="L7" s="61">
        <v>0</v>
      </c>
      <c r="M7" s="61">
        <v>61373482.310000002</v>
      </c>
      <c r="N7" s="61">
        <v>0</v>
      </c>
      <c r="O7" s="61">
        <v>0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0</v>
      </c>
      <c r="AA7" s="61">
        <v>0</v>
      </c>
      <c r="AB7" s="61">
        <v>0</v>
      </c>
      <c r="AC7" s="61">
        <v>0</v>
      </c>
      <c r="AD7" s="61">
        <v>0</v>
      </c>
      <c r="AE7" s="61">
        <v>0</v>
      </c>
      <c r="AF7" s="61">
        <v>0</v>
      </c>
      <c r="AG7" s="61">
        <v>714337409.17000008</v>
      </c>
      <c r="AH7" s="61">
        <v>0</v>
      </c>
      <c r="AI7" s="61">
        <v>0</v>
      </c>
      <c r="AJ7" s="61">
        <v>0</v>
      </c>
      <c r="AK7" s="61">
        <v>0</v>
      </c>
      <c r="AL7" s="61">
        <v>0</v>
      </c>
      <c r="AM7" s="61">
        <v>0</v>
      </c>
      <c r="AN7" s="61">
        <v>0</v>
      </c>
      <c r="AO7" s="61">
        <v>0</v>
      </c>
      <c r="AP7" s="61">
        <v>0</v>
      </c>
      <c r="AQ7" s="61">
        <v>0</v>
      </c>
      <c r="AR7" s="61">
        <v>0</v>
      </c>
      <c r="AS7" s="61">
        <v>0</v>
      </c>
      <c r="AT7" s="61">
        <v>0</v>
      </c>
      <c r="AU7" s="61">
        <v>0</v>
      </c>
      <c r="AV7" s="61">
        <v>0</v>
      </c>
      <c r="AW7" s="61">
        <v>0</v>
      </c>
      <c r="AX7" s="61">
        <v>0</v>
      </c>
      <c r="AY7" s="61">
        <v>0</v>
      </c>
      <c r="AZ7" s="61">
        <v>0</v>
      </c>
      <c r="BA7" s="61">
        <v>0</v>
      </c>
      <c r="BB7" s="61">
        <v>0</v>
      </c>
      <c r="BC7" s="61">
        <v>0</v>
      </c>
      <c r="BD7" s="61">
        <v>0</v>
      </c>
      <c r="BE7" s="61">
        <v>0</v>
      </c>
      <c r="BF7" s="61">
        <v>0</v>
      </c>
      <c r="BG7" s="61">
        <v>-702651226.8823086</v>
      </c>
      <c r="BH7" s="61">
        <v>-3489381</v>
      </c>
      <c r="BI7" s="61">
        <v>0</v>
      </c>
      <c r="BJ7" s="61">
        <v>0</v>
      </c>
      <c r="BK7" s="61">
        <v>-32896404.662308589</v>
      </c>
      <c r="BL7" s="61">
        <v>0</v>
      </c>
      <c r="BM7" s="61">
        <v>0</v>
      </c>
      <c r="BN7" s="61">
        <v>0</v>
      </c>
      <c r="BO7" s="61">
        <v>-37395896.754572026</v>
      </c>
      <c r="BP7" s="61">
        <v>0</v>
      </c>
      <c r="BQ7" s="61">
        <v>0</v>
      </c>
      <c r="BR7" s="61">
        <v>0</v>
      </c>
      <c r="BS7" s="61">
        <v>0</v>
      </c>
      <c r="BT7" s="61">
        <v>4499492.0922634397</v>
      </c>
      <c r="BU7" s="61">
        <v>0</v>
      </c>
      <c r="BV7" s="61">
        <v>-656895453</v>
      </c>
      <c r="BW7" s="61">
        <v>-5947925.7199999997</v>
      </c>
      <c r="BX7" s="61">
        <v>0</v>
      </c>
      <c r="BY7" s="61">
        <v>0</v>
      </c>
      <c r="BZ7" s="61">
        <v>0</v>
      </c>
      <c r="CA7" s="61">
        <v>-1557241.45</v>
      </c>
      <c r="CB7" s="61">
        <v>-2341332.94</v>
      </c>
      <c r="CC7" s="61">
        <v>-668.33</v>
      </c>
      <c r="CD7" s="61">
        <v>-2048683</v>
      </c>
      <c r="CE7" s="61">
        <v>0</v>
      </c>
      <c r="CF7" s="61">
        <v>-3422062.5</v>
      </c>
      <c r="CG7" s="61">
        <v>-68028605.489999995</v>
      </c>
      <c r="CH7" s="61">
        <v>-10145948.870000001</v>
      </c>
      <c r="CI7" s="61">
        <v>-10145948.870000001</v>
      </c>
      <c r="CJ7" s="61">
        <v>0</v>
      </c>
      <c r="CK7" s="61">
        <v>0</v>
      </c>
      <c r="CL7" s="61">
        <v>0</v>
      </c>
      <c r="CM7" s="61">
        <v>0</v>
      </c>
      <c r="CN7" s="61">
        <v>0</v>
      </c>
      <c r="CO7" s="61">
        <v>0</v>
      </c>
      <c r="CP7" s="61">
        <v>0</v>
      </c>
      <c r="CQ7" s="61">
        <v>0</v>
      </c>
      <c r="CR7" s="61">
        <v>0</v>
      </c>
      <c r="CS7" s="61">
        <v>0</v>
      </c>
      <c r="CT7" s="61">
        <v>0</v>
      </c>
      <c r="CU7" s="61">
        <v>0</v>
      </c>
      <c r="CV7" s="61">
        <v>0</v>
      </c>
      <c r="CW7" s="61">
        <v>0</v>
      </c>
      <c r="CX7" s="61">
        <v>0</v>
      </c>
      <c r="CY7" s="61">
        <v>0</v>
      </c>
      <c r="CZ7" s="61">
        <v>-35141769.409999996</v>
      </c>
      <c r="DA7" s="61">
        <v>-35141769.409999996</v>
      </c>
      <c r="DB7" s="61">
        <v>0</v>
      </c>
      <c r="DC7" s="61">
        <v>0</v>
      </c>
      <c r="DD7" s="61">
        <v>11403.24</v>
      </c>
      <c r="DE7" s="61">
        <v>-22752290.449999999</v>
      </c>
      <c r="DF7" s="61">
        <v>-22752290.449999999</v>
      </c>
      <c r="DG7" s="61">
        <v>0</v>
      </c>
      <c r="DH7" s="61">
        <v>0</v>
      </c>
      <c r="DI7" s="61">
        <v>0</v>
      </c>
      <c r="DJ7" s="61">
        <v>-28062732.440000366</v>
      </c>
      <c r="DK7" s="61">
        <v>-25096397.600000367</v>
      </c>
      <c r="DL7" s="61">
        <v>-2966334.84</v>
      </c>
      <c r="DM7" s="61">
        <v>-28062732.440000366</v>
      </c>
      <c r="DN7" s="61">
        <v>0</v>
      </c>
      <c r="DO7" s="61">
        <v>-26215223.877692342</v>
      </c>
      <c r="DP7" s="61">
        <v>1118826.2776914984</v>
      </c>
      <c r="DQ7" s="5"/>
      <c r="DR7" s="5"/>
    </row>
    <row r="8" spans="1:122" ht="12.75" customHeight="1">
      <c r="A8" s="44" t="s">
        <v>3</v>
      </c>
      <c r="B8" s="59">
        <v>1003</v>
      </c>
      <c r="C8" s="60" t="s">
        <v>373</v>
      </c>
      <c r="D8" s="61">
        <v>3096170013.6900001</v>
      </c>
      <c r="E8" s="61">
        <v>618992626.94999993</v>
      </c>
      <c r="F8" s="61">
        <v>0</v>
      </c>
      <c r="G8" s="61">
        <v>0</v>
      </c>
      <c r="H8" s="61">
        <v>55620720.729999997</v>
      </c>
      <c r="I8" s="61">
        <v>42541855</v>
      </c>
      <c r="J8" s="61">
        <v>64686622.759999998</v>
      </c>
      <c r="K8" s="61">
        <v>0</v>
      </c>
      <c r="L8" s="61">
        <v>0</v>
      </c>
      <c r="M8" s="61">
        <v>456143428.45999998</v>
      </c>
      <c r="N8" s="61">
        <v>0</v>
      </c>
      <c r="O8" s="61">
        <v>22816865.310000002</v>
      </c>
      <c r="P8" s="61">
        <v>0</v>
      </c>
      <c r="Q8" s="61">
        <v>0</v>
      </c>
      <c r="R8" s="61">
        <v>6445790.0700000003</v>
      </c>
      <c r="S8" s="61">
        <v>0</v>
      </c>
      <c r="T8" s="61">
        <v>0</v>
      </c>
      <c r="U8" s="61">
        <v>16371075.24</v>
      </c>
      <c r="V8" s="61">
        <v>0</v>
      </c>
      <c r="W8" s="61">
        <v>0</v>
      </c>
      <c r="X8" s="61">
        <v>571052670.04999995</v>
      </c>
      <c r="Y8" s="61">
        <v>-1.38</v>
      </c>
      <c r="Z8" s="61">
        <v>-95375.52</v>
      </c>
      <c r="AA8" s="61">
        <v>-7865857.5499999998</v>
      </c>
      <c r="AB8" s="61">
        <v>-26586801.399999999</v>
      </c>
      <c r="AC8" s="61">
        <v>-21179855.879999999</v>
      </c>
      <c r="AD8" s="61">
        <v>632697658.87</v>
      </c>
      <c r="AE8" s="61">
        <v>0</v>
      </c>
      <c r="AF8" s="61">
        <v>-5917097.0899999999</v>
      </c>
      <c r="AG8" s="61">
        <v>1883307851.3800001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0</v>
      </c>
      <c r="AO8" s="61">
        <v>0</v>
      </c>
      <c r="AP8" s="61">
        <v>0</v>
      </c>
      <c r="AQ8" s="61">
        <v>0</v>
      </c>
      <c r="AR8" s="61">
        <v>0</v>
      </c>
      <c r="AS8" s="61">
        <v>0</v>
      </c>
      <c r="AT8" s="61">
        <v>0</v>
      </c>
      <c r="AU8" s="61">
        <v>0</v>
      </c>
      <c r="AV8" s="61">
        <v>0</v>
      </c>
      <c r="AW8" s="61">
        <v>0</v>
      </c>
      <c r="AX8" s="61">
        <v>0</v>
      </c>
      <c r="AY8" s="61">
        <v>0</v>
      </c>
      <c r="AZ8" s="61">
        <v>0</v>
      </c>
      <c r="BA8" s="61">
        <v>0</v>
      </c>
      <c r="BB8" s="61">
        <v>0</v>
      </c>
      <c r="BC8" s="61">
        <v>0</v>
      </c>
      <c r="BD8" s="61">
        <v>0</v>
      </c>
      <c r="BE8" s="61">
        <v>0</v>
      </c>
      <c r="BF8" s="61">
        <v>0</v>
      </c>
      <c r="BG8" s="61">
        <v>-3210860683</v>
      </c>
      <c r="BH8" s="61">
        <v>-22870064</v>
      </c>
      <c r="BI8" s="61">
        <v>0</v>
      </c>
      <c r="BJ8" s="61">
        <v>-1512924</v>
      </c>
      <c r="BK8" s="61">
        <v>-1298448568</v>
      </c>
      <c r="BL8" s="61">
        <v>-617479703</v>
      </c>
      <c r="BM8" s="61">
        <v>-22816865</v>
      </c>
      <c r="BN8" s="61">
        <v>-571052669</v>
      </c>
      <c r="BO8" s="61">
        <v>-87099331</v>
      </c>
      <c r="BP8" s="61">
        <v>0</v>
      </c>
      <c r="BQ8" s="61">
        <v>0</v>
      </c>
      <c r="BR8" s="61">
        <v>0</v>
      </c>
      <c r="BS8" s="61">
        <v>0</v>
      </c>
      <c r="BT8" s="61">
        <v>0</v>
      </c>
      <c r="BU8" s="61">
        <v>0</v>
      </c>
      <c r="BV8" s="61">
        <v>-1796208062</v>
      </c>
      <c r="BW8" s="61">
        <v>-91821065</v>
      </c>
      <c r="BX8" s="61">
        <v>-8496429</v>
      </c>
      <c r="BY8" s="61">
        <v>-26</v>
      </c>
      <c r="BZ8" s="61">
        <v>0</v>
      </c>
      <c r="CA8" s="61">
        <v>-9381365</v>
      </c>
      <c r="CB8" s="61">
        <v>-14961</v>
      </c>
      <c r="CC8" s="61">
        <v>-98</v>
      </c>
      <c r="CD8" s="61">
        <v>-19100922</v>
      </c>
      <c r="CE8" s="61">
        <v>-54827264</v>
      </c>
      <c r="CF8" s="61">
        <v>0</v>
      </c>
      <c r="CG8" s="61">
        <v>53262585.129999995</v>
      </c>
      <c r="CH8" s="61">
        <v>-32277443.809999999</v>
      </c>
      <c r="CI8" s="61">
        <v>0</v>
      </c>
      <c r="CJ8" s="61">
        <v>11767441.52</v>
      </c>
      <c r="CK8" s="61">
        <v>11767441.52</v>
      </c>
      <c r="CL8" s="61">
        <v>0</v>
      </c>
      <c r="CM8" s="61">
        <v>0</v>
      </c>
      <c r="CN8" s="61">
        <v>-44044885.329999998</v>
      </c>
      <c r="CO8" s="61">
        <v>0</v>
      </c>
      <c r="CP8" s="61">
        <v>0</v>
      </c>
      <c r="CQ8" s="61">
        <v>0</v>
      </c>
      <c r="CR8" s="61">
        <v>11883089.620000001</v>
      </c>
      <c r="CS8" s="61">
        <v>0</v>
      </c>
      <c r="CT8" s="61">
        <v>0</v>
      </c>
      <c r="CU8" s="61">
        <v>27016648.620000001</v>
      </c>
      <c r="CV8" s="61">
        <v>-15133559</v>
      </c>
      <c r="CW8" s="61">
        <v>0</v>
      </c>
      <c r="CX8" s="61">
        <v>0</v>
      </c>
      <c r="CY8" s="61">
        <v>0</v>
      </c>
      <c r="CZ8" s="61">
        <v>86323446</v>
      </c>
      <c r="DA8" s="61">
        <v>0</v>
      </c>
      <c r="DB8" s="61">
        <v>86323446</v>
      </c>
      <c r="DC8" s="61">
        <v>0</v>
      </c>
      <c r="DD8" s="61">
        <v>8587358.5800000001</v>
      </c>
      <c r="DE8" s="61">
        <v>-21253865.260000002</v>
      </c>
      <c r="DF8" s="61">
        <v>-90615.55</v>
      </c>
      <c r="DG8" s="61">
        <v>-21163249.710000001</v>
      </c>
      <c r="DH8" s="61">
        <v>0</v>
      </c>
      <c r="DI8" s="61">
        <v>0</v>
      </c>
      <c r="DJ8" s="61">
        <v>268169184.55666694</v>
      </c>
      <c r="DK8" s="61">
        <v>228342663.76000011</v>
      </c>
      <c r="DL8" s="61">
        <v>39826520.796666831</v>
      </c>
      <c r="DM8" s="61">
        <v>268169184.55666694</v>
      </c>
      <c r="DN8" s="61">
        <v>0</v>
      </c>
      <c r="DO8" s="61">
        <v>289770748.38001722</v>
      </c>
      <c r="DP8" s="61">
        <v>-61428084.179999948</v>
      </c>
      <c r="DQ8" s="5"/>
      <c r="DR8" s="5"/>
    </row>
    <row r="9" spans="1:122" ht="12.75" customHeight="1">
      <c r="A9" s="44" t="s">
        <v>4</v>
      </c>
      <c r="B9" s="59">
        <v>1004</v>
      </c>
      <c r="C9" s="60" t="s">
        <v>373</v>
      </c>
      <c r="D9" s="61">
        <v>9112315341.7900009</v>
      </c>
      <c r="E9" s="61">
        <v>7267306977.0799999</v>
      </c>
      <c r="F9" s="61">
        <v>0</v>
      </c>
      <c r="G9" s="61">
        <v>0</v>
      </c>
      <c r="H9" s="61">
        <v>2863526361.9200001</v>
      </c>
      <c r="I9" s="61">
        <v>27664537.629999999</v>
      </c>
      <c r="J9" s="61">
        <v>0</v>
      </c>
      <c r="K9" s="61">
        <v>74910954</v>
      </c>
      <c r="L9" s="61">
        <v>0</v>
      </c>
      <c r="M9" s="61">
        <v>4301205123.5299997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-160904652.81000006</v>
      </c>
      <c r="Y9" s="61">
        <v>0</v>
      </c>
      <c r="Z9" s="61">
        <v>0</v>
      </c>
      <c r="AA9" s="61">
        <v>-458469237.12</v>
      </c>
      <c r="AB9" s="61">
        <v>135222043.16</v>
      </c>
      <c r="AC9" s="61">
        <v>50563.19</v>
      </c>
      <c r="AD9" s="61">
        <v>0</v>
      </c>
      <c r="AE9" s="61">
        <v>0</v>
      </c>
      <c r="AF9" s="61">
        <v>162291977.95999998</v>
      </c>
      <c r="AG9" s="61">
        <v>399217143.81999993</v>
      </c>
      <c r="AH9" s="61">
        <v>0</v>
      </c>
      <c r="AI9" s="61">
        <v>0</v>
      </c>
      <c r="AJ9" s="61">
        <v>0</v>
      </c>
      <c r="AK9" s="61">
        <v>1600000000</v>
      </c>
      <c r="AL9" s="61">
        <v>1600000000</v>
      </c>
      <c r="AM9" s="61">
        <v>0</v>
      </c>
      <c r="AN9" s="61">
        <v>6695873.7000000002</v>
      </c>
      <c r="AO9" s="61">
        <v>7717792.3800000008</v>
      </c>
      <c r="AP9" s="61">
        <v>-1021918.6800000006</v>
      </c>
      <c r="AQ9" s="61">
        <v>0</v>
      </c>
      <c r="AR9" s="61">
        <v>0</v>
      </c>
      <c r="AS9" s="61">
        <v>0</v>
      </c>
      <c r="AT9" s="61">
        <v>0</v>
      </c>
      <c r="AU9" s="61">
        <v>0</v>
      </c>
      <c r="AV9" s="61">
        <v>0</v>
      </c>
      <c r="AW9" s="61">
        <v>0</v>
      </c>
      <c r="AX9" s="61">
        <v>0</v>
      </c>
      <c r="AY9" s="61">
        <v>0</v>
      </c>
      <c r="AZ9" s="61">
        <v>0</v>
      </c>
      <c r="BA9" s="61">
        <v>0</v>
      </c>
      <c r="BB9" s="61">
        <v>0</v>
      </c>
      <c r="BC9" s="61">
        <v>0</v>
      </c>
      <c r="BD9" s="61">
        <v>0</v>
      </c>
      <c r="BE9" s="61">
        <v>0</v>
      </c>
      <c r="BF9" s="61">
        <v>0</v>
      </c>
      <c r="BG9" s="61">
        <v>-6893929750.54</v>
      </c>
      <c r="BH9" s="61">
        <v>0</v>
      </c>
      <c r="BI9" s="61">
        <v>-8022.93</v>
      </c>
      <c r="BJ9" s="61">
        <v>-1015253.2</v>
      </c>
      <c r="BK9" s="61">
        <v>-6276456241.21</v>
      </c>
      <c r="BL9" s="61">
        <v>-3528914838.2999997</v>
      </c>
      <c r="BM9" s="61">
        <v>0</v>
      </c>
      <c r="BN9" s="61">
        <v>-2263827431.98</v>
      </c>
      <c r="BO9" s="61">
        <v>-176691593.93000001</v>
      </c>
      <c r="BP9" s="61">
        <v>0</v>
      </c>
      <c r="BQ9" s="61">
        <v>-338355479.41000003</v>
      </c>
      <c r="BR9" s="61">
        <v>31333102.409999996</v>
      </c>
      <c r="BS9" s="61">
        <v>0</v>
      </c>
      <c r="BT9" s="61">
        <v>0</v>
      </c>
      <c r="BU9" s="61">
        <v>0</v>
      </c>
      <c r="BV9" s="61">
        <v>-190334350.79999998</v>
      </c>
      <c r="BW9" s="61">
        <v>-120636852</v>
      </c>
      <c r="BX9" s="61">
        <v>0</v>
      </c>
      <c r="BY9" s="61">
        <v>-3783313.99</v>
      </c>
      <c r="BZ9" s="61">
        <v>0</v>
      </c>
      <c r="CA9" s="61">
        <v>-40054069.780000001</v>
      </c>
      <c r="CB9" s="61">
        <v>-97623.19</v>
      </c>
      <c r="CC9" s="61">
        <v>-938705.5</v>
      </c>
      <c r="CD9" s="61">
        <v>-15875202.16</v>
      </c>
      <c r="CE9" s="61">
        <v>-59887937.380000003</v>
      </c>
      <c r="CF9" s="61">
        <v>-305479030.39999998</v>
      </c>
      <c r="CG9" s="61">
        <v>-286458362.63999999</v>
      </c>
      <c r="CH9" s="61">
        <v>-111761874.52</v>
      </c>
      <c r="CI9" s="61">
        <v>0</v>
      </c>
      <c r="CJ9" s="61">
        <v>-97922761.219999999</v>
      </c>
      <c r="CK9" s="61">
        <v>-8757207.3099999987</v>
      </c>
      <c r="CL9" s="61">
        <v>-88383830.299999997</v>
      </c>
      <c r="CM9" s="61">
        <v>-781723.61</v>
      </c>
      <c r="CN9" s="61">
        <v>-13839113.300000001</v>
      </c>
      <c r="CO9" s="61">
        <v>-210792418.27000001</v>
      </c>
      <c r="CP9" s="61">
        <v>23290140.07</v>
      </c>
      <c r="CQ9" s="61">
        <v>-234082558.34</v>
      </c>
      <c r="CR9" s="61">
        <v>626032.73000000161</v>
      </c>
      <c r="CS9" s="61">
        <v>0</v>
      </c>
      <c r="CT9" s="61">
        <v>0</v>
      </c>
      <c r="CU9" s="61">
        <v>2346958.2100000004</v>
      </c>
      <c r="CV9" s="61">
        <v>-1720925.4799999988</v>
      </c>
      <c r="CW9" s="61">
        <v>0</v>
      </c>
      <c r="CX9" s="61">
        <v>0</v>
      </c>
      <c r="CY9" s="61">
        <v>0</v>
      </c>
      <c r="CZ9" s="61">
        <v>121871411.62</v>
      </c>
      <c r="DA9" s="61">
        <v>121871411.62</v>
      </c>
      <c r="DB9" s="61">
        <v>0</v>
      </c>
      <c r="DC9" s="61">
        <v>0</v>
      </c>
      <c r="DD9" s="61">
        <v>26497889.300000001</v>
      </c>
      <c r="DE9" s="61">
        <v>-79167043.739999995</v>
      </c>
      <c r="DF9" s="61">
        <v>-79167043.739999995</v>
      </c>
      <c r="DG9" s="61">
        <v>0</v>
      </c>
      <c r="DH9" s="61">
        <v>17177656.34</v>
      </c>
      <c r="DI9" s="61">
        <v>-50910016.100000001</v>
      </c>
      <c r="DJ9" s="61">
        <v>4816879946.9000015</v>
      </c>
      <c r="DK9" s="61">
        <v>6294531627.3100014</v>
      </c>
      <c r="DL9" s="61">
        <v>-1477651680.4100001</v>
      </c>
      <c r="DM9" s="61">
        <v>4816879946.9000015</v>
      </c>
      <c r="DN9" s="61">
        <v>0</v>
      </c>
      <c r="DO9" s="61">
        <v>4362604398.6999931</v>
      </c>
      <c r="DP9" s="61">
        <v>1931927228.6100011</v>
      </c>
      <c r="DQ9" s="5"/>
      <c r="DR9" s="5"/>
    </row>
    <row r="10" spans="1:122" ht="12.75" customHeight="1">
      <c r="A10" s="44" t="s">
        <v>6</v>
      </c>
      <c r="B10" s="59">
        <v>1005</v>
      </c>
      <c r="C10" s="60" t="s">
        <v>373</v>
      </c>
      <c r="D10" s="61">
        <v>9772838660.9499989</v>
      </c>
      <c r="E10" s="61">
        <v>2345011376.5500002</v>
      </c>
      <c r="F10" s="61">
        <v>31663888.07</v>
      </c>
      <c r="G10" s="61">
        <v>0</v>
      </c>
      <c r="H10" s="61">
        <v>925503443.01999998</v>
      </c>
      <c r="I10" s="61">
        <v>3181870</v>
      </c>
      <c r="J10" s="61">
        <v>0</v>
      </c>
      <c r="K10" s="61">
        <v>2580713.0499999998</v>
      </c>
      <c r="L10" s="61">
        <v>0</v>
      </c>
      <c r="M10" s="61">
        <v>1382081462.4100001</v>
      </c>
      <c r="N10" s="61">
        <v>0</v>
      </c>
      <c r="O10" s="61">
        <v>915394154.53999996</v>
      </c>
      <c r="P10" s="61">
        <v>169904146.78999999</v>
      </c>
      <c r="Q10" s="61">
        <v>0</v>
      </c>
      <c r="R10" s="61">
        <v>462452246.05000001</v>
      </c>
      <c r="S10" s="61">
        <v>0</v>
      </c>
      <c r="T10" s="61">
        <v>0</v>
      </c>
      <c r="U10" s="61">
        <v>167525209.44999999</v>
      </c>
      <c r="V10" s="61">
        <v>115512552.25</v>
      </c>
      <c r="W10" s="61">
        <v>0</v>
      </c>
      <c r="X10" s="61">
        <v>3781883156.96</v>
      </c>
      <c r="Y10" s="61">
        <v>156949721.72999999</v>
      </c>
      <c r="Z10" s="61">
        <v>0</v>
      </c>
      <c r="AA10" s="61">
        <v>735335342.75999999</v>
      </c>
      <c r="AB10" s="61">
        <v>518274.06</v>
      </c>
      <c r="AC10" s="61">
        <v>0</v>
      </c>
      <c r="AD10" s="61">
        <v>1708101533.54</v>
      </c>
      <c r="AE10" s="61">
        <v>3463261.27</v>
      </c>
      <c r="AF10" s="61">
        <v>1177515023.5999999</v>
      </c>
      <c r="AG10" s="61">
        <v>1882607888.75</v>
      </c>
      <c r="AH10" s="61">
        <v>700000000</v>
      </c>
      <c r="AI10" s="61">
        <v>700000000</v>
      </c>
      <c r="AJ10" s="61">
        <v>0</v>
      </c>
      <c r="AK10" s="61">
        <v>0</v>
      </c>
      <c r="AL10" s="61">
        <v>0</v>
      </c>
      <c r="AM10" s="61">
        <v>0</v>
      </c>
      <c r="AN10" s="61">
        <v>7273714.8899999997</v>
      </c>
      <c r="AO10" s="61">
        <v>7273714.8899999997</v>
      </c>
      <c r="AP10" s="61">
        <v>0</v>
      </c>
      <c r="AQ10" s="61">
        <v>0</v>
      </c>
      <c r="AR10" s="61">
        <v>140668369.25999999</v>
      </c>
      <c r="AS10" s="61">
        <v>0</v>
      </c>
      <c r="AT10" s="61">
        <v>0</v>
      </c>
      <c r="AU10" s="61">
        <v>0</v>
      </c>
      <c r="AV10" s="61">
        <v>0</v>
      </c>
      <c r="AW10" s="61">
        <v>0</v>
      </c>
      <c r="AX10" s="61">
        <v>0</v>
      </c>
      <c r="AY10" s="61">
        <v>0</v>
      </c>
      <c r="AZ10" s="61">
        <v>0</v>
      </c>
      <c r="BA10" s="61">
        <v>0</v>
      </c>
      <c r="BB10" s="61">
        <v>0</v>
      </c>
      <c r="BC10" s="61">
        <v>0</v>
      </c>
      <c r="BD10" s="61">
        <v>0</v>
      </c>
      <c r="BE10" s="61">
        <v>0</v>
      </c>
      <c r="BF10" s="61">
        <v>0</v>
      </c>
      <c r="BG10" s="61">
        <v>-9862070242.7499981</v>
      </c>
      <c r="BH10" s="61">
        <v>-13081014.73</v>
      </c>
      <c r="BI10" s="61">
        <v>-408863277.24000001</v>
      </c>
      <c r="BJ10" s="61">
        <v>-163026380</v>
      </c>
      <c r="BK10" s="61">
        <v>-7594223918.0499992</v>
      </c>
      <c r="BL10" s="61">
        <v>-2342102295</v>
      </c>
      <c r="BM10" s="61">
        <v>-754948487.58999991</v>
      </c>
      <c r="BN10" s="61">
        <v>-3373348248.2199998</v>
      </c>
      <c r="BO10" s="61">
        <v>-396293202.33999997</v>
      </c>
      <c r="BP10" s="61">
        <v>-700000000</v>
      </c>
      <c r="BQ10" s="61">
        <v>0</v>
      </c>
      <c r="BR10" s="61">
        <v>0</v>
      </c>
      <c r="BS10" s="61">
        <v>-27531684.899999999</v>
      </c>
      <c r="BT10" s="61">
        <v>0</v>
      </c>
      <c r="BU10" s="61">
        <v>-113136684.36</v>
      </c>
      <c r="BV10" s="61">
        <v>-1486314686.4100001</v>
      </c>
      <c r="BW10" s="61">
        <v>-83424281.960000008</v>
      </c>
      <c r="BX10" s="61">
        <v>0</v>
      </c>
      <c r="BY10" s="61">
        <v>-837602.55</v>
      </c>
      <c r="BZ10" s="61">
        <v>-13891429.98</v>
      </c>
      <c r="CA10" s="61">
        <v>-1319014.24</v>
      </c>
      <c r="CB10" s="61">
        <v>-4820535.87</v>
      </c>
      <c r="CC10" s="61">
        <v>-1459064.02</v>
      </c>
      <c r="CD10" s="61">
        <v>-19093353.52</v>
      </c>
      <c r="CE10" s="61">
        <v>-42003281.780000001</v>
      </c>
      <c r="CF10" s="61">
        <v>0</v>
      </c>
      <c r="CG10" s="61">
        <v>-504189986.33999985</v>
      </c>
      <c r="CH10" s="61">
        <v>-320487350.41999996</v>
      </c>
      <c r="CI10" s="61">
        <v>23394.91</v>
      </c>
      <c r="CJ10" s="61">
        <v>-273209374.36000001</v>
      </c>
      <c r="CK10" s="61">
        <v>-14674471.84</v>
      </c>
      <c r="CL10" s="61">
        <v>-258534902.52000001</v>
      </c>
      <c r="CM10" s="61">
        <v>0</v>
      </c>
      <c r="CN10" s="61">
        <v>-47301370.969999999</v>
      </c>
      <c r="CO10" s="61">
        <v>5312774.6700000763</v>
      </c>
      <c r="CP10" s="61">
        <v>1457608411.54</v>
      </c>
      <c r="CQ10" s="61">
        <v>-1452295636.8699999</v>
      </c>
      <c r="CR10" s="61">
        <v>0</v>
      </c>
      <c r="CS10" s="61">
        <v>0</v>
      </c>
      <c r="CT10" s="61">
        <v>0</v>
      </c>
      <c r="CU10" s="61">
        <v>0</v>
      </c>
      <c r="CV10" s="61">
        <v>0</v>
      </c>
      <c r="CW10" s="61">
        <v>0</v>
      </c>
      <c r="CX10" s="61">
        <v>0</v>
      </c>
      <c r="CY10" s="61">
        <v>0</v>
      </c>
      <c r="CZ10" s="61">
        <v>0</v>
      </c>
      <c r="DA10" s="61">
        <v>0</v>
      </c>
      <c r="DB10" s="61">
        <v>0</v>
      </c>
      <c r="DC10" s="61">
        <v>-186845248.44999999</v>
      </c>
      <c r="DD10" s="61">
        <v>-903549.81</v>
      </c>
      <c r="DE10" s="61">
        <v>-1266612.33</v>
      </c>
      <c r="DF10" s="61">
        <v>-1266612.33</v>
      </c>
      <c r="DG10" s="61">
        <v>0</v>
      </c>
      <c r="DH10" s="61">
        <v>0</v>
      </c>
      <c r="DI10" s="61">
        <v>0</v>
      </c>
      <c r="DJ10" s="61">
        <v>3842299630.4699998</v>
      </c>
      <c r="DK10" s="61">
        <v>4157593792.4699998</v>
      </c>
      <c r="DL10" s="61">
        <v>-315294162</v>
      </c>
      <c r="DM10" s="61">
        <v>3842299630.4699998</v>
      </c>
      <c r="DN10" s="61">
        <v>0</v>
      </c>
      <c r="DO10" s="61">
        <v>4751015360.6100006</v>
      </c>
      <c r="DP10" s="61">
        <v>-593421568.13999915</v>
      </c>
      <c r="DQ10" s="5"/>
      <c r="DR10" s="5"/>
    </row>
    <row r="11" spans="1:122" ht="12.75" customHeight="1">
      <c r="A11" s="44" t="s">
        <v>8</v>
      </c>
      <c r="B11" s="59">
        <v>1006</v>
      </c>
      <c r="C11" s="60" t="s">
        <v>373</v>
      </c>
      <c r="D11" s="61">
        <v>1565531741.28</v>
      </c>
      <c r="E11" s="61">
        <v>624728313.42000008</v>
      </c>
      <c r="F11" s="61">
        <v>0</v>
      </c>
      <c r="G11" s="61">
        <v>50644089.75</v>
      </c>
      <c r="H11" s="61">
        <v>98227649.819999993</v>
      </c>
      <c r="I11" s="61">
        <v>36225455</v>
      </c>
      <c r="J11" s="61">
        <v>0</v>
      </c>
      <c r="K11" s="61">
        <v>54973962.409999996</v>
      </c>
      <c r="L11" s="61">
        <v>0</v>
      </c>
      <c r="M11" s="61">
        <v>375747981.62</v>
      </c>
      <c r="N11" s="61">
        <v>8909174.8200000003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156529721.43999997</v>
      </c>
      <c r="Y11" s="61">
        <v>0</v>
      </c>
      <c r="Z11" s="61">
        <v>0</v>
      </c>
      <c r="AA11" s="61">
        <v>-69747731.620000005</v>
      </c>
      <c r="AB11" s="61">
        <v>3901269.57</v>
      </c>
      <c r="AC11" s="61">
        <v>0</v>
      </c>
      <c r="AD11" s="61">
        <v>81709278.599999994</v>
      </c>
      <c r="AE11" s="61">
        <v>0</v>
      </c>
      <c r="AF11" s="61">
        <v>140666904.88999999</v>
      </c>
      <c r="AG11" s="61">
        <v>672402685.34000003</v>
      </c>
      <c r="AH11" s="61">
        <v>0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2072154.25</v>
      </c>
      <c r="AO11" s="61">
        <v>2072154.25</v>
      </c>
      <c r="AP11" s="61">
        <v>0</v>
      </c>
      <c r="AQ11" s="61">
        <v>0</v>
      </c>
      <c r="AR11" s="61">
        <v>109798866.83</v>
      </c>
      <c r="AS11" s="61">
        <v>0</v>
      </c>
      <c r="AT11" s="61">
        <v>0</v>
      </c>
      <c r="AU11" s="61">
        <v>0</v>
      </c>
      <c r="AV11" s="61">
        <v>0</v>
      </c>
      <c r="AW11" s="61">
        <v>0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0</v>
      </c>
      <c r="BD11" s="61">
        <v>0</v>
      </c>
      <c r="BE11" s="61">
        <v>0</v>
      </c>
      <c r="BF11" s="61">
        <v>0</v>
      </c>
      <c r="BG11" s="61">
        <v>-1262745693.4399998</v>
      </c>
      <c r="BH11" s="61">
        <v>0</v>
      </c>
      <c r="BI11" s="61">
        <v>0</v>
      </c>
      <c r="BJ11" s="61">
        <v>-307131.81</v>
      </c>
      <c r="BK11" s="61">
        <v>-1158505073.6499999</v>
      </c>
      <c r="BL11" s="61">
        <v>-462303574.93999994</v>
      </c>
      <c r="BM11" s="61">
        <v>0</v>
      </c>
      <c r="BN11" s="61">
        <v>-115833152.28999999</v>
      </c>
      <c r="BO11" s="61">
        <v>-497582962.92999995</v>
      </c>
      <c r="BP11" s="61">
        <v>0</v>
      </c>
      <c r="BQ11" s="61">
        <v>0</v>
      </c>
      <c r="BR11" s="61">
        <v>-1533409.5000000002</v>
      </c>
      <c r="BS11" s="61">
        <v>-81251973.989999995</v>
      </c>
      <c r="BT11" s="61">
        <v>0</v>
      </c>
      <c r="BU11" s="61">
        <v>-62370045.25</v>
      </c>
      <c r="BV11" s="61">
        <v>-29822127.25</v>
      </c>
      <c r="BW11" s="61">
        <v>-11741315.48</v>
      </c>
      <c r="BX11" s="61">
        <v>0</v>
      </c>
      <c r="BY11" s="61">
        <v>-6659390.1399999997</v>
      </c>
      <c r="BZ11" s="61">
        <v>0</v>
      </c>
      <c r="CA11" s="61">
        <v>-1293753.3600000001</v>
      </c>
      <c r="CB11" s="61">
        <v>-2802861.64</v>
      </c>
      <c r="CC11" s="61">
        <v>-45400.95</v>
      </c>
      <c r="CD11" s="61">
        <v>1670786.63</v>
      </c>
      <c r="CE11" s="61">
        <v>-2610696.02</v>
      </c>
      <c r="CF11" s="61">
        <v>0</v>
      </c>
      <c r="CG11" s="61">
        <v>-102161553.94999993</v>
      </c>
      <c r="CH11" s="61">
        <v>-107895128.61999993</v>
      </c>
      <c r="CI11" s="61">
        <v>553486950.49000001</v>
      </c>
      <c r="CJ11" s="61">
        <v>-650092396.93999994</v>
      </c>
      <c r="CK11" s="61">
        <v>-2649701.5099999998</v>
      </c>
      <c r="CL11" s="61">
        <v>-647442695.42999995</v>
      </c>
      <c r="CM11" s="61">
        <v>0</v>
      </c>
      <c r="CN11" s="61">
        <v>-11289682.17</v>
      </c>
      <c r="CO11" s="61">
        <v>0</v>
      </c>
      <c r="CP11" s="61">
        <v>0</v>
      </c>
      <c r="CQ11" s="61">
        <v>0</v>
      </c>
      <c r="CR11" s="61">
        <v>0</v>
      </c>
      <c r="CS11" s="61">
        <v>0</v>
      </c>
      <c r="CT11" s="61">
        <v>0</v>
      </c>
      <c r="CU11" s="61">
        <v>0</v>
      </c>
      <c r="CV11" s="61">
        <v>0</v>
      </c>
      <c r="CW11" s="61">
        <v>0</v>
      </c>
      <c r="CX11" s="61">
        <v>0</v>
      </c>
      <c r="CY11" s="61">
        <v>0</v>
      </c>
      <c r="CZ11" s="61">
        <v>6077231.3899999997</v>
      </c>
      <c r="DA11" s="61">
        <v>6077231.3899999997</v>
      </c>
      <c r="DB11" s="61">
        <v>0</v>
      </c>
      <c r="DC11" s="61">
        <v>0</v>
      </c>
      <c r="DD11" s="61">
        <v>218819.81</v>
      </c>
      <c r="DE11" s="61">
        <v>-562476.53</v>
      </c>
      <c r="DF11" s="61">
        <v>-555809.63</v>
      </c>
      <c r="DG11" s="61">
        <v>-6666.9</v>
      </c>
      <c r="DH11" s="61">
        <v>0</v>
      </c>
      <c r="DI11" s="61">
        <v>0</v>
      </c>
      <c r="DJ11" s="61">
        <v>914757666.22000003</v>
      </c>
      <c r="DK11" s="61">
        <v>1340548362.05</v>
      </c>
      <c r="DL11" s="61">
        <v>-425790695.82999998</v>
      </c>
      <c r="DM11" s="61">
        <v>914757666.22000003</v>
      </c>
      <c r="DN11" s="61">
        <v>0</v>
      </c>
      <c r="DO11" s="61">
        <v>1139923868.1599927</v>
      </c>
      <c r="DP11" s="61">
        <v>200624493.89000022</v>
      </c>
      <c r="DQ11" s="5"/>
      <c r="DR11" s="5"/>
    </row>
    <row r="12" spans="1:122" ht="12.75" customHeight="1">
      <c r="A12" s="44" t="s">
        <v>10</v>
      </c>
      <c r="B12" s="59">
        <v>1007</v>
      </c>
      <c r="C12" s="60" t="s">
        <v>373</v>
      </c>
      <c r="D12" s="61">
        <v>26806560.93</v>
      </c>
      <c r="E12" s="61">
        <v>3217347.57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3217347.57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23589213.359999999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-3111612.79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-555465.29</v>
      </c>
      <c r="BW12" s="61">
        <v>-2556147.5</v>
      </c>
      <c r="BX12" s="61">
        <v>0</v>
      </c>
      <c r="BY12" s="61">
        <v>-2099855.16</v>
      </c>
      <c r="BZ12" s="61">
        <v>0</v>
      </c>
      <c r="CA12" s="61">
        <v>-456292.33999999997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280931.46999999811</v>
      </c>
      <c r="CH12" s="61">
        <v>7126149.9799999995</v>
      </c>
      <c r="CI12" s="61">
        <v>0</v>
      </c>
      <c r="CJ12" s="61">
        <v>7126149.9799999995</v>
      </c>
      <c r="CK12" s="61">
        <v>0</v>
      </c>
      <c r="CL12" s="61">
        <v>7126149.9799999995</v>
      </c>
      <c r="CM12" s="61">
        <v>0</v>
      </c>
      <c r="CN12" s="61">
        <v>0</v>
      </c>
      <c r="CO12" s="61">
        <v>-5244282.7700000014</v>
      </c>
      <c r="CP12" s="61">
        <v>-4700822.2100000009</v>
      </c>
      <c r="CQ12" s="61">
        <v>-543460.56000000006</v>
      </c>
      <c r="CR12" s="61">
        <v>0</v>
      </c>
      <c r="CS12" s="61">
        <v>0</v>
      </c>
      <c r="CT12" s="61">
        <v>0</v>
      </c>
      <c r="CU12" s="61">
        <v>0</v>
      </c>
      <c r="CV12" s="61">
        <v>0</v>
      </c>
      <c r="CW12" s="61">
        <v>0</v>
      </c>
      <c r="CX12" s="61">
        <v>0</v>
      </c>
      <c r="CY12" s="61">
        <v>0</v>
      </c>
      <c r="CZ12" s="61">
        <v>-1575873.23</v>
      </c>
      <c r="DA12" s="61">
        <v>-1575873.23</v>
      </c>
      <c r="DB12" s="61">
        <v>0</v>
      </c>
      <c r="DC12" s="61">
        <v>0</v>
      </c>
      <c r="DD12" s="61">
        <v>0</v>
      </c>
      <c r="DE12" s="61">
        <v>-25062.510000000006</v>
      </c>
      <c r="DF12" s="61">
        <v>-25062.510000000006</v>
      </c>
      <c r="DG12" s="61">
        <v>0</v>
      </c>
      <c r="DH12" s="61">
        <v>0</v>
      </c>
      <c r="DI12" s="61">
        <v>0</v>
      </c>
      <c r="DJ12" s="61">
        <v>-16106305.759999733</v>
      </c>
      <c r="DK12" s="61">
        <v>-28936107.669999734</v>
      </c>
      <c r="DL12" s="61">
        <v>12829801.91</v>
      </c>
      <c r="DM12" s="61">
        <v>-16106305.759999733</v>
      </c>
      <c r="DN12" s="61">
        <v>0</v>
      </c>
      <c r="DO12" s="61">
        <v>-52911987.279999733</v>
      </c>
      <c r="DP12" s="61">
        <v>23975879.609999999</v>
      </c>
      <c r="DQ12" s="5"/>
      <c r="DR12" s="5"/>
    </row>
    <row r="13" spans="1:122" ht="12.75" customHeight="1">
      <c r="A13" s="44" t="s">
        <v>12</v>
      </c>
      <c r="B13" s="59">
        <v>1008</v>
      </c>
      <c r="C13" s="60" t="s">
        <v>373</v>
      </c>
      <c r="D13" s="61">
        <v>2722060713.9400001</v>
      </c>
      <c r="E13" s="61">
        <v>1383329169.3900001</v>
      </c>
      <c r="F13" s="61">
        <v>6740140.7400000002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16520101.66</v>
      </c>
      <c r="M13" s="61">
        <v>1360068926.99</v>
      </c>
      <c r="N13" s="61">
        <v>0</v>
      </c>
      <c r="O13" s="61">
        <v>87682577</v>
      </c>
      <c r="P13" s="61">
        <v>0</v>
      </c>
      <c r="Q13" s="61">
        <v>0</v>
      </c>
      <c r="R13" s="61">
        <v>0</v>
      </c>
      <c r="S13" s="61">
        <v>87682577</v>
      </c>
      <c r="T13" s="61">
        <v>0</v>
      </c>
      <c r="U13" s="61">
        <v>0</v>
      </c>
      <c r="V13" s="61">
        <v>0</v>
      </c>
      <c r="W13" s="61">
        <v>0</v>
      </c>
      <c r="X13" s="61">
        <v>275104937.56</v>
      </c>
      <c r="Y13" s="61">
        <v>906314.52</v>
      </c>
      <c r="Z13" s="61">
        <v>0</v>
      </c>
      <c r="AA13" s="61">
        <v>4148405.17</v>
      </c>
      <c r="AB13" s="61">
        <v>-21963849.280000001</v>
      </c>
      <c r="AC13" s="61">
        <v>0</v>
      </c>
      <c r="AD13" s="61">
        <v>278444284.25999999</v>
      </c>
      <c r="AE13" s="61">
        <v>13569782.890000001</v>
      </c>
      <c r="AF13" s="61">
        <v>0</v>
      </c>
      <c r="AG13" s="61">
        <v>25161153.129999999</v>
      </c>
      <c r="AH13" s="61">
        <v>0</v>
      </c>
      <c r="AI13" s="61">
        <v>0</v>
      </c>
      <c r="AJ13" s="61">
        <v>0</v>
      </c>
      <c r="AK13" s="61">
        <v>6587168.5300000003</v>
      </c>
      <c r="AL13" s="61">
        <v>6894300.3399999999</v>
      </c>
      <c r="AM13" s="61">
        <v>-307131.81</v>
      </c>
      <c r="AN13" s="61">
        <v>944195708.33000004</v>
      </c>
      <c r="AO13" s="61">
        <v>15147708.33</v>
      </c>
      <c r="AP13" s="61">
        <v>0</v>
      </c>
      <c r="AQ13" s="61">
        <v>929048000</v>
      </c>
      <c r="AR13" s="61">
        <v>0</v>
      </c>
      <c r="AS13" s="61">
        <v>0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1">
        <v>0</v>
      </c>
      <c r="BE13" s="61">
        <v>0</v>
      </c>
      <c r="BF13" s="61">
        <v>0</v>
      </c>
      <c r="BG13" s="61">
        <v>-2293297596.9947867</v>
      </c>
      <c r="BH13" s="61">
        <v>-9860596.8699999992</v>
      </c>
      <c r="BI13" s="61">
        <v>0</v>
      </c>
      <c r="BJ13" s="61">
        <v>0</v>
      </c>
      <c r="BK13" s="61">
        <v>-2249780986.4547868</v>
      </c>
      <c r="BL13" s="61">
        <v>-1390158811.54</v>
      </c>
      <c r="BM13" s="61">
        <v>-94422717.739999995</v>
      </c>
      <c r="BN13" s="61">
        <v>-261535154.66999999</v>
      </c>
      <c r="BO13" s="61">
        <v>-2217212.58</v>
      </c>
      <c r="BP13" s="61">
        <v>0</v>
      </c>
      <c r="BQ13" s="61">
        <v>-6587168.5300000003</v>
      </c>
      <c r="BR13" s="61">
        <v>-494859921.39478683</v>
      </c>
      <c r="BS13" s="61">
        <v>0</v>
      </c>
      <c r="BT13" s="61">
        <v>0</v>
      </c>
      <c r="BU13" s="61">
        <v>0</v>
      </c>
      <c r="BV13" s="61">
        <v>-5514011.3700000001</v>
      </c>
      <c r="BW13" s="61">
        <v>-28142002.299999997</v>
      </c>
      <c r="BX13" s="61">
        <v>0</v>
      </c>
      <c r="BY13" s="61">
        <v>0</v>
      </c>
      <c r="BZ13" s="61">
        <v>0</v>
      </c>
      <c r="CA13" s="61">
        <v>-4388326.63</v>
      </c>
      <c r="CB13" s="61">
        <v>-584652.31000000006</v>
      </c>
      <c r="CC13" s="61">
        <v>-636210.03</v>
      </c>
      <c r="CD13" s="61">
        <v>-10531943.59</v>
      </c>
      <c r="CE13" s="61">
        <v>-12000869.74</v>
      </c>
      <c r="CF13" s="61">
        <v>0</v>
      </c>
      <c r="CG13" s="61">
        <v>-471352580.83000004</v>
      </c>
      <c r="CH13" s="61">
        <v>-176729255.05000001</v>
      </c>
      <c r="CI13" s="61">
        <v>20675589.82</v>
      </c>
      <c r="CJ13" s="61">
        <v>-187422747.71000001</v>
      </c>
      <c r="CK13" s="61">
        <v>-3757538.71</v>
      </c>
      <c r="CL13" s="61">
        <v>-183665209</v>
      </c>
      <c r="CM13" s="61">
        <v>0</v>
      </c>
      <c r="CN13" s="61">
        <v>-9982097.1600000001</v>
      </c>
      <c r="CO13" s="61">
        <v>-3517798.05</v>
      </c>
      <c r="CP13" s="61">
        <v>0</v>
      </c>
      <c r="CQ13" s="61">
        <v>-3517798.05</v>
      </c>
      <c r="CR13" s="61">
        <v>0</v>
      </c>
      <c r="CS13" s="61">
        <v>0</v>
      </c>
      <c r="CT13" s="61">
        <v>0</v>
      </c>
      <c r="CU13" s="61">
        <v>0</v>
      </c>
      <c r="CV13" s="61">
        <v>0</v>
      </c>
      <c r="CW13" s="61">
        <v>0</v>
      </c>
      <c r="CX13" s="61">
        <v>0</v>
      </c>
      <c r="CY13" s="61">
        <v>0</v>
      </c>
      <c r="CZ13" s="61">
        <v>-297362405.17000002</v>
      </c>
      <c r="DA13" s="61">
        <v>0</v>
      </c>
      <c r="DB13" s="61">
        <v>-297362405.17000002</v>
      </c>
      <c r="DC13" s="61">
        <v>0</v>
      </c>
      <c r="DD13" s="61">
        <v>6536214.1600000001</v>
      </c>
      <c r="DE13" s="61">
        <v>-255816.72</v>
      </c>
      <c r="DF13" s="61">
        <v>-255816.72</v>
      </c>
      <c r="DG13" s="61">
        <v>0</v>
      </c>
      <c r="DH13" s="61">
        <v>0</v>
      </c>
      <c r="DI13" s="61">
        <v>-23520</v>
      </c>
      <c r="DJ13" s="61">
        <v>881981795.7299999</v>
      </c>
      <c r="DK13" s="61">
        <v>881981795.7299999</v>
      </c>
      <c r="DL13" s="61">
        <v>0</v>
      </c>
      <c r="DM13" s="61">
        <v>881981795.7299999</v>
      </c>
      <c r="DN13" s="61">
        <v>0</v>
      </c>
      <c r="DO13" s="61">
        <v>924571259.6147995</v>
      </c>
      <c r="DP13" s="61">
        <v>-42589463.884786725</v>
      </c>
      <c r="DQ13" s="5"/>
      <c r="DR13" s="5"/>
    </row>
    <row r="14" spans="1:122" ht="12.75" customHeight="1">
      <c r="A14" s="44" t="s">
        <v>14</v>
      </c>
      <c r="B14" s="59">
        <v>1009</v>
      </c>
      <c r="C14" s="60" t="s">
        <v>373</v>
      </c>
      <c r="D14" s="61">
        <v>5128580628.8999996</v>
      </c>
      <c r="E14" s="61">
        <v>3973337679.4200006</v>
      </c>
      <c r="F14" s="61">
        <v>7991292.3399999999</v>
      </c>
      <c r="G14" s="61">
        <v>0</v>
      </c>
      <c r="H14" s="61">
        <v>3001020920.2800002</v>
      </c>
      <c r="I14" s="61">
        <v>0</v>
      </c>
      <c r="J14" s="61">
        <v>0</v>
      </c>
      <c r="K14" s="61">
        <v>0</v>
      </c>
      <c r="L14" s="61">
        <v>0</v>
      </c>
      <c r="M14" s="61">
        <v>964182299.49000001</v>
      </c>
      <c r="N14" s="61">
        <v>143167.31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236402182.12</v>
      </c>
      <c r="Y14" s="61">
        <v>0</v>
      </c>
      <c r="Z14" s="61">
        <v>0</v>
      </c>
      <c r="AA14" s="61">
        <v>131241399.95</v>
      </c>
      <c r="AB14" s="61">
        <v>0</v>
      </c>
      <c r="AC14" s="61">
        <v>0</v>
      </c>
      <c r="AD14" s="61">
        <v>0</v>
      </c>
      <c r="AE14" s="61">
        <v>0</v>
      </c>
      <c r="AF14" s="61">
        <v>105160782.17</v>
      </c>
      <c r="AG14" s="61">
        <v>912204519.75999999</v>
      </c>
      <c r="AH14" s="61">
        <v>0</v>
      </c>
      <c r="AI14" s="61">
        <v>0</v>
      </c>
      <c r="AJ14" s="61">
        <v>0</v>
      </c>
      <c r="AK14" s="61">
        <v>0</v>
      </c>
      <c r="AL14" s="61">
        <v>0</v>
      </c>
      <c r="AM14" s="61">
        <v>0</v>
      </c>
      <c r="AN14" s="61">
        <v>4478402.9400000004</v>
      </c>
      <c r="AO14" s="61">
        <v>4478402.9400000004</v>
      </c>
      <c r="AP14" s="61">
        <v>0</v>
      </c>
      <c r="AQ14" s="61">
        <v>0</v>
      </c>
      <c r="AR14" s="61">
        <v>0</v>
      </c>
      <c r="AS14" s="61">
        <v>2157844.66</v>
      </c>
      <c r="AT14" s="61">
        <v>0</v>
      </c>
      <c r="AU14" s="61">
        <v>2157844.66</v>
      </c>
      <c r="AV14" s="61">
        <v>0</v>
      </c>
      <c r="AW14" s="61">
        <v>0</v>
      </c>
      <c r="AX14" s="61">
        <v>0</v>
      </c>
      <c r="AY14" s="61">
        <v>0</v>
      </c>
      <c r="AZ14" s="61">
        <v>0</v>
      </c>
      <c r="BA14" s="61">
        <v>0</v>
      </c>
      <c r="BB14" s="61">
        <v>0</v>
      </c>
      <c r="BC14" s="61">
        <v>0</v>
      </c>
      <c r="BD14" s="61">
        <v>0</v>
      </c>
      <c r="BE14" s="61">
        <v>0</v>
      </c>
      <c r="BF14" s="61">
        <v>0</v>
      </c>
      <c r="BG14" s="61">
        <v>-4714653312.1683493</v>
      </c>
      <c r="BH14" s="61">
        <v>-71772015.629999995</v>
      </c>
      <c r="BI14" s="61">
        <v>-96211707.129999995</v>
      </c>
      <c r="BJ14" s="61">
        <v>-414184.47</v>
      </c>
      <c r="BK14" s="61">
        <v>-3968958732.8583488</v>
      </c>
      <c r="BL14" s="61">
        <v>-3488711751.3529844</v>
      </c>
      <c r="BM14" s="61">
        <v>38741932.496153995</v>
      </c>
      <c r="BN14" s="61">
        <v>-123339579.89620201</v>
      </c>
      <c r="BO14" s="61">
        <v>-383144423.96281004</v>
      </c>
      <c r="BP14" s="61">
        <v>-965133.56160000013</v>
      </c>
      <c r="BQ14" s="61">
        <v>-6065605.4391319985</v>
      </c>
      <c r="BR14" s="61">
        <v>-3940098.906612</v>
      </c>
      <c r="BS14" s="61">
        <v>0</v>
      </c>
      <c r="BT14" s="61">
        <v>-1534072.2351620002</v>
      </c>
      <c r="BU14" s="61">
        <v>0</v>
      </c>
      <c r="BV14" s="61">
        <v>-476714153.81</v>
      </c>
      <c r="BW14" s="61">
        <v>-81747392.550000012</v>
      </c>
      <c r="BX14" s="61">
        <v>0</v>
      </c>
      <c r="BY14" s="61">
        <v>-401278.41</v>
      </c>
      <c r="BZ14" s="61">
        <v>-16569117.4</v>
      </c>
      <c r="CA14" s="61">
        <v>-3570322.51</v>
      </c>
      <c r="CB14" s="61">
        <v>-3373328.31</v>
      </c>
      <c r="CC14" s="61">
        <v>-1103318.19</v>
      </c>
      <c r="CD14" s="61">
        <v>-12965160.17</v>
      </c>
      <c r="CE14" s="61">
        <v>-43764867.560000002</v>
      </c>
      <c r="CF14" s="61">
        <v>-18835125.719999999</v>
      </c>
      <c r="CG14" s="61">
        <v>-294204671.18000001</v>
      </c>
      <c r="CH14" s="61">
        <v>-290324427.99000001</v>
      </c>
      <c r="CI14" s="61">
        <v>0</v>
      </c>
      <c r="CJ14" s="61">
        <v>-221866734.34999999</v>
      </c>
      <c r="CK14" s="61">
        <v>2686518.51</v>
      </c>
      <c r="CL14" s="61">
        <v>-224553252.85999998</v>
      </c>
      <c r="CM14" s="61">
        <v>0</v>
      </c>
      <c r="CN14" s="61">
        <v>-68457693.640000001</v>
      </c>
      <c r="CO14" s="61">
        <v>0</v>
      </c>
      <c r="CP14" s="61">
        <v>0</v>
      </c>
      <c r="CQ14" s="61">
        <v>0</v>
      </c>
      <c r="CR14" s="61">
        <v>0</v>
      </c>
      <c r="CS14" s="61">
        <v>0</v>
      </c>
      <c r="CT14" s="61">
        <v>0</v>
      </c>
      <c r="CU14" s="61">
        <v>0</v>
      </c>
      <c r="CV14" s="61">
        <v>0</v>
      </c>
      <c r="CW14" s="61">
        <v>0</v>
      </c>
      <c r="CX14" s="61">
        <v>0</v>
      </c>
      <c r="CY14" s="61">
        <v>0</v>
      </c>
      <c r="CZ14" s="61">
        <v>11765772.26</v>
      </c>
      <c r="DA14" s="61">
        <v>11765772.26</v>
      </c>
      <c r="DB14" s="61">
        <v>0</v>
      </c>
      <c r="DC14" s="61">
        <v>0</v>
      </c>
      <c r="DD14" s="61">
        <v>3377437.35</v>
      </c>
      <c r="DE14" s="61">
        <v>-19023452.799999997</v>
      </c>
      <c r="DF14" s="61">
        <v>-1690580.56</v>
      </c>
      <c r="DG14" s="61">
        <v>-17332872.239999998</v>
      </c>
      <c r="DH14" s="61">
        <v>0</v>
      </c>
      <c r="DI14" s="61">
        <v>0</v>
      </c>
      <c r="DJ14" s="61">
        <v>2338016287.2900019</v>
      </c>
      <c r="DK14" s="61">
        <v>3337887851.0300021</v>
      </c>
      <c r="DL14" s="61">
        <v>-999871563.74000001</v>
      </c>
      <c r="DM14" s="61">
        <v>2338016287.2900019</v>
      </c>
      <c r="DN14" s="61">
        <v>0</v>
      </c>
      <c r="DO14" s="61">
        <v>3218165205.4783363</v>
      </c>
      <c r="DP14" s="61">
        <v>119722645.55165035</v>
      </c>
      <c r="DQ14" s="5"/>
      <c r="DR14" s="5"/>
    </row>
    <row r="15" spans="1:122" ht="12.75" customHeight="1">
      <c r="A15" s="44" t="s">
        <v>16</v>
      </c>
      <c r="B15" s="59">
        <v>1010</v>
      </c>
      <c r="C15" s="60" t="s">
        <v>373</v>
      </c>
      <c r="D15" s="61">
        <v>503697832.08999979</v>
      </c>
      <c r="E15" s="61">
        <v>318449337.22000003</v>
      </c>
      <c r="F15" s="61">
        <v>0</v>
      </c>
      <c r="G15" s="61">
        <v>0</v>
      </c>
      <c r="H15" s="61">
        <v>259931819.43000001</v>
      </c>
      <c r="I15" s="61">
        <v>0</v>
      </c>
      <c r="J15" s="61">
        <v>0</v>
      </c>
      <c r="K15" s="61">
        <v>0</v>
      </c>
      <c r="L15" s="61">
        <v>0</v>
      </c>
      <c r="M15" s="61">
        <v>58517517.789999999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170242382.63999978</v>
      </c>
      <c r="Y15" s="61">
        <v>0</v>
      </c>
      <c r="Z15" s="61">
        <v>0</v>
      </c>
      <c r="AA15" s="61">
        <v>-69235939.060000002</v>
      </c>
      <c r="AB15" s="61">
        <v>0</v>
      </c>
      <c r="AC15" s="61">
        <v>0</v>
      </c>
      <c r="AD15" s="61">
        <v>225762124.48999977</v>
      </c>
      <c r="AE15" s="61">
        <v>0</v>
      </c>
      <c r="AF15" s="61">
        <v>13716197.209999997</v>
      </c>
      <c r="AG15" s="61">
        <v>15006112.23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-427734707.58999991</v>
      </c>
      <c r="BH15" s="61">
        <v>-12541741.150000006</v>
      </c>
      <c r="BI15" s="61">
        <v>0</v>
      </c>
      <c r="BJ15" s="61">
        <v>0</v>
      </c>
      <c r="BK15" s="61">
        <v>-402744958.79999995</v>
      </c>
      <c r="BL15" s="61">
        <v>-221310314.71999997</v>
      </c>
      <c r="BM15" s="61">
        <v>-181505150.60999998</v>
      </c>
      <c r="BN15" s="61">
        <v>0</v>
      </c>
      <c r="BO15" s="61">
        <v>70506.529999999984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-2171618.7799999998</v>
      </c>
      <c r="BW15" s="61">
        <v>-10276388.859999999</v>
      </c>
      <c r="BX15" s="61">
        <v>0</v>
      </c>
      <c r="BY15" s="61">
        <v>0</v>
      </c>
      <c r="BZ15" s="61">
        <v>0</v>
      </c>
      <c r="CA15" s="61">
        <v>-1564282.6700000002</v>
      </c>
      <c r="CB15" s="61">
        <v>0</v>
      </c>
      <c r="CC15" s="61">
        <v>-9899.6</v>
      </c>
      <c r="CD15" s="61">
        <v>-2667036.31</v>
      </c>
      <c r="CE15" s="61">
        <v>-6035170.2800000003</v>
      </c>
      <c r="CF15" s="61">
        <v>0</v>
      </c>
      <c r="CG15" s="61">
        <v>-11331332.900000006</v>
      </c>
      <c r="CH15" s="61">
        <v>-588409.78000000073</v>
      </c>
      <c r="CI15" s="61">
        <v>0</v>
      </c>
      <c r="CJ15" s="61">
        <v>-328228.71000000089</v>
      </c>
      <c r="CK15" s="61">
        <v>-328228.71000000089</v>
      </c>
      <c r="CL15" s="61">
        <v>0</v>
      </c>
      <c r="CM15" s="61">
        <v>0</v>
      </c>
      <c r="CN15" s="61">
        <v>-260181.06999999983</v>
      </c>
      <c r="CO15" s="61">
        <v>0</v>
      </c>
      <c r="CP15" s="61">
        <v>0</v>
      </c>
      <c r="CQ15" s="61">
        <v>0</v>
      </c>
      <c r="CR15" s="61">
        <v>0</v>
      </c>
      <c r="CS15" s="61">
        <v>0</v>
      </c>
      <c r="CT15" s="61">
        <v>0</v>
      </c>
      <c r="CU15" s="61">
        <v>0</v>
      </c>
      <c r="CV15" s="61">
        <v>0</v>
      </c>
      <c r="CW15" s="61">
        <v>0</v>
      </c>
      <c r="CX15" s="61">
        <v>0</v>
      </c>
      <c r="CY15" s="61">
        <v>0</v>
      </c>
      <c r="CZ15" s="61">
        <v>-26672245.450000003</v>
      </c>
      <c r="DA15" s="61">
        <v>-26672245.450000003</v>
      </c>
      <c r="DB15" s="61">
        <v>0</v>
      </c>
      <c r="DC15" s="61">
        <v>0</v>
      </c>
      <c r="DD15" s="61">
        <v>100604.33</v>
      </c>
      <c r="DE15" s="61">
        <v>-18713.34</v>
      </c>
      <c r="DF15" s="61">
        <v>-18713.34</v>
      </c>
      <c r="DG15" s="61">
        <v>0</v>
      </c>
      <c r="DH15" s="61">
        <v>21898277.41</v>
      </c>
      <c r="DI15" s="61">
        <v>-6050846.0700000003</v>
      </c>
      <c r="DJ15" s="61">
        <v>409168588.64000642</v>
      </c>
      <c r="DK15" s="61">
        <v>442379879.81000644</v>
      </c>
      <c r="DL15" s="61">
        <v>-33211291.170000002</v>
      </c>
      <c r="DM15" s="61">
        <v>409168588.64000642</v>
      </c>
      <c r="DN15" s="61">
        <v>0</v>
      </c>
      <c r="DO15" s="61">
        <v>377748088.29330707</v>
      </c>
      <c r="DP15" s="61">
        <v>64631791.599999875</v>
      </c>
      <c r="DQ15" s="5"/>
      <c r="DR15" s="5"/>
    </row>
    <row r="16" spans="1:122" ht="12.75" customHeight="1">
      <c r="A16" s="44" t="s">
        <v>18</v>
      </c>
      <c r="B16" s="59">
        <v>1011</v>
      </c>
      <c r="C16" s="60" t="s">
        <v>373</v>
      </c>
      <c r="D16" s="61">
        <v>453621225.32999802</v>
      </c>
      <c r="E16" s="61">
        <v>43214133.939999998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43214133.939999998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410407091.38999802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-402080994.85000098</v>
      </c>
      <c r="BH16" s="61">
        <v>-4277929</v>
      </c>
      <c r="BI16" s="61">
        <v>0</v>
      </c>
      <c r="BJ16" s="61">
        <v>0</v>
      </c>
      <c r="BK16" s="61">
        <v>-0.4</v>
      </c>
      <c r="BL16" s="61">
        <v>-0.4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-392658268.29000098</v>
      </c>
      <c r="BW16" s="61">
        <v>-5144797.16</v>
      </c>
      <c r="BX16" s="61">
        <v>0</v>
      </c>
      <c r="BY16" s="61">
        <v>0</v>
      </c>
      <c r="BZ16" s="61">
        <v>0</v>
      </c>
      <c r="CA16" s="61">
        <v>-578243.43000000005</v>
      </c>
      <c r="CB16" s="61">
        <v>-3866497</v>
      </c>
      <c r="CC16" s="61">
        <v>0</v>
      </c>
      <c r="CD16" s="61">
        <v>0</v>
      </c>
      <c r="CE16" s="61">
        <v>-700056.7300000001</v>
      </c>
      <c r="CF16" s="61">
        <v>0</v>
      </c>
      <c r="CG16" s="61">
        <v>-33840019.929999992</v>
      </c>
      <c r="CH16" s="61">
        <v>-5756018.6500000004</v>
      </c>
      <c r="CI16" s="61">
        <v>0</v>
      </c>
      <c r="CJ16" s="61">
        <v>-5049880</v>
      </c>
      <c r="CK16" s="61">
        <v>-1235959</v>
      </c>
      <c r="CL16" s="61">
        <v>-3813921</v>
      </c>
      <c r="CM16" s="61">
        <v>0</v>
      </c>
      <c r="CN16" s="61">
        <v>-706138.65</v>
      </c>
      <c r="CO16" s="61">
        <v>-23048712</v>
      </c>
      <c r="CP16" s="61">
        <v>0</v>
      </c>
      <c r="CQ16" s="61">
        <v>-23048712</v>
      </c>
      <c r="CR16" s="61">
        <v>0</v>
      </c>
      <c r="CS16" s="61">
        <v>0</v>
      </c>
      <c r="CT16" s="61">
        <v>0</v>
      </c>
      <c r="CU16" s="61">
        <v>0</v>
      </c>
      <c r="CV16" s="61">
        <v>0</v>
      </c>
      <c r="CW16" s="61">
        <v>0</v>
      </c>
      <c r="CX16" s="61">
        <v>0</v>
      </c>
      <c r="CY16" s="61">
        <v>0</v>
      </c>
      <c r="CZ16" s="61">
        <v>0</v>
      </c>
      <c r="DA16" s="61">
        <v>0</v>
      </c>
      <c r="DB16" s="61">
        <v>0</v>
      </c>
      <c r="DC16" s="61">
        <v>0</v>
      </c>
      <c r="DD16" s="61">
        <v>285056.62000000599</v>
      </c>
      <c r="DE16" s="61">
        <v>0</v>
      </c>
      <c r="DF16" s="61">
        <v>0</v>
      </c>
      <c r="DG16" s="61">
        <v>0</v>
      </c>
      <c r="DH16" s="61">
        <v>7113217.2200000007</v>
      </c>
      <c r="DI16" s="61">
        <v>-12433563.119999999</v>
      </c>
      <c r="DJ16" s="61">
        <v>-44212596.690002844</v>
      </c>
      <c r="DK16" s="61">
        <v>-44212596.690002844</v>
      </c>
      <c r="DL16" s="61">
        <v>0</v>
      </c>
      <c r="DM16" s="61">
        <v>-44212596.690002844</v>
      </c>
      <c r="DN16" s="61">
        <v>0</v>
      </c>
      <c r="DO16" s="61">
        <v>-61912807.239999801</v>
      </c>
      <c r="DP16" s="61">
        <v>17700210.549997047</v>
      </c>
      <c r="DQ16" s="5"/>
      <c r="DR16" s="5"/>
    </row>
    <row r="17" spans="1:122" ht="12.75" customHeight="1">
      <c r="A17" s="44" t="s">
        <v>20</v>
      </c>
      <c r="B17" s="59">
        <v>1012</v>
      </c>
      <c r="C17" s="60" t="s">
        <v>373</v>
      </c>
      <c r="D17" s="61">
        <v>1479729373.3899999</v>
      </c>
      <c r="E17" s="61">
        <v>512845929.83999997</v>
      </c>
      <c r="F17" s="61">
        <v>0</v>
      </c>
      <c r="G17" s="61">
        <v>0</v>
      </c>
      <c r="H17" s="61">
        <v>0</v>
      </c>
      <c r="I17" s="61">
        <v>42295899.999999985</v>
      </c>
      <c r="J17" s="61">
        <v>0</v>
      </c>
      <c r="K17" s="61">
        <v>0</v>
      </c>
      <c r="L17" s="61">
        <v>0</v>
      </c>
      <c r="M17" s="61">
        <v>470550029.83999997</v>
      </c>
      <c r="N17" s="61">
        <v>0</v>
      </c>
      <c r="O17" s="61">
        <v>9165154.959999999</v>
      </c>
      <c r="P17" s="61">
        <v>9165154.959999999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610343522.80999994</v>
      </c>
      <c r="Y17" s="61">
        <v>591545605.99000001</v>
      </c>
      <c r="Z17" s="61">
        <v>0</v>
      </c>
      <c r="AA17" s="61">
        <v>0</v>
      </c>
      <c r="AB17" s="61">
        <v>-19472602.739999998</v>
      </c>
      <c r="AC17" s="61">
        <v>0</v>
      </c>
      <c r="AD17" s="61">
        <v>38270519.560000002</v>
      </c>
      <c r="AE17" s="61">
        <v>0</v>
      </c>
      <c r="AF17" s="61">
        <v>0</v>
      </c>
      <c r="AG17" s="61">
        <v>347374765.77999997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0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1">
        <v>0</v>
      </c>
      <c r="AZ17" s="61">
        <v>0</v>
      </c>
      <c r="BA17" s="61">
        <v>0</v>
      </c>
      <c r="BB17" s="61">
        <v>0</v>
      </c>
      <c r="BC17" s="61">
        <v>0</v>
      </c>
      <c r="BD17" s="61">
        <v>0</v>
      </c>
      <c r="BE17" s="61">
        <v>0</v>
      </c>
      <c r="BF17" s="61">
        <v>0</v>
      </c>
      <c r="BG17" s="61">
        <v>-1185129686.2800002</v>
      </c>
      <c r="BH17" s="61">
        <v>-2040328.93</v>
      </c>
      <c r="BI17" s="61">
        <v>0</v>
      </c>
      <c r="BJ17" s="61">
        <v>0</v>
      </c>
      <c r="BK17" s="61">
        <v>-1132354607.6100001</v>
      </c>
      <c r="BL17" s="61">
        <v>-512845929.83999997</v>
      </c>
      <c r="BM17" s="61">
        <v>-9165154.959999999</v>
      </c>
      <c r="BN17" s="61">
        <v>-610343522.81000006</v>
      </c>
      <c r="BO17" s="61">
        <v>0</v>
      </c>
      <c r="BP17" s="61">
        <v>0</v>
      </c>
      <c r="BQ17" s="61">
        <v>0</v>
      </c>
      <c r="BR17" s="61">
        <v>0</v>
      </c>
      <c r="BS17" s="61">
        <v>0</v>
      </c>
      <c r="BT17" s="61">
        <v>0</v>
      </c>
      <c r="BU17" s="61">
        <v>0</v>
      </c>
      <c r="BV17" s="61">
        <v>-26817381.859999999</v>
      </c>
      <c r="BW17" s="61">
        <v>-23917367.879999999</v>
      </c>
      <c r="BX17" s="61">
        <v>0</v>
      </c>
      <c r="BY17" s="61">
        <v>0</v>
      </c>
      <c r="BZ17" s="61">
        <v>0</v>
      </c>
      <c r="CA17" s="61">
        <v>-1219603.22</v>
      </c>
      <c r="CB17" s="61">
        <v>-1835594.54</v>
      </c>
      <c r="CC17" s="61">
        <v>-16671805.210000001</v>
      </c>
      <c r="CD17" s="61">
        <v>0</v>
      </c>
      <c r="CE17" s="61">
        <v>-4190364.91</v>
      </c>
      <c r="CF17" s="61">
        <v>0</v>
      </c>
      <c r="CG17" s="61">
        <v>-92510448.63000001</v>
      </c>
      <c r="CH17" s="61">
        <v>-8577252.0899999999</v>
      </c>
      <c r="CI17" s="61">
        <v>-5684728.2199999997</v>
      </c>
      <c r="CJ17" s="61">
        <v>-115159.47000000004</v>
      </c>
      <c r="CK17" s="61">
        <v>-37055.670000000042</v>
      </c>
      <c r="CL17" s="61">
        <v>-78103.8</v>
      </c>
      <c r="CM17" s="61">
        <v>0</v>
      </c>
      <c r="CN17" s="61">
        <v>-2777364.4</v>
      </c>
      <c r="CO17" s="61">
        <v>0</v>
      </c>
      <c r="CP17" s="61">
        <v>0</v>
      </c>
      <c r="CQ17" s="61">
        <v>0</v>
      </c>
      <c r="CR17" s="61">
        <v>98946.5</v>
      </c>
      <c r="CS17" s="61">
        <v>846405.24</v>
      </c>
      <c r="CT17" s="61">
        <v>-747458.74</v>
      </c>
      <c r="CU17" s="61">
        <v>0</v>
      </c>
      <c r="CV17" s="61">
        <v>0</v>
      </c>
      <c r="CW17" s="61">
        <v>0</v>
      </c>
      <c r="CX17" s="61">
        <v>0</v>
      </c>
      <c r="CY17" s="61">
        <v>0</v>
      </c>
      <c r="CZ17" s="61">
        <v>0</v>
      </c>
      <c r="DA17" s="61">
        <v>0</v>
      </c>
      <c r="DB17" s="61">
        <v>0</v>
      </c>
      <c r="DC17" s="61">
        <v>-82939788</v>
      </c>
      <c r="DD17" s="61">
        <v>0</v>
      </c>
      <c r="DE17" s="61">
        <v>-1092355.04</v>
      </c>
      <c r="DF17" s="61">
        <v>-1092355.04</v>
      </c>
      <c r="DG17" s="61">
        <v>0</v>
      </c>
      <c r="DH17" s="61">
        <v>0</v>
      </c>
      <c r="DI17" s="61">
        <v>0</v>
      </c>
      <c r="DJ17" s="61">
        <v>538856028.71999705</v>
      </c>
      <c r="DK17" s="61">
        <v>588537830.94999707</v>
      </c>
      <c r="DL17" s="61">
        <v>-49681802.229999997</v>
      </c>
      <c r="DM17" s="61">
        <v>538856028.71999705</v>
      </c>
      <c r="DN17" s="61">
        <v>0</v>
      </c>
      <c r="DO17" s="61">
        <v>386448591.98852348</v>
      </c>
      <c r="DP17" s="61">
        <v>202089238.47999966</v>
      </c>
      <c r="DQ17" s="5"/>
      <c r="DR17" s="5"/>
    </row>
    <row r="18" spans="1:122" ht="12.75" customHeight="1">
      <c r="A18" s="44" t="s">
        <v>22</v>
      </c>
      <c r="B18" s="59">
        <v>1013</v>
      </c>
      <c r="C18" s="60" t="s">
        <v>373</v>
      </c>
      <c r="D18" s="61">
        <v>114613895.8</v>
      </c>
      <c r="E18" s="61">
        <v>37830704.890000001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37830704.890000001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-285663.58999999997</v>
      </c>
      <c r="Y18" s="61">
        <v>0</v>
      </c>
      <c r="Z18" s="61">
        <v>895392.39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-1181055.98</v>
      </c>
      <c r="AG18" s="61">
        <v>77068854.5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0</v>
      </c>
      <c r="BG18" s="61">
        <v>-105830888.88000001</v>
      </c>
      <c r="BH18" s="61">
        <v>0</v>
      </c>
      <c r="BI18" s="61">
        <v>0</v>
      </c>
      <c r="BJ18" s="61">
        <v>0</v>
      </c>
      <c r="BK18" s="61">
        <v>-52847048.910000004</v>
      </c>
      <c r="BL18" s="61">
        <v>-34452355.289999999</v>
      </c>
      <c r="BM18" s="61">
        <v>0</v>
      </c>
      <c r="BN18" s="61">
        <v>260153.29999999981</v>
      </c>
      <c r="BO18" s="61">
        <v>-18654846.920000002</v>
      </c>
      <c r="BP18" s="61">
        <v>0</v>
      </c>
      <c r="BQ18" s="61">
        <v>0</v>
      </c>
      <c r="BR18" s="61">
        <v>0</v>
      </c>
      <c r="BS18" s="61">
        <v>0</v>
      </c>
      <c r="BT18" s="61">
        <v>0</v>
      </c>
      <c r="BU18" s="61">
        <v>0</v>
      </c>
      <c r="BV18" s="61">
        <v>-41486541.390000001</v>
      </c>
      <c r="BW18" s="61">
        <v>-9605763.3399999999</v>
      </c>
      <c r="BX18" s="61">
        <v>0</v>
      </c>
      <c r="BY18" s="61">
        <v>0</v>
      </c>
      <c r="BZ18" s="61">
        <v>-214328.83</v>
      </c>
      <c r="CA18" s="61">
        <v>-2784294.36</v>
      </c>
      <c r="CB18" s="61">
        <v>0</v>
      </c>
      <c r="CC18" s="61">
        <v>0</v>
      </c>
      <c r="CD18" s="61">
        <v>-6607140.1500000004</v>
      </c>
      <c r="CE18" s="61">
        <v>0</v>
      </c>
      <c r="CF18" s="61">
        <v>-1891535.24</v>
      </c>
      <c r="CG18" s="61">
        <v>2065044.0299999982</v>
      </c>
      <c r="CH18" s="61">
        <v>-10641802.98</v>
      </c>
      <c r="CI18" s="61">
        <v>19989.45</v>
      </c>
      <c r="CJ18" s="61">
        <v>-10661792.43</v>
      </c>
      <c r="CK18" s="61">
        <v>-1681598</v>
      </c>
      <c r="CL18" s="61">
        <v>0</v>
      </c>
      <c r="CM18" s="61">
        <v>-8980194.4299999997</v>
      </c>
      <c r="CN18" s="61">
        <v>0</v>
      </c>
      <c r="CO18" s="61">
        <v>-8286917.5300000003</v>
      </c>
      <c r="CP18" s="61">
        <v>-8286917.5300000003</v>
      </c>
      <c r="CQ18" s="61">
        <v>0</v>
      </c>
      <c r="CR18" s="61">
        <v>0</v>
      </c>
      <c r="CS18" s="61">
        <v>0</v>
      </c>
      <c r="CT18" s="61">
        <v>0</v>
      </c>
      <c r="CU18" s="61">
        <v>0</v>
      </c>
      <c r="CV18" s="61">
        <v>0</v>
      </c>
      <c r="CW18" s="61">
        <v>0</v>
      </c>
      <c r="CX18" s="61">
        <v>0</v>
      </c>
      <c r="CY18" s="61">
        <v>0</v>
      </c>
      <c r="CZ18" s="61">
        <v>20638079</v>
      </c>
      <c r="DA18" s="61">
        <v>20347682</v>
      </c>
      <c r="DB18" s="61">
        <v>290397</v>
      </c>
      <c r="DC18" s="61">
        <v>0</v>
      </c>
      <c r="DD18" s="61">
        <v>407167.07</v>
      </c>
      <c r="DE18" s="61">
        <v>-51481.53</v>
      </c>
      <c r="DF18" s="61">
        <v>-51481.53</v>
      </c>
      <c r="DG18" s="61">
        <v>0</v>
      </c>
      <c r="DH18" s="61">
        <v>0</v>
      </c>
      <c r="DI18" s="61">
        <v>0</v>
      </c>
      <c r="DJ18" s="61">
        <v>-50784542.420000151</v>
      </c>
      <c r="DK18" s="61">
        <v>-50784542.420000151</v>
      </c>
      <c r="DL18" s="61">
        <v>0</v>
      </c>
      <c r="DM18" s="61">
        <v>-50784542.420000151</v>
      </c>
      <c r="DN18" s="61">
        <v>0</v>
      </c>
      <c r="DO18" s="61">
        <v>-61632593.370000184</v>
      </c>
      <c r="DP18" s="61">
        <v>10848050.949999984</v>
      </c>
      <c r="DQ18" s="5"/>
      <c r="DR18" s="5"/>
    </row>
    <row r="19" spans="1:122" ht="12.75" customHeight="1">
      <c r="A19" s="44" t="s">
        <v>24</v>
      </c>
      <c r="B19" s="59">
        <v>1016</v>
      </c>
      <c r="C19" s="60" t="s">
        <v>373</v>
      </c>
      <c r="D19" s="61">
        <v>48748060.580000028</v>
      </c>
      <c r="E19" s="61">
        <v>29629429.030000016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29629429.030000016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19118631.550000012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-38727623.840000026</v>
      </c>
      <c r="BH19" s="61">
        <v>0</v>
      </c>
      <c r="BI19" s="61">
        <v>0</v>
      </c>
      <c r="BJ19" s="61">
        <v>0</v>
      </c>
      <c r="BK19" s="61">
        <v>-29629429.030000016</v>
      </c>
      <c r="BL19" s="61">
        <v>-29629429.030000016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-6152635.2400000058</v>
      </c>
      <c r="BW19" s="61">
        <v>-2284540.5699999998</v>
      </c>
      <c r="BX19" s="61">
        <v>0</v>
      </c>
      <c r="BY19" s="61">
        <v>0</v>
      </c>
      <c r="BZ19" s="61">
        <v>-134122.87999999998</v>
      </c>
      <c r="CA19" s="61">
        <v>-10363.379999999888</v>
      </c>
      <c r="CB19" s="61">
        <v>0</v>
      </c>
      <c r="CC19" s="61">
        <v>-525623.30999999994</v>
      </c>
      <c r="CD19" s="61">
        <v>-1614431</v>
      </c>
      <c r="CE19" s="61">
        <v>0</v>
      </c>
      <c r="CF19" s="61">
        <v>-661019</v>
      </c>
      <c r="CG19" s="61">
        <v>-14208421.424155401</v>
      </c>
      <c r="CH19" s="61">
        <v>-8784357.9000000022</v>
      </c>
      <c r="CI19" s="61">
        <v>0</v>
      </c>
      <c r="CJ19" s="61">
        <v>-1031850.3900000001</v>
      </c>
      <c r="CK19" s="61">
        <v>-1031850.3900000001</v>
      </c>
      <c r="CL19" s="61">
        <v>0</v>
      </c>
      <c r="CM19" s="61">
        <v>0</v>
      </c>
      <c r="CN19" s="61">
        <v>-7752507.5100000016</v>
      </c>
      <c r="CO19" s="61">
        <v>0</v>
      </c>
      <c r="CP19" s="61">
        <v>0</v>
      </c>
      <c r="CQ19" s="61">
        <v>0</v>
      </c>
      <c r="CR19" s="61">
        <v>0</v>
      </c>
      <c r="CS19" s="61">
        <v>0</v>
      </c>
      <c r="CT19" s="61">
        <v>0</v>
      </c>
      <c r="CU19" s="61">
        <v>0</v>
      </c>
      <c r="CV19" s="61">
        <v>0</v>
      </c>
      <c r="CW19" s="61">
        <v>0</v>
      </c>
      <c r="CX19" s="61">
        <v>0</v>
      </c>
      <c r="CY19" s="61">
        <v>0</v>
      </c>
      <c r="CZ19" s="61">
        <v>-5403254.4941554004</v>
      </c>
      <c r="DA19" s="61">
        <v>-5403254.4941554004</v>
      </c>
      <c r="DB19" s="61">
        <v>0</v>
      </c>
      <c r="DC19" s="61">
        <v>0</v>
      </c>
      <c r="DD19" s="61">
        <v>-20384.34</v>
      </c>
      <c r="DE19" s="61">
        <v>-424.69000000000005</v>
      </c>
      <c r="DF19" s="61">
        <v>-424.69000000000005</v>
      </c>
      <c r="DG19" s="61">
        <v>0</v>
      </c>
      <c r="DH19" s="61">
        <v>0</v>
      </c>
      <c r="DI19" s="61">
        <v>0</v>
      </c>
      <c r="DJ19" s="61">
        <v>32492046.095844008</v>
      </c>
      <c r="DK19" s="61">
        <v>44126842.925844006</v>
      </c>
      <c r="DL19" s="61">
        <v>-11634796.83</v>
      </c>
      <c r="DM19" s="61">
        <v>32492046.095844008</v>
      </c>
      <c r="DN19" s="61">
        <v>0</v>
      </c>
      <c r="DO19" s="61">
        <v>48314827.609999336</v>
      </c>
      <c r="DP19" s="61">
        <v>-4187984.684155399</v>
      </c>
      <c r="DQ19" s="5"/>
      <c r="DR19" s="5"/>
    </row>
    <row r="20" spans="1:122" ht="12.75" customHeight="1">
      <c r="A20" s="44" t="s">
        <v>26</v>
      </c>
      <c r="B20" s="59">
        <v>1017</v>
      </c>
      <c r="C20" s="60" t="s">
        <v>373</v>
      </c>
      <c r="D20" s="61">
        <v>1347840474.3299999</v>
      </c>
      <c r="E20" s="61">
        <v>523891416.74000001</v>
      </c>
      <c r="F20" s="61">
        <v>0</v>
      </c>
      <c r="G20" s="61">
        <v>0</v>
      </c>
      <c r="H20" s="61">
        <v>263603271.74000001</v>
      </c>
      <c r="I20" s="61">
        <v>2509610</v>
      </c>
      <c r="J20" s="61">
        <v>0</v>
      </c>
      <c r="K20" s="61">
        <v>0</v>
      </c>
      <c r="L20" s="61">
        <v>0</v>
      </c>
      <c r="M20" s="61">
        <v>257778535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493690356.25</v>
      </c>
      <c r="Y20" s="61">
        <v>0</v>
      </c>
      <c r="Z20" s="61">
        <v>0</v>
      </c>
      <c r="AA20" s="61">
        <v>-70730245.569999993</v>
      </c>
      <c r="AB20" s="61">
        <v>-725199.62</v>
      </c>
      <c r="AC20" s="61">
        <v>0</v>
      </c>
      <c r="AD20" s="61">
        <v>89138119.629999995</v>
      </c>
      <c r="AE20" s="61">
        <v>0</v>
      </c>
      <c r="AF20" s="61">
        <v>476007681.81</v>
      </c>
      <c r="AG20" s="61">
        <v>323364401</v>
      </c>
      <c r="AH20" s="61">
        <v>6894300.3399999999</v>
      </c>
      <c r="AI20" s="61">
        <v>0</v>
      </c>
      <c r="AJ20" s="61">
        <v>6894300.3399999999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0</v>
      </c>
      <c r="AT20" s="61">
        <v>0</v>
      </c>
      <c r="AU20" s="61">
        <v>0</v>
      </c>
      <c r="AV20" s="61">
        <v>0</v>
      </c>
      <c r="AW20" s="61">
        <v>0</v>
      </c>
      <c r="AX20" s="61">
        <v>0</v>
      </c>
      <c r="AY20" s="61">
        <v>0</v>
      </c>
      <c r="AZ20" s="61">
        <v>0</v>
      </c>
      <c r="BA20" s="61">
        <v>0</v>
      </c>
      <c r="BB20" s="61">
        <v>0</v>
      </c>
      <c r="BC20" s="61">
        <v>0</v>
      </c>
      <c r="BD20" s="61">
        <v>0</v>
      </c>
      <c r="BE20" s="61">
        <v>0</v>
      </c>
      <c r="BF20" s="61">
        <v>0</v>
      </c>
      <c r="BG20" s="61">
        <v>-1382673912.8100002</v>
      </c>
      <c r="BH20" s="61">
        <v>-73580114.439999998</v>
      </c>
      <c r="BI20" s="61">
        <v>0</v>
      </c>
      <c r="BJ20" s="61">
        <v>0</v>
      </c>
      <c r="BK20" s="61">
        <v>-1017581772.99</v>
      </c>
      <c r="BL20" s="61">
        <v>-523891416.74000001</v>
      </c>
      <c r="BM20" s="61">
        <v>0</v>
      </c>
      <c r="BN20" s="61">
        <v>-493690356.25</v>
      </c>
      <c r="BO20" s="61">
        <v>0</v>
      </c>
      <c r="BP20" s="61">
        <v>0</v>
      </c>
      <c r="BQ20" s="61">
        <v>0</v>
      </c>
      <c r="BR20" s="61">
        <v>0</v>
      </c>
      <c r="BS20" s="61">
        <v>0</v>
      </c>
      <c r="BT20" s="61">
        <v>0</v>
      </c>
      <c r="BU20" s="61">
        <v>0</v>
      </c>
      <c r="BV20" s="61">
        <v>-249992640.93000001</v>
      </c>
      <c r="BW20" s="61">
        <v>-41519384.450000003</v>
      </c>
      <c r="BX20" s="61">
        <v>0</v>
      </c>
      <c r="BY20" s="61">
        <v>-1676270.4</v>
      </c>
      <c r="BZ20" s="61">
        <v>0</v>
      </c>
      <c r="CA20" s="61">
        <v>-1165404.8700000001</v>
      </c>
      <c r="CB20" s="61">
        <v>-6503482.7000000002</v>
      </c>
      <c r="CC20" s="61">
        <v>-7425121.9299999997</v>
      </c>
      <c r="CD20" s="61">
        <v>0</v>
      </c>
      <c r="CE20" s="61">
        <v>-24749104.550000001</v>
      </c>
      <c r="CF20" s="61">
        <v>0</v>
      </c>
      <c r="CG20" s="61">
        <v>26114939.820000004</v>
      </c>
      <c r="CH20" s="61">
        <v>-74785769.939999998</v>
      </c>
      <c r="CI20" s="61">
        <v>-6335903.4800000004</v>
      </c>
      <c r="CJ20" s="61">
        <v>-68449866.459999993</v>
      </c>
      <c r="CK20" s="61">
        <v>-40112503.079999998</v>
      </c>
      <c r="CL20" s="61">
        <v>-28337363.379999999</v>
      </c>
      <c r="CM20" s="61">
        <v>0</v>
      </c>
      <c r="CN20" s="61">
        <v>0</v>
      </c>
      <c r="CO20" s="61">
        <v>0</v>
      </c>
      <c r="CP20" s="61">
        <v>0</v>
      </c>
      <c r="CQ20" s="61">
        <v>0</v>
      </c>
      <c r="CR20" s="61">
        <v>0</v>
      </c>
      <c r="CS20" s="61">
        <v>0</v>
      </c>
      <c r="CT20" s="61">
        <v>0</v>
      </c>
      <c r="CU20" s="61">
        <v>0</v>
      </c>
      <c r="CV20" s="61">
        <v>0</v>
      </c>
      <c r="CW20" s="61">
        <v>0</v>
      </c>
      <c r="CX20" s="61">
        <v>0</v>
      </c>
      <c r="CY20" s="61">
        <v>0</v>
      </c>
      <c r="CZ20" s="61">
        <v>101968083.09</v>
      </c>
      <c r="DA20" s="61">
        <v>84097871.159999996</v>
      </c>
      <c r="DB20" s="61">
        <v>17870211.93</v>
      </c>
      <c r="DC20" s="61">
        <v>0</v>
      </c>
      <c r="DD20" s="61">
        <v>2765843.38</v>
      </c>
      <c r="DE20" s="61">
        <v>-3833216.71</v>
      </c>
      <c r="DF20" s="61">
        <v>-3833216.71</v>
      </c>
      <c r="DG20" s="61">
        <v>0</v>
      </c>
      <c r="DH20" s="61">
        <v>0</v>
      </c>
      <c r="DI20" s="61">
        <v>0</v>
      </c>
      <c r="DJ20" s="61">
        <v>532476892.95000333</v>
      </c>
      <c r="DK20" s="61">
        <v>887876149.64000332</v>
      </c>
      <c r="DL20" s="61">
        <v>-355399256.69</v>
      </c>
      <c r="DM20" s="61">
        <v>532476892.95000333</v>
      </c>
      <c r="DN20" s="61">
        <v>0</v>
      </c>
      <c r="DO20" s="61">
        <v>896594648.30000925</v>
      </c>
      <c r="DP20" s="61">
        <v>-8718498.6600002535</v>
      </c>
      <c r="DQ20" s="5"/>
      <c r="DR20" s="5"/>
    </row>
    <row r="21" spans="1:122" ht="12.75" customHeight="1">
      <c r="A21" s="44" t="s">
        <v>28</v>
      </c>
      <c r="B21" s="59">
        <v>1018</v>
      </c>
      <c r="C21" s="60" t="s">
        <v>373</v>
      </c>
      <c r="D21" s="61">
        <v>529964419.40000004</v>
      </c>
      <c r="E21" s="61">
        <v>342831245.68000001</v>
      </c>
      <c r="F21" s="61">
        <v>0</v>
      </c>
      <c r="G21" s="61">
        <v>0</v>
      </c>
      <c r="H21" s="61">
        <v>3254058.26</v>
      </c>
      <c r="I21" s="61">
        <v>0</v>
      </c>
      <c r="J21" s="61">
        <v>0</v>
      </c>
      <c r="K21" s="61">
        <v>85832841.340000004</v>
      </c>
      <c r="L21" s="61">
        <v>0</v>
      </c>
      <c r="M21" s="61">
        <v>253744346.08000001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166622037.12</v>
      </c>
      <c r="Y21" s="61">
        <v>0</v>
      </c>
      <c r="Z21" s="61">
        <v>0</v>
      </c>
      <c r="AA21" s="61">
        <v>230250.5</v>
      </c>
      <c r="AB21" s="61">
        <v>0</v>
      </c>
      <c r="AC21" s="61">
        <v>46559760.270000003</v>
      </c>
      <c r="AD21" s="61">
        <v>68975985.670000002</v>
      </c>
      <c r="AE21" s="61">
        <v>0</v>
      </c>
      <c r="AF21" s="61">
        <v>50856040.68</v>
      </c>
      <c r="AG21" s="61">
        <v>20511136.600000001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0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0</v>
      </c>
      <c r="BF21" s="61">
        <v>0</v>
      </c>
      <c r="BG21" s="61">
        <v>-442545196.54999995</v>
      </c>
      <c r="BH21" s="61">
        <v>-5396800.54</v>
      </c>
      <c r="BI21" s="61">
        <v>0</v>
      </c>
      <c r="BJ21" s="61">
        <v>0</v>
      </c>
      <c r="BK21" s="61">
        <v>-417332348.14999998</v>
      </c>
      <c r="BL21" s="61">
        <v>-276880892.19</v>
      </c>
      <c r="BM21" s="61">
        <v>0</v>
      </c>
      <c r="BN21" s="61">
        <v>-134569001.13999999</v>
      </c>
      <c r="BO21" s="61">
        <v>-5882454.8200000003</v>
      </c>
      <c r="BP21" s="61">
        <v>0</v>
      </c>
      <c r="BQ21" s="61">
        <v>0</v>
      </c>
      <c r="BR21" s="61">
        <v>0</v>
      </c>
      <c r="BS21" s="61">
        <v>0</v>
      </c>
      <c r="BT21" s="61">
        <v>0</v>
      </c>
      <c r="BU21" s="61">
        <v>0</v>
      </c>
      <c r="BV21" s="61">
        <v>-13227537.890000001</v>
      </c>
      <c r="BW21" s="61">
        <v>-6233127.5800000001</v>
      </c>
      <c r="BX21" s="61">
        <v>0</v>
      </c>
      <c r="BY21" s="61">
        <v>0</v>
      </c>
      <c r="BZ21" s="61">
        <v>0</v>
      </c>
      <c r="CA21" s="61">
        <v>-2152248.25</v>
      </c>
      <c r="CB21" s="61">
        <v>-1069907.52</v>
      </c>
      <c r="CC21" s="61">
        <v>0</v>
      </c>
      <c r="CD21" s="61">
        <v>-2169249.8199999998</v>
      </c>
      <c r="CE21" s="61">
        <v>-841721.99</v>
      </c>
      <c r="CF21" s="61">
        <v>-355382.39</v>
      </c>
      <c r="CG21" s="61">
        <v>42533868.850000001</v>
      </c>
      <c r="CH21" s="61">
        <v>6939558.3199999994</v>
      </c>
      <c r="CI21" s="61">
        <v>-1817795.96</v>
      </c>
      <c r="CJ21" s="61">
        <v>-5085486.84</v>
      </c>
      <c r="CK21" s="61">
        <v>0</v>
      </c>
      <c r="CL21" s="61">
        <v>-5085486.84</v>
      </c>
      <c r="CM21" s="61">
        <v>0</v>
      </c>
      <c r="CN21" s="61">
        <v>13842841.119999999</v>
      </c>
      <c r="CO21" s="61">
        <v>16927787.59</v>
      </c>
      <c r="CP21" s="61">
        <v>17988279.960000001</v>
      </c>
      <c r="CQ21" s="61">
        <v>-1060492.3700000001</v>
      </c>
      <c r="CR21" s="61">
        <v>0</v>
      </c>
      <c r="CS21" s="61">
        <v>0</v>
      </c>
      <c r="CT21" s="61">
        <v>0</v>
      </c>
      <c r="CU21" s="61">
        <v>0</v>
      </c>
      <c r="CV21" s="61">
        <v>0</v>
      </c>
      <c r="CW21" s="61">
        <v>0</v>
      </c>
      <c r="CX21" s="61">
        <v>0</v>
      </c>
      <c r="CY21" s="61">
        <v>0</v>
      </c>
      <c r="CZ21" s="61">
        <v>18813995.52</v>
      </c>
      <c r="DA21" s="61">
        <v>18813995.52</v>
      </c>
      <c r="DB21" s="61">
        <v>0</v>
      </c>
      <c r="DC21" s="61">
        <v>0</v>
      </c>
      <c r="DD21" s="61">
        <v>191470.24</v>
      </c>
      <c r="DE21" s="61">
        <v>-338942.82</v>
      </c>
      <c r="DF21" s="61">
        <v>-338942.82</v>
      </c>
      <c r="DG21" s="61">
        <v>0</v>
      </c>
      <c r="DH21" s="61">
        <v>0</v>
      </c>
      <c r="DI21" s="61">
        <v>0</v>
      </c>
      <c r="DJ21" s="61">
        <v>151350284.43999958</v>
      </c>
      <c r="DK21" s="61">
        <v>151350284.43999958</v>
      </c>
      <c r="DL21" s="61">
        <v>0</v>
      </c>
      <c r="DM21" s="61">
        <v>151350284.43999958</v>
      </c>
      <c r="DN21" s="61">
        <v>0</v>
      </c>
      <c r="DO21" s="61">
        <v>21397192.74000144</v>
      </c>
      <c r="DP21" s="61">
        <v>129953091.70000008</v>
      </c>
      <c r="DQ21" s="5"/>
      <c r="DR21" s="5"/>
    </row>
    <row r="22" spans="1:122" ht="12.75" customHeight="1">
      <c r="A22" s="44" t="s">
        <v>30</v>
      </c>
      <c r="B22" s="59">
        <v>1020</v>
      </c>
      <c r="C22" s="60" t="s">
        <v>373</v>
      </c>
      <c r="D22" s="61">
        <v>7996249641.499999</v>
      </c>
      <c r="E22" s="61">
        <v>7890314097.7299986</v>
      </c>
      <c r="F22" s="61">
        <v>0</v>
      </c>
      <c r="G22" s="61">
        <v>0</v>
      </c>
      <c r="H22" s="61">
        <v>3715635908.4200001</v>
      </c>
      <c r="I22" s="61">
        <v>0</v>
      </c>
      <c r="J22" s="61">
        <v>2086173643.7</v>
      </c>
      <c r="K22" s="61">
        <v>1448518120.9400001</v>
      </c>
      <c r="L22" s="61">
        <v>0</v>
      </c>
      <c r="M22" s="61">
        <v>587970653.18999982</v>
      </c>
      <c r="N22" s="61">
        <v>52015771.479999997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-447921126.86000001</v>
      </c>
      <c r="Y22" s="61">
        <v>0</v>
      </c>
      <c r="Z22" s="61">
        <v>0</v>
      </c>
      <c r="AA22" s="61">
        <v>-373163562.33999997</v>
      </c>
      <c r="AB22" s="61">
        <v>-426844617.54000002</v>
      </c>
      <c r="AC22" s="61">
        <v>0</v>
      </c>
      <c r="AD22" s="61">
        <v>223957458.24000001</v>
      </c>
      <c r="AE22" s="61">
        <v>-152598280.33000001</v>
      </c>
      <c r="AF22" s="61">
        <v>280727875.11000001</v>
      </c>
      <c r="AG22" s="61">
        <v>551149234.29999995</v>
      </c>
      <c r="AH22" s="61">
        <v>0</v>
      </c>
      <c r="AI22" s="61">
        <v>0</v>
      </c>
      <c r="AJ22" s="61">
        <v>0</v>
      </c>
      <c r="AK22" s="61">
        <v>0</v>
      </c>
      <c r="AL22" s="61">
        <v>0</v>
      </c>
      <c r="AM22" s="61">
        <v>0</v>
      </c>
      <c r="AN22" s="61">
        <v>2707436.33</v>
      </c>
      <c r="AO22" s="61">
        <v>2707436.33</v>
      </c>
      <c r="AP22" s="61">
        <v>0</v>
      </c>
      <c r="AQ22" s="61">
        <v>0</v>
      </c>
      <c r="AR22" s="61">
        <v>0</v>
      </c>
      <c r="AS22" s="61">
        <v>0</v>
      </c>
      <c r="AT22" s="61">
        <v>0</v>
      </c>
      <c r="AU22" s="61">
        <v>0</v>
      </c>
      <c r="AV22" s="61">
        <v>0</v>
      </c>
      <c r="AW22" s="61">
        <v>0</v>
      </c>
      <c r="AX22" s="61">
        <v>0</v>
      </c>
      <c r="AY22" s="61">
        <v>0</v>
      </c>
      <c r="AZ22" s="61">
        <v>0</v>
      </c>
      <c r="BA22" s="61">
        <v>0</v>
      </c>
      <c r="BB22" s="61">
        <v>0</v>
      </c>
      <c r="BC22" s="61">
        <v>0</v>
      </c>
      <c r="BD22" s="61">
        <v>0</v>
      </c>
      <c r="BE22" s="61">
        <v>0</v>
      </c>
      <c r="BF22" s="61">
        <v>0</v>
      </c>
      <c r="BG22" s="61">
        <v>-6675651612.1899996</v>
      </c>
      <c r="BH22" s="61">
        <v>-1074981912.1199999</v>
      </c>
      <c r="BI22" s="61">
        <v>0</v>
      </c>
      <c r="BJ22" s="61">
        <v>0</v>
      </c>
      <c r="BK22" s="61">
        <v>-4900937171.1199999</v>
      </c>
      <c r="BL22" s="61">
        <v>-5073646586.96</v>
      </c>
      <c r="BM22" s="61">
        <v>0</v>
      </c>
      <c r="BN22" s="61">
        <v>288037241.09000003</v>
      </c>
      <c r="BO22" s="61">
        <v>-113339417.17</v>
      </c>
      <c r="BP22" s="61">
        <v>0</v>
      </c>
      <c r="BQ22" s="61">
        <v>0</v>
      </c>
      <c r="BR22" s="61">
        <v>-1741026.36</v>
      </c>
      <c r="BS22" s="61">
        <v>0</v>
      </c>
      <c r="BT22" s="61">
        <v>-247381.72</v>
      </c>
      <c r="BU22" s="61">
        <v>0</v>
      </c>
      <c r="BV22" s="61">
        <v>-374897304.99000001</v>
      </c>
      <c r="BW22" s="61">
        <v>-68534270.390000001</v>
      </c>
      <c r="BX22" s="61">
        <v>0</v>
      </c>
      <c r="BY22" s="61">
        <v>0</v>
      </c>
      <c r="BZ22" s="61">
        <v>-10752764.439999999</v>
      </c>
      <c r="CA22" s="61">
        <v>-4870804.04</v>
      </c>
      <c r="CB22" s="61">
        <v>-101033.95</v>
      </c>
      <c r="CC22" s="61">
        <v>-1737816.74</v>
      </c>
      <c r="CD22" s="61">
        <v>-17325069.190000001</v>
      </c>
      <c r="CE22" s="61">
        <v>-33746782.030000001</v>
      </c>
      <c r="CF22" s="61">
        <v>-256300953.56999999</v>
      </c>
      <c r="CG22" s="61">
        <v>-1251349103.1400001</v>
      </c>
      <c r="CH22" s="61">
        <v>618785982.30999994</v>
      </c>
      <c r="CI22" s="61">
        <v>0</v>
      </c>
      <c r="CJ22" s="61">
        <v>-316551277.12</v>
      </c>
      <c r="CK22" s="61">
        <v>-3491034</v>
      </c>
      <c r="CL22" s="61">
        <v>-313060243.12</v>
      </c>
      <c r="CM22" s="61">
        <v>0</v>
      </c>
      <c r="CN22" s="61">
        <v>935337259.42999995</v>
      </c>
      <c r="CO22" s="61">
        <v>36576494.469999991</v>
      </c>
      <c r="CP22" s="61">
        <v>-63441057.869999997</v>
      </c>
      <c r="CQ22" s="61">
        <v>100017552.33999999</v>
      </c>
      <c r="CR22" s="61">
        <v>0</v>
      </c>
      <c r="CS22" s="61">
        <v>0</v>
      </c>
      <c r="CT22" s="61">
        <v>0</v>
      </c>
      <c r="CU22" s="61">
        <v>0</v>
      </c>
      <c r="CV22" s="61">
        <v>0</v>
      </c>
      <c r="CW22" s="61">
        <v>0</v>
      </c>
      <c r="CX22" s="61">
        <v>0</v>
      </c>
      <c r="CY22" s="61">
        <v>0</v>
      </c>
      <c r="CZ22" s="61">
        <v>-1907515031.73</v>
      </c>
      <c r="DA22" s="61">
        <v>-1907515031.73</v>
      </c>
      <c r="DB22" s="61">
        <v>0</v>
      </c>
      <c r="DC22" s="61">
        <v>0</v>
      </c>
      <c r="DD22" s="61">
        <v>3014122.32</v>
      </c>
      <c r="DE22" s="61">
        <v>-2210670.5099999998</v>
      </c>
      <c r="DF22" s="61">
        <v>-2210670.5099999998</v>
      </c>
      <c r="DG22" s="61">
        <v>0</v>
      </c>
      <c r="DH22" s="61">
        <v>0</v>
      </c>
      <c r="DI22" s="61">
        <v>0</v>
      </c>
      <c r="DJ22" s="61">
        <v>6429735393.6700191</v>
      </c>
      <c r="DK22" s="61">
        <v>6960355803.870019</v>
      </c>
      <c r="DL22" s="61">
        <v>-530620410.19999999</v>
      </c>
      <c r="DM22" s="61">
        <v>6429735393.6700191</v>
      </c>
      <c r="DN22" s="61">
        <v>0</v>
      </c>
      <c r="DO22" s="61">
        <v>6891106877.6999226</v>
      </c>
      <c r="DP22" s="61">
        <v>69248926.169999361</v>
      </c>
      <c r="DQ22" s="5"/>
      <c r="DR22" s="5"/>
    </row>
    <row r="23" spans="1:122" ht="12.75" customHeight="1">
      <c r="A23" s="44" t="s">
        <v>32</v>
      </c>
      <c r="B23" s="59">
        <v>1022</v>
      </c>
      <c r="C23" s="60" t="s">
        <v>373</v>
      </c>
      <c r="D23" s="61">
        <v>2976532554.2799997</v>
      </c>
      <c r="E23" s="61">
        <v>2275389431.7399998</v>
      </c>
      <c r="F23" s="61">
        <v>0</v>
      </c>
      <c r="G23" s="61">
        <v>0</v>
      </c>
      <c r="H23" s="61">
        <v>1046453639.3099999</v>
      </c>
      <c r="I23" s="61">
        <v>0</v>
      </c>
      <c r="J23" s="61">
        <v>0</v>
      </c>
      <c r="K23" s="61">
        <v>0</v>
      </c>
      <c r="L23" s="61">
        <v>0</v>
      </c>
      <c r="M23" s="61">
        <v>1228935792.4300001</v>
      </c>
      <c r="N23" s="61">
        <v>0</v>
      </c>
      <c r="O23" s="61">
        <v>246532226.64000002</v>
      </c>
      <c r="P23" s="61">
        <v>0</v>
      </c>
      <c r="Q23" s="61">
        <v>0</v>
      </c>
      <c r="R23" s="61">
        <v>216262009.61000001</v>
      </c>
      <c r="S23" s="61">
        <v>0</v>
      </c>
      <c r="T23" s="61">
        <v>0</v>
      </c>
      <c r="U23" s="61">
        <v>30270217.030000001</v>
      </c>
      <c r="V23" s="61">
        <v>0</v>
      </c>
      <c r="W23" s="61">
        <v>0</v>
      </c>
      <c r="X23" s="61">
        <v>247007776.88</v>
      </c>
      <c r="Y23" s="61">
        <v>0</v>
      </c>
      <c r="Z23" s="61">
        <v>0</v>
      </c>
      <c r="AA23" s="61">
        <v>31708807.140000001</v>
      </c>
      <c r="AB23" s="61">
        <v>0</v>
      </c>
      <c r="AC23" s="61">
        <v>67981225.620000005</v>
      </c>
      <c r="AD23" s="61">
        <v>147317744.12</v>
      </c>
      <c r="AE23" s="61">
        <v>0</v>
      </c>
      <c r="AF23" s="61">
        <v>0</v>
      </c>
      <c r="AG23" s="61">
        <v>198934383.37</v>
      </c>
      <c r="AH23" s="61">
        <v>3966825</v>
      </c>
      <c r="AI23" s="61">
        <v>3966825</v>
      </c>
      <c r="AJ23" s="61">
        <v>0</v>
      </c>
      <c r="AK23" s="61">
        <v>0</v>
      </c>
      <c r="AL23" s="61">
        <v>0</v>
      </c>
      <c r="AM23" s="61">
        <v>0</v>
      </c>
      <c r="AN23" s="61">
        <v>4701910.6500000004</v>
      </c>
      <c r="AO23" s="61">
        <v>0</v>
      </c>
      <c r="AP23" s="61">
        <v>4701910.6500000004</v>
      </c>
      <c r="AQ23" s="61">
        <v>0</v>
      </c>
      <c r="AR23" s="61">
        <v>0</v>
      </c>
      <c r="AS23" s="61">
        <v>0</v>
      </c>
      <c r="AT23" s="61">
        <v>0</v>
      </c>
      <c r="AU23" s="61">
        <v>0</v>
      </c>
      <c r="AV23" s="61">
        <v>0</v>
      </c>
      <c r="AW23" s="61">
        <v>0</v>
      </c>
      <c r="AX23" s="61">
        <v>0</v>
      </c>
      <c r="AY23" s="61">
        <v>0</v>
      </c>
      <c r="AZ23" s="61">
        <v>0</v>
      </c>
      <c r="BA23" s="61">
        <v>0</v>
      </c>
      <c r="BB23" s="61">
        <v>0</v>
      </c>
      <c r="BC23" s="61">
        <v>0</v>
      </c>
      <c r="BD23" s="61">
        <v>0</v>
      </c>
      <c r="BE23" s="61">
        <v>0</v>
      </c>
      <c r="BF23" s="61">
        <v>0</v>
      </c>
      <c r="BG23" s="61">
        <v>-2689708480.4199996</v>
      </c>
      <c r="BH23" s="61">
        <v>-27809865.43</v>
      </c>
      <c r="BI23" s="61">
        <v>-1709025.13</v>
      </c>
      <c r="BJ23" s="61">
        <v>-25650452.039999999</v>
      </c>
      <c r="BK23" s="61">
        <v>-2559882792.0999999</v>
      </c>
      <c r="BL23" s="61">
        <v>-1967301702.73</v>
      </c>
      <c r="BM23" s="61">
        <v>-213151763.18000001</v>
      </c>
      <c r="BN23" s="61">
        <v>-220602132.95999998</v>
      </c>
      <c r="BO23" s="61">
        <v>-151332204.37</v>
      </c>
      <c r="BP23" s="61">
        <v>-3429716.88</v>
      </c>
      <c r="BQ23" s="61">
        <v>0</v>
      </c>
      <c r="BR23" s="61">
        <v>-4065271.98</v>
      </c>
      <c r="BS23" s="61">
        <v>0</v>
      </c>
      <c r="BT23" s="61">
        <v>0</v>
      </c>
      <c r="BU23" s="61">
        <v>0</v>
      </c>
      <c r="BV23" s="61">
        <v>-41988895.149999999</v>
      </c>
      <c r="BW23" s="61">
        <v>-27425620.079999998</v>
      </c>
      <c r="BX23" s="61">
        <v>-3559.58</v>
      </c>
      <c r="BY23" s="61">
        <v>0</v>
      </c>
      <c r="BZ23" s="61">
        <v>-3715392.53</v>
      </c>
      <c r="CA23" s="61">
        <v>-666405.61</v>
      </c>
      <c r="CB23" s="61">
        <v>-10328233.050000001</v>
      </c>
      <c r="CC23" s="61">
        <v>-1919671.42</v>
      </c>
      <c r="CD23" s="61">
        <v>-10792357.890000001</v>
      </c>
      <c r="CE23" s="61">
        <v>0</v>
      </c>
      <c r="CF23" s="61">
        <v>-5241830.49</v>
      </c>
      <c r="CG23" s="61">
        <v>-340476019.99000001</v>
      </c>
      <c r="CH23" s="61">
        <v>-263224811.37</v>
      </c>
      <c r="CI23" s="61">
        <v>413337.62</v>
      </c>
      <c r="CJ23" s="61">
        <v>-152157340.91</v>
      </c>
      <c r="CK23" s="61">
        <v>0</v>
      </c>
      <c r="CL23" s="61">
        <v>-152157340.91</v>
      </c>
      <c r="CM23" s="61">
        <v>0</v>
      </c>
      <c r="CN23" s="61">
        <v>-111480808.08</v>
      </c>
      <c r="CO23" s="61">
        <v>0</v>
      </c>
      <c r="CP23" s="61">
        <v>0</v>
      </c>
      <c r="CQ23" s="61">
        <v>0</v>
      </c>
      <c r="CR23" s="61">
        <v>0</v>
      </c>
      <c r="CS23" s="61">
        <v>0</v>
      </c>
      <c r="CT23" s="61">
        <v>0</v>
      </c>
      <c r="CU23" s="61">
        <v>0</v>
      </c>
      <c r="CV23" s="61">
        <v>0</v>
      </c>
      <c r="CW23" s="61">
        <v>0</v>
      </c>
      <c r="CX23" s="61">
        <v>0</v>
      </c>
      <c r="CY23" s="61">
        <v>0</v>
      </c>
      <c r="CZ23" s="61">
        <v>-43149325.100000001</v>
      </c>
      <c r="DA23" s="61">
        <v>-43149325.100000001</v>
      </c>
      <c r="DB23" s="61">
        <v>0</v>
      </c>
      <c r="DC23" s="61">
        <v>0</v>
      </c>
      <c r="DD23" s="61">
        <v>2440344.44</v>
      </c>
      <c r="DE23" s="61">
        <v>-36542227.960000001</v>
      </c>
      <c r="DF23" s="61">
        <v>-4561293.6100000003</v>
      </c>
      <c r="DG23" s="61">
        <v>-31980934.350000001</v>
      </c>
      <c r="DH23" s="61">
        <v>0</v>
      </c>
      <c r="DI23" s="61">
        <v>0</v>
      </c>
      <c r="DJ23" s="61">
        <v>1612889828.9200001</v>
      </c>
      <c r="DK23" s="61">
        <v>2302750201.48</v>
      </c>
      <c r="DL23" s="61">
        <v>-689860372.55999994</v>
      </c>
      <c r="DM23" s="61">
        <v>1612889828.9200001</v>
      </c>
      <c r="DN23" s="61">
        <v>0</v>
      </c>
      <c r="DO23" s="61">
        <v>2356402147.6099987</v>
      </c>
      <c r="DP23" s="61">
        <v>-53651946.129999876</v>
      </c>
      <c r="DQ23" s="5"/>
      <c r="DR23" s="5"/>
    </row>
    <row r="24" spans="1:122" ht="12.75" customHeight="1">
      <c r="A24" s="44" t="s">
        <v>34</v>
      </c>
      <c r="B24" s="59">
        <v>1025</v>
      </c>
      <c r="C24" s="60" t="s">
        <v>373</v>
      </c>
      <c r="D24" s="61">
        <v>568961497.88999999</v>
      </c>
      <c r="E24" s="61">
        <v>332218916.88999999</v>
      </c>
      <c r="F24" s="61">
        <v>6818031.1399999997</v>
      </c>
      <c r="G24" s="61">
        <v>0</v>
      </c>
      <c r="H24" s="61">
        <v>0</v>
      </c>
      <c r="I24" s="61">
        <v>0</v>
      </c>
      <c r="J24" s="61">
        <v>0</v>
      </c>
      <c r="K24" s="61">
        <v>35233209.68</v>
      </c>
      <c r="L24" s="61">
        <v>0</v>
      </c>
      <c r="M24" s="61">
        <v>284438250.12</v>
      </c>
      <c r="N24" s="61">
        <v>5729425.9500000002</v>
      </c>
      <c r="O24" s="61">
        <v>0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179966468.09</v>
      </c>
      <c r="Y24" s="61">
        <v>2935609.19</v>
      </c>
      <c r="Z24" s="61">
        <v>0</v>
      </c>
      <c r="AA24" s="61">
        <v>0</v>
      </c>
      <c r="AB24" s="61">
        <v>0</v>
      </c>
      <c r="AC24" s="61">
        <v>0</v>
      </c>
      <c r="AD24" s="61">
        <v>102118461.40000001</v>
      </c>
      <c r="AE24" s="61">
        <v>0</v>
      </c>
      <c r="AF24" s="61">
        <v>74912397.5</v>
      </c>
      <c r="AG24" s="61">
        <v>56776112.909999996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0</v>
      </c>
      <c r="AN24" s="61">
        <v>0</v>
      </c>
      <c r="AO24" s="61">
        <v>0</v>
      </c>
      <c r="AP24" s="61">
        <v>0</v>
      </c>
      <c r="AQ24" s="61">
        <v>0</v>
      </c>
      <c r="AR24" s="61">
        <v>0</v>
      </c>
      <c r="AS24" s="61">
        <v>0</v>
      </c>
      <c r="AT24" s="61">
        <v>0</v>
      </c>
      <c r="AU24" s="61">
        <v>0</v>
      </c>
      <c r="AV24" s="61">
        <v>0</v>
      </c>
      <c r="AW24" s="61">
        <v>0</v>
      </c>
      <c r="AX24" s="61">
        <v>0</v>
      </c>
      <c r="AY24" s="61">
        <v>0</v>
      </c>
      <c r="AZ24" s="61">
        <v>0</v>
      </c>
      <c r="BA24" s="61">
        <v>0</v>
      </c>
      <c r="BB24" s="61">
        <v>0</v>
      </c>
      <c r="BC24" s="61">
        <v>0</v>
      </c>
      <c r="BD24" s="61">
        <v>0</v>
      </c>
      <c r="BE24" s="61">
        <v>0</v>
      </c>
      <c r="BF24" s="61">
        <v>0</v>
      </c>
      <c r="BG24" s="61">
        <v>-577062212.96999991</v>
      </c>
      <c r="BH24" s="61">
        <v>-28795859.27</v>
      </c>
      <c r="BI24" s="61">
        <v>0</v>
      </c>
      <c r="BJ24" s="61">
        <v>0</v>
      </c>
      <c r="BK24" s="61">
        <v>-512185384.98000002</v>
      </c>
      <c r="BL24" s="61">
        <v>0</v>
      </c>
      <c r="BM24" s="61">
        <v>0</v>
      </c>
      <c r="BN24" s="61">
        <v>-512185384.98000002</v>
      </c>
      <c r="BO24" s="61">
        <v>0</v>
      </c>
      <c r="BP24" s="61">
        <v>0</v>
      </c>
      <c r="BQ24" s="61">
        <v>0</v>
      </c>
      <c r="BR24" s="61">
        <v>0</v>
      </c>
      <c r="BS24" s="61">
        <v>0</v>
      </c>
      <c r="BT24" s="61">
        <v>0</v>
      </c>
      <c r="BU24" s="61">
        <v>0</v>
      </c>
      <c r="BV24" s="61">
        <v>-24700722.510000002</v>
      </c>
      <c r="BW24" s="61">
        <v>-11073114.399999999</v>
      </c>
      <c r="BX24" s="61">
        <v>0</v>
      </c>
      <c r="BY24" s="61">
        <v>0</v>
      </c>
      <c r="BZ24" s="61">
        <v>0</v>
      </c>
      <c r="CA24" s="61">
        <v>-2030822</v>
      </c>
      <c r="CB24" s="61">
        <v>0</v>
      </c>
      <c r="CC24" s="61">
        <v>-2189934.6</v>
      </c>
      <c r="CD24" s="61">
        <v>0</v>
      </c>
      <c r="CE24" s="61">
        <v>-6852357.7999999998</v>
      </c>
      <c r="CF24" s="61">
        <v>-307131.81</v>
      </c>
      <c r="CG24" s="61">
        <v>-105513623.45</v>
      </c>
      <c r="CH24" s="61">
        <v>-7522409.0899999999</v>
      </c>
      <c r="CI24" s="61">
        <v>0</v>
      </c>
      <c r="CJ24" s="61">
        <v>0</v>
      </c>
      <c r="CK24" s="61">
        <v>0</v>
      </c>
      <c r="CL24" s="61">
        <v>0</v>
      </c>
      <c r="CM24" s="61">
        <v>0</v>
      </c>
      <c r="CN24" s="61">
        <v>-7522409.0899999999</v>
      </c>
      <c r="CO24" s="61">
        <v>-79717294.479999989</v>
      </c>
      <c r="CP24" s="61">
        <v>226163371.52000001</v>
      </c>
      <c r="CQ24" s="61">
        <v>-305880666</v>
      </c>
      <c r="CR24" s="61">
        <v>0</v>
      </c>
      <c r="CS24" s="61">
        <v>0</v>
      </c>
      <c r="CT24" s="61">
        <v>0</v>
      </c>
      <c r="CU24" s="61">
        <v>0</v>
      </c>
      <c r="CV24" s="61">
        <v>0</v>
      </c>
      <c r="CW24" s="61">
        <v>0</v>
      </c>
      <c r="CX24" s="61">
        <v>0</v>
      </c>
      <c r="CY24" s="61">
        <v>0</v>
      </c>
      <c r="CZ24" s="61">
        <v>-25415296.75</v>
      </c>
      <c r="DA24" s="61">
        <v>0</v>
      </c>
      <c r="DB24" s="61">
        <v>-25415296.75</v>
      </c>
      <c r="DC24" s="61">
        <v>0</v>
      </c>
      <c r="DD24" s="61">
        <v>7535154.8799999999</v>
      </c>
      <c r="DE24" s="61">
        <v>-393778.01</v>
      </c>
      <c r="DF24" s="61">
        <v>-393778.01</v>
      </c>
      <c r="DG24" s="61">
        <v>0</v>
      </c>
      <c r="DH24" s="61">
        <v>0</v>
      </c>
      <c r="DI24" s="61">
        <v>0</v>
      </c>
      <c r="DJ24" s="61">
        <v>78990478.500000477</v>
      </c>
      <c r="DK24" s="61">
        <v>78990478.500000477</v>
      </c>
      <c r="DL24" s="61">
        <v>0</v>
      </c>
      <c r="DM24" s="61">
        <v>78990478.500000477</v>
      </c>
      <c r="DN24" s="61">
        <v>0</v>
      </c>
      <c r="DO24" s="61">
        <v>192604817.02999973</v>
      </c>
      <c r="DP24" s="61">
        <v>-113614338.52999993</v>
      </c>
      <c r="DQ24" s="5"/>
      <c r="DR24" s="5"/>
    </row>
    <row r="25" spans="1:122" ht="12.75" customHeight="1">
      <c r="A25" s="44" t="s">
        <v>36</v>
      </c>
      <c r="B25" s="59">
        <v>1027</v>
      </c>
      <c r="C25" s="60" t="s">
        <v>373</v>
      </c>
      <c r="D25" s="61">
        <v>396366790.38999999</v>
      </c>
      <c r="E25" s="61">
        <v>362168348.27999997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362168348.27999997</v>
      </c>
      <c r="N25" s="61">
        <v>0</v>
      </c>
      <c r="O25" s="61">
        <v>0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2095370.48</v>
      </c>
      <c r="Y25" s="61">
        <v>2072613.42</v>
      </c>
      <c r="Z25" s="61">
        <v>0</v>
      </c>
      <c r="AA25" s="61">
        <v>0</v>
      </c>
      <c r="AB25" s="61">
        <v>0</v>
      </c>
      <c r="AC25" s="61">
        <v>0</v>
      </c>
      <c r="AD25" s="61">
        <v>22757.060000000056</v>
      </c>
      <c r="AE25" s="61">
        <v>0</v>
      </c>
      <c r="AF25" s="61">
        <v>0</v>
      </c>
      <c r="AG25" s="61">
        <v>25208771.289999999</v>
      </c>
      <c r="AH25" s="61">
        <v>6894300.3399999999</v>
      </c>
      <c r="AI25" s="61">
        <v>0</v>
      </c>
      <c r="AJ25" s="61">
        <v>6894300.3399999999</v>
      </c>
      <c r="AK25" s="61">
        <v>0</v>
      </c>
      <c r="AL25" s="61">
        <v>0</v>
      </c>
      <c r="AM25" s="61">
        <v>0</v>
      </c>
      <c r="AN25" s="61">
        <v>0</v>
      </c>
      <c r="AO25" s="61">
        <v>0</v>
      </c>
      <c r="AP25" s="61">
        <v>0</v>
      </c>
      <c r="AQ25" s="61">
        <v>0</v>
      </c>
      <c r="AR25" s="61">
        <v>0</v>
      </c>
      <c r="AS25" s="61">
        <v>0</v>
      </c>
      <c r="AT25" s="61">
        <v>0</v>
      </c>
      <c r="AU25" s="61">
        <v>0</v>
      </c>
      <c r="AV25" s="61">
        <v>0</v>
      </c>
      <c r="AW25" s="61">
        <v>0</v>
      </c>
      <c r="AX25" s="61">
        <v>0</v>
      </c>
      <c r="AY25" s="61">
        <v>0</v>
      </c>
      <c r="AZ25" s="61">
        <v>0</v>
      </c>
      <c r="BA25" s="61">
        <v>0</v>
      </c>
      <c r="BB25" s="61">
        <v>0</v>
      </c>
      <c r="BC25" s="61">
        <v>0</v>
      </c>
      <c r="BD25" s="61">
        <v>0</v>
      </c>
      <c r="BE25" s="61">
        <v>0</v>
      </c>
      <c r="BF25" s="61">
        <v>0</v>
      </c>
      <c r="BG25" s="61">
        <v>-505974018.68000013</v>
      </c>
      <c r="BH25" s="61">
        <v>8176418.1099999994</v>
      </c>
      <c r="BI25" s="61">
        <v>-104708235.17000008</v>
      </c>
      <c r="BJ25" s="61">
        <v>0</v>
      </c>
      <c r="BK25" s="61">
        <v>-396366790.39000005</v>
      </c>
      <c r="BL25" s="61">
        <v>-362168348.28000003</v>
      </c>
      <c r="BM25" s="61">
        <v>0</v>
      </c>
      <c r="BN25" s="61">
        <v>-2095370.48</v>
      </c>
      <c r="BO25" s="61">
        <v>-25208771.289999995</v>
      </c>
      <c r="BP25" s="61">
        <v>-6894300.3399999989</v>
      </c>
      <c r="BQ25" s="61">
        <v>0</v>
      </c>
      <c r="BR25" s="61">
        <v>0</v>
      </c>
      <c r="BS25" s="61">
        <v>0</v>
      </c>
      <c r="BT25" s="61">
        <v>0</v>
      </c>
      <c r="BU25" s="61">
        <v>0</v>
      </c>
      <c r="BV25" s="61">
        <v>-9029154.4800000004</v>
      </c>
      <c r="BW25" s="61">
        <v>-4046256.75</v>
      </c>
      <c r="BX25" s="61">
        <v>0</v>
      </c>
      <c r="BY25" s="61">
        <v>0</v>
      </c>
      <c r="BZ25" s="61">
        <v>0</v>
      </c>
      <c r="CA25" s="61">
        <v>-2683951.35</v>
      </c>
      <c r="CB25" s="61">
        <v>-1903003.56</v>
      </c>
      <c r="CC25" s="61">
        <v>-599680.22</v>
      </c>
      <c r="CD25" s="61">
        <v>2904463.96</v>
      </c>
      <c r="CE25" s="61">
        <v>-1764085.58</v>
      </c>
      <c r="CF25" s="61">
        <v>0</v>
      </c>
      <c r="CG25" s="61">
        <v>25242121.070000004</v>
      </c>
      <c r="CH25" s="61">
        <v>23408570.370000005</v>
      </c>
      <c r="CI25" s="61">
        <v>0</v>
      </c>
      <c r="CJ25" s="61">
        <v>4009882</v>
      </c>
      <c r="CK25" s="61">
        <v>4009882</v>
      </c>
      <c r="CL25" s="61">
        <v>0</v>
      </c>
      <c r="CM25" s="61">
        <v>0</v>
      </c>
      <c r="CN25" s="61">
        <v>19398688.370000005</v>
      </c>
      <c r="CO25" s="61">
        <v>0</v>
      </c>
      <c r="CP25" s="61">
        <v>0</v>
      </c>
      <c r="CQ25" s="61">
        <v>0</v>
      </c>
      <c r="CR25" s="61">
        <v>0</v>
      </c>
      <c r="CS25" s="61">
        <v>0</v>
      </c>
      <c r="CT25" s="61">
        <v>0</v>
      </c>
      <c r="CU25" s="61">
        <v>0</v>
      </c>
      <c r="CV25" s="61">
        <v>0</v>
      </c>
      <c r="CW25" s="61">
        <v>0</v>
      </c>
      <c r="CX25" s="61">
        <v>0</v>
      </c>
      <c r="CY25" s="61">
        <v>0</v>
      </c>
      <c r="CZ25" s="61">
        <v>5640690</v>
      </c>
      <c r="DA25" s="61">
        <v>5640690</v>
      </c>
      <c r="DB25" s="61">
        <v>0</v>
      </c>
      <c r="DC25" s="61">
        <v>0</v>
      </c>
      <c r="DD25" s="61">
        <v>2257404.63</v>
      </c>
      <c r="DE25" s="61">
        <v>-6064543.9300000006</v>
      </c>
      <c r="DF25" s="61">
        <v>-6059396.2500000009</v>
      </c>
      <c r="DG25" s="61">
        <v>-5147.68</v>
      </c>
      <c r="DH25" s="61">
        <v>0</v>
      </c>
      <c r="DI25" s="61">
        <v>0</v>
      </c>
      <c r="DJ25" s="61">
        <v>-215268147.47531807</v>
      </c>
      <c r="DK25" s="61">
        <v>-215268147.47531807</v>
      </c>
      <c r="DL25" s="61">
        <v>0</v>
      </c>
      <c r="DM25" s="61">
        <v>-215268147.47531807</v>
      </c>
      <c r="DN25" s="61">
        <v>0</v>
      </c>
      <c r="DO25" s="61">
        <v>-130903040.2553165</v>
      </c>
      <c r="DP25" s="61">
        <v>-84365107.220000133</v>
      </c>
      <c r="DQ25" s="5"/>
      <c r="DR25" s="5"/>
    </row>
    <row r="26" spans="1:122" ht="12.75" customHeight="1">
      <c r="A26" s="44" t="s">
        <v>38</v>
      </c>
      <c r="B26" s="59">
        <v>1028</v>
      </c>
      <c r="C26" s="60" t="s">
        <v>373</v>
      </c>
      <c r="D26" s="61">
        <v>1335674662.8300002</v>
      </c>
      <c r="E26" s="61">
        <v>1303153352.6100001</v>
      </c>
      <c r="F26" s="61">
        <v>0</v>
      </c>
      <c r="G26" s="61">
        <v>0</v>
      </c>
      <c r="H26" s="61">
        <v>588610219.18000007</v>
      </c>
      <c r="I26" s="61">
        <v>35452620</v>
      </c>
      <c r="J26" s="61">
        <v>0</v>
      </c>
      <c r="K26" s="61">
        <v>379035.89</v>
      </c>
      <c r="L26" s="61">
        <v>12614513.93</v>
      </c>
      <c r="M26" s="61">
        <v>666096963.61000001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-171944598.78999999</v>
      </c>
      <c r="Y26" s="61">
        <v>0</v>
      </c>
      <c r="Z26" s="61">
        <v>0</v>
      </c>
      <c r="AA26" s="61">
        <v>-170175237.97999999</v>
      </c>
      <c r="AB26" s="61">
        <v>-13378312.51</v>
      </c>
      <c r="AC26" s="61">
        <v>0</v>
      </c>
      <c r="AD26" s="61">
        <v>11608951.699999999</v>
      </c>
      <c r="AE26" s="61">
        <v>0</v>
      </c>
      <c r="AF26" s="61">
        <v>0</v>
      </c>
      <c r="AG26" s="61">
        <v>198342033.12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0</v>
      </c>
      <c r="AN26" s="61">
        <v>6123875.8899999997</v>
      </c>
      <c r="AO26" s="61">
        <v>6123875.8899999997</v>
      </c>
      <c r="AP26" s="61">
        <v>0</v>
      </c>
      <c r="AQ26" s="61">
        <v>0</v>
      </c>
      <c r="AR26" s="61">
        <v>0</v>
      </c>
      <c r="AS26" s="61">
        <v>0</v>
      </c>
      <c r="AT26" s="61">
        <v>0</v>
      </c>
      <c r="AU26" s="61">
        <v>0</v>
      </c>
      <c r="AV26" s="61">
        <v>0</v>
      </c>
      <c r="AW26" s="61">
        <v>0</v>
      </c>
      <c r="AX26" s="61">
        <v>0</v>
      </c>
      <c r="AY26" s="61">
        <v>0</v>
      </c>
      <c r="AZ26" s="61">
        <v>0</v>
      </c>
      <c r="BA26" s="61">
        <v>0</v>
      </c>
      <c r="BB26" s="61">
        <v>0</v>
      </c>
      <c r="BC26" s="61">
        <v>0</v>
      </c>
      <c r="BD26" s="61">
        <v>0</v>
      </c>
      <c r="BE26" s="61">
        <v>0</v>
      </c>
      <c r="BF26" s="61">
        <v>0</v>
      </c>
      <c r="BG26" s="61">
        <v>-1155917597.6299999</v>
      </c>
      <c r="BH26" s="61">
        <v>-3853163.3799999994</v>
      </c>
      <c r="BI26" s="61">
        <v>0</v>
      </c>
      <c r="BJ26" s="61">
        <v>0</v>
      </c>
      <c r="BK26" s="61">
        <v>-980879482.50999999</v>
      </c>
      <c r="BL26" s="61">
        <v>-1123562768.01</v>
      </c>
      <c r="BM26" s="61">
        <v>0</v>
      </c>
      <c r="BN26" s="61">
        <v>147964752.01999998</v>
      </c>
      <c r="BO26" s="61">
        <v>0</v>
      </c>
      <c r="BP26" s="61">
        <v>0</v>
      </c>
      <c r="BQ26" s="61">
        <v>0</v>
      </c>
      <c r="BR26" s="61">
        <v>-5281466.5199999996</v>
      </c>
      <c r="BS26" s="61">
        <v>0</v>
      </c>
      <c r="BT26" s="61">
        <v>0</v>
      </c>
      <c r="BU26" s="61">
        <v>0</v>
      </c>
      <c r="BV26" s="61">
        <v>-100511551.39</v>
      </c>
      <c r="BW26" s="61">
        <v>-70673400.349999994</v>
      </c>
      <c r="BX26" s="61">
        <v>-2180.36</v>
      </c>
      <c r="BY26" s="61">
        <v>-11415530.560000001</v>
      </c>
      <c r="BZ26" s="61">
        <v>-828.12</v>
      </c>
      <c r="CA26" s="61">
        <v>-3202471.37</v>
      </c>
      <c r="CB26" s="61">
        <v>-4783921.6900000004</v>
      </c>
      <c r="CC26" s="61">
        <v>-397546.59</v>
      </c>
      <c r="CD26" s="61">
        <v>-1785102.7400000002</v>
      </c>
      <c r="CE26" s="61">
        <v>-49085818.920000002</v>
      </c>
      <c r="CF26" s="61">
        <v>0</v>
      </c>
      <c r="CG26" s="61">
        <v>-194411612.73000002</v>
      </c>
      <c r="CH26" s="61">
        <v>-19411404.640000004</v>
      </c>
      <c r="CI26" s="61">
        <v>1873</v>
      </c>
      <c r="CJ26" s="61">
        <v>3553013.1099999943</v>
      </c>
      <c r="CK26" s="61">
        <v>-3373329.06</v>
      </c>
      <c r="CL26" s="61">
        <v>6926342.1699999943</v>
      </c>
      <c r="CM26" s="61">
        <v>0</v>
      </c>
      <c r="CN26" s="61">
        <v>-22966290.75</v>
      </c>
      <c r="CO26" s="61">
        <v>0</v>
      </c>
      <c r="CP26" s="61">
        <v>0</v>
      </c>
      <c r="CQ26" s="61">
        <v>0</v>
      </c>
      <c r="CR26" s="61">
        <v>0</v>
      </c>
      <c r="CS26" s="61">
        <v>0</v>
      </c>
      <c r="CT26" s="61">
        <v>0</v>
      </c>
      <c r="CU26" s="61">
        <v>0</v>
      </c>
      <c r="CV26" s="61">
        <v>0</v>
      </c>
      <c r="CW26" s="61">
        <v>0</v>
      </c>
      <c r="CX26" s="61">
        <v>0</v>
      </c>
      <c r="CY26" s="61">
        <v>0</v>
      </c>
      <c r="CZ26" s="61">
        <v>-120117561.73999999</v>
      </c>
      <c r="DA26" s="61">
        <v>-120117561.73999999</v>
      </c>
      <c r="DB26" s="61">
        <v>0</v>
      </c>
      <c r="DC26" s="61">
        <v>0</v>
      </c>
      <c r="DD26" s="61">
        <v>6088159.0500000007</v>
      </c>
      <c r="DE26" s="61">
        <v>-60970805.400000006</v>
      </c>
      <c r="DF26" s="61">
        <v>-2098760.36</v>
      </c>
      <c r="DG26" s="61">
        <v>-58872045.040000007</v>
      </c>
      <c r="DH26" s="61">
        <v>0</v>
      </c>
      <c r="DI26" s="61">
        <v>0</v>
      </c>
      <c r="DJ26" s="61">
        <v>378300729.00000548</v>
      </c>
      <c r="DK26" s="61">
        <v>416350214.78000546</v>
      </c>
      <c r="DL26" s="61">
        <v>-38049485.780000001</v>
      </c>
      <c r="DM26" s="61">
        <v>378300729.00000548</v>
      </c>
      <c r="DN26" s="61">
        <v>0</v>
      </c>
      <c r="DO26" s="61">
        <v>431004762.31000233</v>
      </c>
      <c r="DP26" s="61">
        <v>-14654547.529999733</v>
      </c>
      <c r="DQ26" s="5"/>
      <c r="DR26" s="5"/>
    </row>
    <row r="27" spans="1:122" ht="12.75" customHeight="1">
      <c r="A27" s="44" t="s">
        <v>40</v>
      </c>
      <c r="B27" s="59">
        <v>1030</v>
      </c>
      <c r="C27" s="60" t="s">
        <v>373</v>
      </c>
      <c r="D27" s="61">
        <v>3696363715.9700003</v>
      </c>
      <c r="E27" s="61">
        <v>616808075.28000009</v>
      </c>
      <c r="F27" s="61">
        <v>185442222.74000001</v>
      </c>
      <c r="G27" s="61">
        <v>0</v>
      </c>
      <c r="H27" s="61">
        <v>401637938.18000001</v>
      </c>
      <c r="I27" s="61">
        <v>20533836.82</v>
      </c>
      <c r="J27" s="61">
        <v>0</v>
      </c>
      <c r="K27" s="61">
        <v>5050389.0199999996</v>
      </c>
      <c r="L27" s="61">
        <v>0</v>
      </c>
      <c r="M27" s="61">
        <v>603383.99</v>
      </c>
      <c r="N27" s="61">
        <v>3540304.53</v>
      </c>
      <c r="O27" s="61">
        <v>481656570.97000003</v>
      </c>
      <c r="P27" s="61">
        <v>0</v>
      </c>
      <c r="Q27" s="61">
        <v>139678346.78</v>
      </c>
      <c r="R27" s="61">
        <v>0</v>
      </c>
      <c r="S27" s="61">
        <v>341978224.19</v>
      </c>
      <c r="T27" s="61">
        <v>0</v>
      </c>
      <c r="U27" s="61">
        <v>0</v>
      </c>
      <c r="V27" s="61">
        <v>0</v>
      </c>
      <c r="W27" s="61">
        <v>0</v>
      </c>
      <c r="X27" s="61">
        <v>1636465340.98</v>
      </c>
      <c r="Y27" s="61">
        <v>-26983578.940000001</v>
      </c>
      <c r="Z27" s="61">
        <v>137115455.25999999</v>
      </c>
      <c r="AA27" s="61">
        <v>0</v>
      </c>
      <c r="AB27" s="61">
        <v>-101911788.29000001</v>
      </c>
      <c r="AC27" s="61">
        <v>0</v>
      </c>
      <c r="AD27" s="61">
        <v>1628358773.49</v>
      </c>
      <c r="AE27" s="61">
        <v>0</v>
      </c>
      <c r="AF27" s="61">
        <v>-113520.54</v>
      </c>
      <c r="AG27" s="61">
        <v>353407126.74000001</v>
      </c>
      <c r="AH27" s="61">
        <v>0</v>
      </c>
      <c r="AI27" s="61">
        <v>0</v>
      </c>
      <c r="AJ27" s="61">
        <v>0</v>
      </c>
      <c r="AK27" s="61">
        <v>0</v>
      </c>
      <c r="AL27" s="61">
        <v>0</v>
      </c>
      <c r="AM27" s="61">
        <v>0</v>
      </c>
      <c r="AN27" s="61">
        <v>0</v>
      </c>
      <c r="AO27" s="61">
        <v>0</v>
      </c>
      <c r="AP27" s="61">
        <v>0</v>
      </c>
      <c r="AQ27" s="61">
        <v>0</v>
      </c>
      <c r="AR27" s="61">
        <v>608026602</v>
      </c>
      <c r="AS27" s="61">
        <v>0</v>
      </c>
      <c r="AT27" s="61">
        <v>0</v>
      </c>
      <c r="AU27" s="61">
        <v>0</v>
      </c>
      <c r="AV27" s="61">
        <v>0</v>
      </c>
      <c r="AW27" s="61">
        <v>0</v>
      </c>
      <c r="AX27" s="61">
        <v>0</v>
      </c>
      <c r="AY27" s="61">
        <v>0</v>
      </c>
      <c r="AZ27" s="61">
        <v>0</v>
      </c>
      <c r="BA27" s="61">
        <v>0</v>
      </c>
      <c r="BB27" s="61">
        <v>0</v>
      </c>
      <c r="BC27" s="61">
        <v>0</v>
      </c>
      <c r="BD27" s="61">
        <v>0</v>
      </c>
      <c r="BE27" s="61">
        <v>0</v>
      </c>
      <c r="BF27" s="61">
        <v>0</v>
      </c>
      <c r="BG27" s="61">
        <v>-2862462769.3699994</v>
      </c>
      <c r="BH27" s="61">
        <v>-205118239.72</v>
      </c>
      <c r="BI27" s="61">
        <v>0</v>
      </c>
      <c r="BJ27" s="61">
        <v>0</v>
      </c>
      <c r="BK27" s="61">
        <v>-2184180960.6099997</v>
      </c>
      <c r="BL27" s="61">
        <v>-490405231.15999997</v>
      </c>
      <c r="BM27" s="61">
        <v>-385161120.87999994</v>
      </c>
      <c r="BN27" s="61">
        <v>-1308614608.5699999</v>
      </c>
      <c r="BO27" s="61">
        <v>0</v>
      </c>
      <c r="BP27" s="61">
        <v>0</v>
      </c>
      <c r="BQ27" s="61">
        <v>0</v>
      </c>
      <c r="BR27" s="61">
        <v>0</v>
      </c>
      <c r="BS27" s="61">
        <v>0</v>
      </c>
      <c r="BT27" s="61">
        <v>0</v>
      </c>
      <c r="BU27" s="61">
        <v>-249121199.80000001</v>
      </c>
      <c r="BV27" s="61">
        <v>-151584785.02000001</v>
      </c>
      <c r="BW27" s="61">
        <v>-72457584.219999999</v>
      </c>
      <c r="BX27" s="61">
        <v>0</v>
      </c>
      <c r="BY27" s="61">
        <v>-438508.79999999999</v>
      </c>
      <c r="BZ27" s="61">
        <v>-12805709.539999999</v>
      </c>
      <c r="CA27" s="61">
        <v>-960202.8</v>
      </c>
      <c r="CB27" s="61">
        <v>-10437495.689999999</v>
      </c>
      <c r="CC27" s="61">
        <v>-3961384.24</v>
      </c>
      <c r="CD27" s="61">
        <v>-9743955.0199999996</v>
      </c>
      <c r="CE27" s="61">
        <v>-34110328.130000003</v>
      </c>
      <c r="CF27" s="61">
        <v>0</v>
      </c>
      <c r="CG27" s="61">
        <v>-72708108.320000023</v>
      </c>
      <c r="CH27" s="61">
        <v>-178409279.74000001</v>
      </c>
      <c r="CI27" s="61">
        <v>0</v>
      </c>
      <c r="CJ27" s="61">
        <v>-106749896.11</v>
      </c>
      <c r="CK27" s="61">
        <v>-21005074.609999999</v>
      </c>
      <c r="CL27" s="61">
        <v>-85744821.5</v>
      </c>
      <c r="CM27" s="61">
        <v>0</v>
      </c>
      <c r="CN27" s="61">
        <v>-71659383.63000001</v>
      </c>
      <c r="CO27" s="61">
        <v>17424031.379999995</v>
      </c>
      <c r="CP27" s="61">
        <v>141472005.81999999</v>
      </c>
      <c r="CQ27" s="61">
        <v>-124047974.44</v>
      </c>
      <c r="CR27" s="61">
        <v>0</v>
      </c>
      <c r="CS27" s="61">
        <v>0</v>
      </c>
      <c r="CT27" s="61">
        <v>0</v>
      </c>
      <c r="CU27" s="61">
        <v>0</v>
      </c>
      <c r="CV27" s="61">
        <v>0</v>
      </c>
      <c r="CW27" s="61">
        <v>0</v>
      </c>
      <c r="CX27" s="61">
        <v>0</v>
      </c>
      <c r="CY27" s="61">
        <v>0</v>
      </c>
      <c r="CZ27" s="61">
        <v>48816003.060000002</v>
      </c>
      <c r="DA27" s="61">
        <v>48816003.060000002</v>
      </c>
      <c r="DB27" s="61">
        <v>0</v>
      </c>
      <c r="DC27" s="61">
        <v>0</v>
      </c>
      <c r="DD27" s="61">
        <v>41133523.100000001</v>
      </c>
      <c r="DE27" s="61">
        <v>-1672386.1199999999</v>
      </c>
      <c r="DF27" s="61">
        <v>-1201120.1299999999</v>
      </c>
      <c r="DG27" s="61">
        <v>-471265.99</v>
      </c>
      <c r="DH27" s="61">
        <v>0</v>
      </c>
      <c r="DI27" s="61">
        <v>0</v>
      </c>
      <c r="DJ27" s="61">
        <v>1176676223.1600003</v>
      </c>
      <c r="DK27" s="61">
        <v>1470189156.7600002</v>
      </c>
      <c r="DL27" s="61">
        <v>-293512933.60000002</v>
      </c>
      <c r="DM27" s="61">
        <v>1176676223.1600003</v>
      </c>
      <c r="DN27" s="61">
        <v>0</v>
      </c>
      <c r="DO27" s="61">
        <v>708996318.47999477</v>
      </c>
      <c r="DP27" s="61">
        <v>761192838.28000081</v>
      </c>
      <c r="DQ27" s="5"/>
      <c r="DR27" s="5"/>
    </row>
    <row r="28" spans="1:122" ht="12.75" customHeight="1">
      <c r="A28" s="44" t="s">
        <v>42</v>
      </c>
      <c r="B28" s="59">
        <v>1031</v>
      </c>
      <c r="C28" s="60" t="s">
        <v>373</v>
      </c>
      <c r="D28" s="61">
        <v>87823109.5</v>
      </c>
      <c r="E28" s="61">
        <v>22714349.949999999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22714349.949999999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-1333170.07</v>
      </c>
      <c r="Y28" s="61">
        <v>0</v>
      </c>
      <c r="Z28" s="61">
        <v>0</v>
      </c>
      <c r="AA28" s="61">
        <v>0</v>
      </c>
      <c r="AB28" s="61">
        <v>0</v>
      </c>
      <c r="AC28" s="61">
        <v>0</v>
      </c>
      <c r="AD28" s="61">
        <v>0</v>
      </c>
      <c r="AE28" s="61">
        <v>0</v>
      </c>
      <c r="AF28" s="61">
        <v>-1333170.07</v>
      </c>
      <c r="AG28" s="61">
        <v>66441929.619999997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0</v>
      </c>
      <c r="AN28" s="61">
        <v>0</v>
      </c>
      <c r="AO28" s="61">
        <v>0</v>
      </c>
      <c r="AP28" s="61">
        <v>0</v>
      </c>
      <c r="AQ28" s="61">
        <v>0</v>
      </c>
      <c r="AR28" s="61">
        <v>0</v>
      </c>
      <c r="AS28" s="61">
        <v>0</v>
      </c>
      <c r="AT28" s="61">
        <v>0</v>
      </c>
      <c r="AU28" s="61">
        <v>0</v>
      </c>
      <c r="AV28" s="61">
        <v>0</v>
      </c>
      <c r="AW28" s="61">
        <v>0</v>
      </c>
      <c r="AX28" s="61">
        <v>0</v>
      </c>
      <c r="AY28" s="61">
        <v>0</v>
      </c>
      <c r="AZ28" s="61">
        <v>0</v>
      </c>
      <c r="BA28" s="61">
        <v>0</v>
      </c>
      <c r="BB28" s="61">
        <v>0</v>
      </c>
      <c r="BC28" s="61">
        <v>0</v>
      </c>
      <c r="BD28" s="61">
        <v>0</v>
      </c>
      <c r="BE28" s="61">
        <v>0</v>
      </c>
      <c r="BF28" s="61">
        <v>0</v>
      </c>
      <c r="BG28" s="61">
        <v>-93244454.340000004</v>
      </c>
      <c r="BH28" s="61">
        <v>0</v>
      </c>
      <c r="BI28" s="61">
        <v>0</v>
      </c>
      <c r="BJ28" s="61">
        <v>0</v>
      </c>
      <c r="BK28" s="61">
        <v>-75668011.590000004</v>
      </c>
      <c r="BL28" s="61">
        <v>-21381179.879999999</v>
      </c>
      <c r="BM28" s="61">
        <v>0</v>
      </c>
      <c r="BN28" s="61">
        <v>0</v>
      </c>
      <c r="BO28" s="61">
        <v>-54286831.710000001</v>
      </c>
      <c r="BP28" s="61">
        <v>0</v>
      </c>
      <c r="BQ28" s="61">
        <v>0</v>
      </c>
      <c r="BR28" s="61">
        <v>0</v>
      </c>
      <c r="BS28" s="61">
        <v>0</v>
      </c>
      <c r="BT28" s="61">
        <v>0</v>
      </c>
      <c r="BU28" s="61">
        <v>0</v>
      </c>
      <c r="BV28" s="61">
        <v>-12155095.949999999</v>
      </c>
      <c r="BW28" s="61">
        <v>-5421346.7999999998</v>
      </c>
      <c r="BX28" s="61">
        <v>0</v>
      </c>
      <c r="BY28" s="61">
        <v>0</v>
      </c>
      <c r="BZ28" s="61">
        <v>-260617.63</v>
      </c>
      <c r="CA28" s="61">
        <v>-24896.43</v>
      </c>
      <c r="CB28" s="61">
        <v>0</v>
      </c>
      <c r="CC28" s="61">
        <v>-8315.7900000000009</v>
      </c>
      <c r="CD28" s="61">
        <v>-1189980.6599999999</v>
      </c>
      <c r="CE28" s="61">
        <v>-3937536.29</v>
      </c>
      <c r="CF28" s="61">
        <v>0</v>
      </c>
      <c r="CG28" s="61">
        <v>6946012.5</v>
      </c>
      <c r="CH28" s="61">
        <v>2223943.48</v>
      </c>
      <c r="CI28" s="61">
        <v>176750.74</v>
      </c>
      <c r="CJ28" s="61">
        <v>0</v>
      </c>
      <c r="CK28" s="61">
        <v>0</v>
      </c>
      <c r="CL28" s="61">
        <v>0</v>
      </c>
      <c r="CM28" s="61">
        <v>0</v>
      </c>
      <c r="CN28" s="61">
        <v>2047192.74</v>
      </c>
      <c r="CO28" s="61">
        <v>-1255970.8999999999</v>
      </c>
      <c r="CP28" s="61">
        <v>0</v>
      </c>
      <c r="CQ28" s="61">
        <v>-1255970.8999999999</v>
      </c>
      <c r="CR28" s="61">
        <v>0</v>
      </c>
      <c r="CS28" s="61">
        <v>0</v>
      </c>
      <c r="CT28" s="61">
        <v>0</v>
      </c>
      <c r="CU28" s="61">
        <v>0</v>
      </c>
      <c r="CV28" s="61">
        <v>0</v>
      </c>
      <c r="CW28" s="61">
        <v>0</v>
      </c>
      <c r="CX28" s="61">
        <v>0</v>
      </c>
      <c r="CY28" s="61">
        <v>0</v>
      </c>
      <c r="CZ28" s="61">
        <v>0</v>
      </c>
      <c r="DA28" s="61">
        <v>0</v>
      </c>
      <c r="DB28" s="61">
        <v>0</v>
      </c>
      <c r="DC28" s="61">
        <v>5873039.9199999999</v>
      </c>
      <c r="DD28" s="61">
        <v>105000</v>
      </c>
      <c r="DE28" s="61">
        <v>0</v>
      </c>
      <c r="DF28" s="61">
        <v>0</v>
      </c>
      <c r="DG28" s="61">
        <v>0</v>
      </c>
      <c r="DH28" s="61">
        <v>0</v>
      </c>
      <c r="DI28" s="61">
        <v>0</v>
      </c>
      <c r="DJ28" s="61">
        <v>-25644207.760000002</v>
      </c>
      <c r="DK28" s="61">
        <v>-25644207.760000002</v>
      </c>
      <c r="DL28" s="61">
        <v>0</v>
      </c>
      <c r="DM28" s="61">
        <v>-25644207.760000002</v>
      </c>
      <c r="DN28" s="61">
        <v>0</v>
      </c>
      <c r="DO28" s="61">
        <v>-27168875.420000017</v>
      </c>
      <c r="DP28" s="61">
        <v>1524667.6599999964</v>
      </c>
      <c r="DQ28" s="5"/>
      <c r="DR28" s="5"/>
    </row>
    <row r="29" spans="1:122" ht="12.75" customHeight="1">
      <c r="A29" s="44" t="s">
        <v>44</v>
      </c>
      <c r="B29" s="59">
        <v>1032</v>
      </c>
      <c r="C29" s="60" t="s">
        <v>373</v>
      </c>
      <c r="D29" s="61">
        <v>2238951607.2599998</v>
      </c>
      <c r="E29" s="61">
        <v>1878628509.1099999</v>
      </c>
      <c r="F29" s="61">
        <v>0</v>
      </c>
      <c r="G29" s="61">
        <v>0</v>
      </c>
      <c r="H29" s="61">
        <v>139507259.97</v>
      </c>
      <c r="I29" s="61">
        <v>0</v>
      </c>
      <c r="J29" s="61">
        <v>0</v>
      </c>
      <c r="K29" s="61">
        <v>0</v>
      </c>
      <c r="L29" s="61">
        <v>0</v>
      </c>
      <c r="M29" s="61">
        <v>1739121249.1399999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132499101.2</v>
      </c>
      <c r="Y29" s="61">
        <v>0</v>
      </c>
      <c r="Z29" s="61">
        <v>0</v>
      </c>
      <c r="AA29" s="61">
        <v>0</v>
      </c>
      <c r="AB29" s="61">
        <v>0</v>
      </c>
      <c r="AC29" s="61">
        <v>0</v>
      </c>
      <c r="AD29" s="61">
        <v>132499101.2</v>
      </c>
      <c r="AE29" s="61">
        <v>0</v>
      </c>
      <c r="AF29" s="61">
        <v>0</v>
      </c>
      <c r="AG29" s="61">
        <v>227823996.95000002</v>
      </c>
      <c r="AH29" s="61">
        <v>0</v>
      </c>
      <c r="AI29" s="61">
        <v>0</v>
      </c>
      <c r="AJ29" s="61">
        <v>0</v>
      </c>
      <c r="AK29" s="61">
        <v>0</v>
      </c>
      <c r="AL29" s="61">
        <v>0</v>
      </c>
      <c r="AM29" s="61">
        <v>0</v>
      </c>
      <c r="AN29" s="61">
        <v>0</v>
      </c>
      <c r="AO29" s="61">
        <v>0</v>
      </c>
      <c r="AP29" s="61">
        <v>0</v>
      </c>
      <c r="AQ29" s="61">
        <v>0</v>
      </c>
      <c r="AR29" s="61">
        <v>0</v>
      </c>
      <c r="AS29" s="61">
        <v>0</v>
      </c>
      <c r="AT29" s="61">
        <v>0</v>
      </c>
      <c r="AU29" s="61">
        <v>0</v>
      </c>
      <c r="AV29" s="61">
        <v>0</v>
      </c>
      <c r="AW29" s="61">
        <v>0</v>
      </c>
      <c r="AX29" s="61">
        <v>0</v>
      </c>
      <c r="AY29" s="61">
        <v>0</v>
      </c>
      <c r="AZ29" s="61">
        <v>0</v>
      </c>
      <c r="BA29" s="61">
        <v>0</v>
      </c>
      <c r="BB29" s="61">
        <v>0</v>
      </c>
      <c r="BC29" s="61">
        <v>0</v>
      </c>
      <c r="BD29" s="61">
        <v>0</v>
      </c>
      <c r="BE29" s="61">
        <v>0</v>
      </c>
      <c r="BF29" s="61">
        <v>0</v>
      </c>
      <c r="BG29" s="61">
        <v>-1900144288.8433707</v>
      </c>
      <c r="BH29" s="61">
        <v>-138773111.04999998</v>
      </c>
      <c r="BI29" s="61">
        <v>0</v>
      </c>
      <c r="BJ29" s="61">
        <v>0</v>
      </c>
      <c r="BK29" s="61">
        <v>-1597501451.8033707</v>
      </c>
      <c r="BL29" s="61">
        <v>-1597501451.8033707</v>
      </c>
      <c r="BM29" s="61">
        <v>0</v>
      </c>
      <c r="BN29" s="61">
        <v>0</v>
      </c>
      <c r="BO29" s="61">
        <v>0</v>
      </c>
      <c r="BP29" s="61">
        <v>0</v>
      </c>
      <c r="BQ29" s="61">
        <v>0</v>
      </c>
      <c r="BR29" s="61">
        <v>0</v>
      </c>
      <c r="BS29" s="61">
        <v>0</v>
      </c>
      <c r="BT29" s="61">
        <v>0</v>
      </c>
      <c r="BU29" s="61">
        <v>0</v>
      </c>
      <c r="BV29" s="61">
        <v>-127809593.15000002</v>
      </c>
      <c r="BW29" s="61">
        <v>-36060132.840000004</v>
      </c>
      <c r="BX29" s="61">
        <v>0</v>
      </c>
      <c r="BY29" s="61">
        <v>-12914366.49</v>
      </c>
      <c r="BZ29" s="61">
        <v>-397182.47999999952</v>
      </c>
      <c r="CA29" s="61">
        <v>-2576004.4900000002</v>
      </c>
      <c r="CB29" s="61">
        <v>-13164171.75</v>
      </c>
      <c r="CC29" s="61">
        <v>-12976.87</v>
      </c>
      <c r="CD29" s="61">
        <v>-2648717.7000000002</v>
      </c>
      <c r="CE29" s="61">
        <v>-4346713.0599999996</v>
      </c>
      <c r="CF29" s="61">
        <v>0</v>
      </c>
      <c r="CG29" s="61">
        <v>-132546668.54999998</v>
      </c>
      <c r="CH29" s="61">
        <v>-231623883.53999999</v>
      </c>
      <c r="CI29" s="61">
        <v>0</v>
      </c>
      <c r="CJ29" s="61">
        <v>-205705293.44999999</v>
      </c>
      <c r="CK29" s="61">
        <v>-2703566.32</v>
      </c>
      <c r="CL29" s="61">
        <v>-203001727.13</v>
      </c>
      <c r="CM29" s="61">
        <v>0</v>
      </c>
      <c r="CN29" s="61">
        <v>-25918590.090000004</v>
      </c>
      <c r="CO29" s="61">
        <v>0</v>
      </c>
      <c r="CP29" s="61">
        <v>0</v>
      </c>
      <c r="CQ29" s="61">
        <v>0</v>
      </c>
      <c r="CR29" s="61">
        <v>0</v>
      </c>
      <c r="CS29" s="61">
        <v>0</v>
      </c>
      <c r="CT29" s="61">
        <v>0</v>
      </c>
      <c r="CU29" s="61">
        <v>0</v>
      </c>
      <c r="CV29" s="61">
        <v>0</v>
      </c>
      <c r="CW29" s="61">
        <v>0</v>
      </c>
      <c r="CX29" s="61">
        <v>0</v>
      </c>
      <c r="CY29" s="61">
        <v>0</v>
      </c>
      <c r="CZ29" s="61">
        <v>105764180.43000001</v>
      </c>
      <c r="DA29" s="61">
        <v>105764180.43000001</v>
      </c>
      <c r="DB29" s="61">
        <v>0</v>
      </c>
      <c r="DC29" s="61">
        <v>-2833928.4</v>
      </c>
      <c r="DD29" s="61">
        <v>2384641.73</v>
      </c>
      <c r="DE29" s="61">
        <v>-6237678.7699999996</v>
      </c>
      <c r="DF29" s="61">
        <v>-6237678.7699999996</v>
      </c>
      <c r="DG29" s="61">
        <v>0</v>
      </c>
      <c r="DH29" s="61">
        <v>0</v>
      </c>
      <c r="DI29" s="61">
        <v>0</v>
      </c>
      <c r="DJ29" s="61">
        <v>912071352.4400115</v>
      </c>
      <c r="DK29" s="61">
        <v>1255042175.2500114</v>
      </c>
      <c r="DL29" s="61">
        <v>-342970822.81</v>
      </c>
      <c r="DM29" s="61">
        <v>912071352.4400115</v>
      </c>
      <c r="DN29" s="61">
        <v>0</v>
      </c>
      <c r="DO29" s="61">
        <v>1048781525.3833675</v>
      </c>
      <c r="DP29" s="61">
        <v>206260649.86662909</v>
      </c>
      <c r="DQ29" s="5"/>
      <c r="DR29" s="5"/>
    </row>
    <row r="30" spans="1:122" ht="12.75" customHeight="1">
      <c r="A30" s="44" t="s">
        <v>46</v>
      </c>
      <c r="B30" s="59">
        <v>1034</v>
      </c>
      <c r="C30" s="60" t="s">
        <v>373</v>
      </c>
      <c r="D30" s="61">
        <v>415580298.3199994</v>
      </c>
      <c r="E30" s="61">
        <v>171216946.38</v>
      </c>
      <c r="F30" s="61">
        <v>0</v>
      </c>
      <c r="G30" s="61">
        <v>0</v>
      </c>
      <c r="H30" s="61">
        <v>6727379.6399999997</v>
      </c>
      <c r="I30" s="61">
        <v>30532998.870000001</v>
      </c>
      <c r="J30" s="61">
        <v>0</v>
      </c>
      <c r="K30" s="61">
        <v>0</v>
      </c>
      <c r="L30" s="61">
        <v>2629.6</v>
      </c>
      <c r="M30" s="61">
        <v>127640938.27</v>
      </c>
      <c r="N30" s="61">
        <v>6313000</v>
      </c>
      <c r="O30" s="61">
        <v>141722975.96000001</v>
      </c>
      <c r="P30" s="61">
        <v>1715064.22</v>
      </c>
      <c r="Q30" s="61">
        <v>0</v>
      </c>
      <c r="R30" s="61">
        <v>0</v>
      </c>
      <c r="S30" s="61">
        <v>0</v>
      </c>
      <c r="T30" s="61">
        <v>0</v>
      </c>
      <c r="U30" s="61">
        <v>140007911.74000001</v>
      </c>
      <c r="V30" s="61">
        <v>0</v>
      </c>
      <c r="W30" s="61">
        <v>0</v>
      </c>
      <c r="X30" s="61">
        <v>73767517.409999996</v>
      </c>
      <c r="Y30" s="61">
        <v>12921332.699999999</v>
      </c>
      <c r="Z30" s="61">
        <v>0</v>
      </c>
      <c r="AA30" s="61">
        <v>532301.92000000004</v>
      </c>
      <c r="AB30" s="61">
        <v>5732593.7999999998</v>
      </c>
      <c r="AC30" s="61">
        <v>0</v>
      </c>
      <c r="AD30" s="61">
        <v>-1333.45</v>
      </c>
      <c r="AE30" s="61">
        <v>61197489.159999996</v>
      </c>
      <c r="AF30" s="61">
        <v>-6614866.7199999997</v>
      </c>
      <c r="AG30" s="61">
        <v>28756946.579999998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0</v>
      </c>
      <c r="AN30" s="61">
        <v>115911.98999943733</v>
      </c>
      <c r="AO30" s="61">
        <v>115911.98999943733</v>
      </c>
      <c r="AP30" s="61">
        <v>0</v>
      </c>
      <c r="AQ30" s="61">
        <v>0</v>
      </c>
      <c r="AR30" s="61">
        <v>0</v>
      </c>
      <c r="AS30" s="61">
        <v>0</v>
      </c>
      <c r="AT30" s="61">
        <v>0</v>
      </c>
      <c r="AU30" s="61">
        <v>0</v>
      </c>
      <c r="AV30" s="61">
        <v>0</v>
      </c>
      <c r="AW30" s="61">
        <v>0</v>
      </c>
      <c r="AX30" s="61">
        <v>0</v>
      </c>
      <c r="AY30" s="61">
        <v>0</v>
      </c>
      <c r="AZ30" s="61">
        <v>0</v>
      </c>
      <c r="BA30" s="61">
        <v>0</v>
      </c>
      <c r="BB30" s="61">
        <v>0</v>
      </c>
      <c r="BC30" s="61">
        <v>0</v>
      </c>
      <c r="BD30" s="61">
        <v>0</v>
      </c>
      <c r="BE30" s="61">
        <v>0</v>
      </c>
      <c r="BF30" s="61">
        <v>0</v>
      </c>
      <c r="BG30" s="61">
        <v>-322181317.30000007</v>
      </c>
      <c r="BH30" s="61">
        <v>0</v>
      </c>
      <c r="BI30" s="61">
        <v>0</v>
      </c>
      <c r="BJ30" s="61">
        <v>0</v>
      </c>
      <c r="BK30" s="61">
        <v>-312939922.34000003</v>
      </c>
      <c r="BL30" s="61">
        <v>-171216946.38</v>
      </c>
      <c r="BM30" s="61">
        <v>-141722975.96000001</v>
      </c>
      <c r="BN30" s="61">
        <v>0</v>
      </c>
      <c r="BO30" s="61">
        <v>0</v>
      </c>
      <c r="BP30" s="61">
        <v>0</v>
      </c>
      <c r="BQ30" s="61">
        <v>0</v>
      </c>
      <c r="BR30" s="61">
        <v>0</v>
      </c>
      <c r="BS30" s="61">
        <v>0</v>
      </c>
      <c r="BT30" s="61">
        <v>0</v>
      </c>
      <c r="BU30" s="61">
        <v>0</v>
      </c>
      <c r="BV30" s="61">
        <v>-8236728.4800000004</v>
      </c>
      <c r="BW30" s="61">
        <v>-1004666.4799999999</v>
      </c>
      <c r="BX30" s="61">
        <v>-10269.23</v>
      </c>
      <c r="BY30" s="61">
        <v>0</v>
      </c>
      <c r="BZ30" s="61">
        <v>0</v>
      </c>
      <c r="CA30" s="61">
        <v>-388420.87</v>
      </c>
      <c r="CB30" s="61">
        <v>-101249.73</v>
      </c>
      <c r="CC30" s="61">
        <v>-192448.8</v>
      </c>
      <c r="CD30" s="61">
        <v>0</v>
      </c>
      <c r="CE30" s="61">
        <v>-312277.84999999998</v>
      </c>
      <c r="CF30" s="61">
        <v>0</v>
      </c>
      <c r="CG30" s="61">
        <v>-25545448.480000511</v>
      </c>
      <c r="CH30" s="61">
        <v>-6567228.6600000001</v>
      </c>
      <c r="CI30" s="61">
        <v>0</v>
      </c>
      <c r="CJ30" s="61">
        <v>0</v>
      </c>
      <c r="CK30" s="61">
        <v>0</v>
      </c>
      <c r="CL30" s="61">
        <v>0</v>
      </c>
      <c r="CM30" s="61">
        <v>0</v>
      </c>
      <c r="CN30" s="61">
        <v>-6567228.6600000001</v>
      </c>
      <c r="CO30" s="61">
        <v>0</v>
      </c>
      <c r="CP30" s="61">
        <v>0</v>
      </c>
      <c r="CQ30" s="61">
        <v>0</v>
      </c>
      <c r="CR30" s="61">
        <v>0</v>
      </c>
      <c r="CS30" s="61">
        <v>0</v>
      </c>
      <c r="CT30" s="61">
        <v>0</v>
      </c>
      <c r="CU30" s="61">
        <v>0</v>
      </c>
      <c r="CV30" s="61">
        <v>0</v>
      </c>
      <c r="CW30" s="61">
        <v>0</v>
      </c>
      <c r="CX30" s="61">
        <v>0</v>
      </c>
      <c r="CY30" s="61">
        <v>0</v>
      </c>
      <c r="CZ30" s="61">
        <v>0</v>
      </c>
      <c r="DA30" s="61">
        <v>0</v>
      </c>
      <c r="DB30" s="61">
        <v>0</v>
      </c>
      <c r="DC30" s="61">
        <v>0</v>
      </c>
      <c r="DD30" s="61">
        <v>172467.5399994874</v>
      </c>
      <c r="DE30" s="61">
        <v>-19150687.359999999</v>
      </c>
      <c r="DF30" s="61">
        <v>-17327410.43</v>
      </c>
      <c r="DG30" s="61">
        <v>-1823276.93</v>
      </c>
      <c r="DH30" s="61">
        <v>0</v>
      </c>
      <c r="DI30" s="61">
        <v>0</v>
      </c>
      <c r="DJ30" s="61">
        <v>116165790.20000002</v>
      </c>
      <c r="DK30" s="61">
        <v>167025842.80000001</v>
      </c>
      <c r="DL30" s="61">
        <v>-50860052.600000001</v>
      </c>
      <c r="DM30" s="61">
        <v>116165790.20000002</v>
      </c>
      <c r="DN30" s="61">
        <v>0</v>
      </c>
      <c r="DO30" s="61">
        <v>99172310.260000348</v>
      </c>
      <c r="DP30" s="61">
        <v>67853532.539998814</v>
      </c>
      <c r="DQ30" s="5"/>
      <c r="DR30" s="5"/>
    </row>
    <row r="31" spans="1:122" ht="12.75" customHeight="1">
      <c r="A31" s="44" t="s">
        <v>48</v>
      </c>
      <c r="B31" s="59">
        <v>1035</v>
      </c>
      <c r="C31" s="60" t="s">
        <v>373</v>
      </c>
      <c r="D31" s="61">
        <v>4693444323.46</v>
      </c>
      <c r="E31" s="61">
        <v>3861619353.1900001</v>
      </c>
      <c r="F31" s="61">
        <v>0</v>
      </c>
      <c r="G31" s="61">
        <v>0</v>
      </c>
      <c r="H31" s="61">
        <v>195606599.56999999</v>
      </c>
      <c r="I31" s="61">
        <v>253216346.18000001</v>
      </c>
      <c r="J31" s="61">
        <v>0</v>
      </c>
      <c r="K31" s="61">
        <v>120467455.88</v>
      </c>
      <c r="L31" s="61">
        <v>0</v>
      </c>
      <c r="M31" s="61">
        <v>3292328951.5599999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-24589985.649999991</v>
      </c>
      <c r="Y31" s="61">
        <v>0</v>
      </c>
      <c r="Z31" s="61">
        <v>0</v>
      </c>
      <c r="AA31" s="61">
        <v>104214203.65000001</v>
      </c>
      <c r="AB31" s="61">
        <v>-132102589.3</v>
      </c>
      <c r="AC31" s="61">
        <v>0</v>
      </c>
      <c r="AD31" s="61">
        <v>3298400</v>
      </c>
      <c r="AE31" s="61">
        <v>0</v>
      </c>
      <c r="AF31" s="61">
        <v>0</v>
      </c>
      <c r="AG31" s="61">
        <v>704881710.93000007</v>
      </c>
      <c r="AH31" s="61">
        <v>-307131.81</v>
      </c>
      <c r="AI31" s="61">
        <v>0</v>
      </c>
      <c r="AJ31" s="61">
        <v>-307131.81</v>
      </c>
      <c r="AK31" s="61">
        <v>0</v>
      </c>
      <c r="AL31" s="61">
        <v>0</v>
      </c>
      <c r="AM31" s="61">
        <v>0</v>
      </c>
      <c r="AN31" s="61">
        <v>75000</v>
      </c>
      <c r="AO31" s="61">
        <v>75000</v>
      </c>
      <c r="AP31" s="61">
        <v>0</v>
      </c>
      <c r="AQ31" s="61">
        <v>0</v>
      </c>
      <c r="AR31" s="61">
        <v>151765376.80000001</v>
      </c>
      <c r="AS31" s="61">
        <v>0</v>
      </c>
      <c r="AT31" s="61">
        <v>0</v>
      </c>
      <c r="AU31" s="61">
        <v>0</v>
      </c>
      <c r="AV31" s="61">
        <v>0</v>
      </c>
      <c r="AW31" s="61">
        <v>0</v>
      </c>
      <c r="AX31" s="61">
        <v>0</v>
      </c>
      <c r="AY31" s="61">
        <v>0</v>
      </c>
      <c r="AZ31" s="61">
        <v>0</v>
      </c>
      <c r="BA31" s="61">
        <v>0</v>
      </c>
      <c r="BB31" s="61">
        <v>0</v>
      </c>
      <c r="BC31" s="61">
        <v>0</v>
      </c>
      <c r="BD31" s="61">
        <v>0</v>
      </c>
      <c r="BE31" s="61">
        <v>0</v>
      </c>
      <c r="BF31" s="61">
        <v>0</v>
      </c>
      <c r="BG31" s="61">
        <v>-4160889074.5999012</v>
      </c>
      <c r="BH31" s="61">
        <v>-186258999.30000001</v>
      </c>
      <c r="BI31" s="61">
        <v>0</v>
      </c>
      <c r="BJ31" s="61">
        <v>0</v>
      </c>
      <c r="BK31" s="61">
        <v>-3784694985.509901</v>
      </c>
      <c r="BL31" s="61">
        <v>-3784694985.509901</v>
      </c>
      <c r="BM31" s="61">
        <v>0</v>
      </c>
      <c r="BN31" s="61">
        <v>0</v>
      </c>
      <c r="BO31" s="61">
        <v>0</v>
      </c>
      <c r="BP31" s="61">
        <v>0</v>
      </c>
      <c r="BQ31" s="61">
        <v>0</v>
      </c>
      <c r="BR31" s="61">
        <v>0</v>
      </c>
      <c r="BS31" s="61">
        <v>0</v>
      </c>
      <c r="BT31" s="61">
        <v>0</v>
      </c>
      <c r="BU31" s="61">
        <v>-5270100</v>
      </c>
      <c r="BV31" s="61">
        <v>-139060058.76999998</v>
      </c>
      <c r="BW31" s="61">
        <v>-45604931.019999996</v>
      </c>
      <c r="BX31" s="61">
        <v>-2882.16</v>
      </c>
      <c r="BY31" s="61">
        <v>-730495.82</v>
      </c>
      <c r="BZ31" s="61">
        <v>0</v>
      </c>
      <c r="CA31" s="61">
        <v>-7068471.9500000002</v>
      </c>
      <c r="CB31" s="61">
        <v>-19993910.719999999</v>
      </c>
      <c r="CC31" s="61">
        <v>-236088.18</v>
      </c>
      <c r="CD31" s="61">
        <v>0</v>
      </c>
      <c r="CE31" s="61">
        <v>-17573082.190000001</v>
      </c>
      <c r="CF31" s="61">
        <v>0</v>
      </c>
      <c r="CG31" s="61">
        <v>-646381723.55999982</v>
      </c>
      <c r="CH31" s="61">
        <v>-206178603.58999997</v>
      </c>
      <c r="CI31" s="61">
        <v>0</v>
      </c>
      <c r="CJ31" s="61">
        <v>-184264350.22999999</v>
      </c>
      <c r="CK31" s="61">
        <v>-21694300</v>
      </c>
      <c r="CL31" s="61">
        <v>-162570050.22999999</v>
      </c>
      <c r="CM31" s="61">
        <v>0</v>
      </c>
      <c r="CN31" s="61">
        <v>-21914253.359999999</v>
      </c>
      <c r="CO31" s="61">
        <v>-512872903.26999998</v>
      </c>
      <c r="CP31" s="61">
        <v>-14447698.369999999</v>
      </c>
      <c r="CQ31" s="61">
        <v>-498425204.89999998</v>
      </c>
      <c r="CR31" s="61">
        <v>0</v>
      </c>
      <c r="CS31" s="61">
        <v>0</v>
      </c>
      <c r="CT31" s="61">
        <v>0</v>
      </c>
      <c r="CU31" s="61">
        <v>0</v>
      </c>
      <c r="CV31" s="61">
        <v>0</v>
      </c>
      <c r="CW31" s="61">
        <v>0</v>
      </c>
      <c r="CX31" s="61">
        <v>0</v>
      </c>
      <c r="CY31" s="61">
        <v>0</v>
      </c>
      <c r="CZ31" s="61">
        <v>76360909.829999998</v>
      </c>
      <c r="DA31" s="61">
        <v>76360909.829999998</v>
      </c>
      <c r="DB31" s="61">
        <v>0</v>
      </c>
      <c r="DC31" s="61">
        <v>0</v>
      </c>
      <c r="DD31" s="61">
        <v>808618.01</v>
      </c>
      <c r="DE31" s="61">
        <v>-4499744.54</v>
      </c>
      <c r="DF31" s="61">
        <v>-4446494.54</v>
      </c>
      <c r="DG31" s="61">
        <v>-53250</v>
      </c>
      <c r="DH31" s="61">
        <v>0</v>
      </c>
      <c r="DI31" s="61">
        <v>0</v>
      </c>
      <c r="DJ31" s="61">
        <v>1508381423.5012956</v>
      </c>
      <c r="DK31" s="61">
        <v>2173426375.9112954</v>
      </c>
      <c r="DL31" s="61">
        <v>-665044952.40999997</v>
      </c>
      <c r="DM31" s="61">
        <v>1508381423.5012956</v>
      </c>
      <c r="DN31" s="61">
        <v>0</v>
      </c>
      <c r="DO31" s="61">
        <v>2287252850.6112061</v>
      </c>
      <c r="DP31" s="61">
        <v>-113826474.69990098</v>
      </c>
      <c r="DQ31" s="5"/>
      <c r="DR31" s="5"/>
    </row>
    <row r="32" spans="1:122" ht="12.75" customHeight="1">
      <c r="A32" s="44" t="s">
        <v>50</v>
      </c>
      <c r="B32" s="59">
        <v>1036</v>
      </c>
      <c r="C32" s="60" t="s">
        <v>373</v>
      </c>
      <c r="D32" s="61">
        <v>1432887309.1599998</v>
      </c>
      <c r="E32" s="61">
        <v>731431377.00999999</v>
      </c>
      <c r="F32" s="61">
        <v>23122950</v>
      </c>
      <c r="G32" s="61">
        <v>0</v>
      </c>
      <c r="H32" s="61">
        <v>0</v>
      </c>
      <c r="I32" s="61">
        <v>104058898.55</v>
      </c>
      <c r="J32" s="61">
        <v>9183297.8399999999</v>
      </c>
      <c r="K32" s="61">
        <v>16376653.23</v>
      </c>
      <c r="L32" s="61">
        <v>72811129.290000007</v>
      </c>
      <c r="M32" s="61">
        <v>505878448.10000002</v>
      </c>
      <c r="N32" s="61">
        <v>0</v>
      </c>
      <c r="O32" s="61">
        <v>0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-54569463.320000008</v>
      </c>
      <c r="Y32" s="61">
        <v>0</v>
      </c>
      <c r="Z32" s="61">
        <v>0</v>
      </c>
      <c r="AA32" s="61">
        <v>15522356.869999999</v>
      </c>
      <c r="AB32" s="61">
        <v>9368404.6899999995</v>
      </c>
      <c r="AC32" s="61">
        <v>0</v>
      </c>
      <c r="AD32" s="61">
        <v>842113.04</v>
      </c>
      <c r="AE32" s="61">
        <v>-624824.55000000005</v>
      </c>
      <c r="AF32" s="61">
        <v>-79677513.370000005</v>
      </c>
      <c r="AG32" s="61">
        <v>749131095.12</v>
      </c>
      <c r="AH32" s="61">
        <v>6894300.3499999996</v>
      </c>
      <c r="AI32" s="61">
        <v>6894300.3499999996</v>
      </c>
      <c r="AJ32" s="61">
        <v>0</v>
      </c>
      <c r="AK32" s="61">
        <v>0</v>
      </c>
      <c r="AL32" s="61">
        <v>0</v>
      </c>
      <c r="AM32" s="61">
        <v>0</v>
      </c>
      <c r="AN32" s="61">
        <v>0</v>
      </c>
      <c r="AO32" s="61">
        <v>0</v>
      </c>
      <c r="AP32" s="61">
        <v>0</v>
      </c>
      <c r="AQ32" s="61">
        <v>0</v>
      </c>
      <c r="AR32" s="61">
        <v>0</v>
      </c>
      <c r="AS32" s="61">
        <v>0</v>
      </c>
      <c r="AT32" s="61">
        <v>0</v>
      </c>
      <c r="AU32" s="61">
        <v>0</v>
      </c>
      <c r="AV32" s="61">
        <v>0</v>
      </c>
      <c r="AW32" s="61">
        <v>0</v>
      </c>
      <c r="AX32" s="61">
        <v>0</v>
      </c>
      <c r="AY32" s="61">
        <v>0</v>
      </c>
      <c r="AZ32" s="61">
        <v>0</v>
      </c>
      <c r="BA32" s="61">
        <v>0</v>
      </c>
      <c r="BB32" s="61">
        <v>0</v>
      </c>
      <c r="BC32" s="61">
        <v>0</v>
      </c>
      <c r="BD32" s="61">
        <v>0</v>
      </c>
      <c r="BE32" s="61">
        <v>0</v>
      </c>
      <c r="BF32" s="61">
        <v>0</v>
      </c>
      <c r="BG32" s="61">
        <v>-1316740577.0212953</v>
      </c>
      <c r="BH32" s="61">
        <v>-581862.39</v>
      </c>
      <c r="BI32" s="61">
        <v>0</v>
      </c>
      <c r="BJ32" s="61">
        <v>0</v>
      </c>
      <c r="BK32" s="61">
        <v>-1223714768.1412952</v>
      </c>
      <c r="BL32" s="61">
        <v>-624657202.42422438</v>
      </c>
      <c r="BM32" s="61">
        <v>0</v>
      </c>
      <c r="BN32" s="61">
        <v>46603426.331813619</v>
      </c>
      <c r="BO32" s="61">
        <v>-639773119.98779213</v>
      </c>
      <c r="BP32" s="61">
        <v>-5887872.0610921681</v>
      </c>
      <c r="BQ32" s="61">
        <v>0</v>
      </c>
      <c r="BR32" s="61">
        <v>0</v>
      </c>
      <c r="BS32" s="61">
        <v>0</v>
      </c>
      <c r="BT32" s="61">
        <v>0</v>
      </c>
      <c r="BU32" s="61">
        <v>0</v>
      </c>
      <c r="BV32" s="61">
        <v>-75765770.989999995</v>
      </c>
      <c r="BW32" s="61">
        <v>-16678175.5</v>
      </c>
      <c r="BX32" s="61">
        <v>-76537.789999999994</v>
      </c>
      <c r="BY32" s="61">
        <v>0</v>
      </c>
      <c r="BZ32" s="61">
        <v>0</v>
      </c>
      <c r="CA32" s="61">
        <v>-2934558.69</v>
      </c>
      <c r="CB32" s="61">
        <v>-7002216.96</v>
      </c>
      <c r="CC32" s="61">
        <v>-735998.1</v>
      </c>
      <c r="CD32" s="61">
        <v>-2315572.66</v>
      </c>
      <c r="CE32" s="61">
        <v>-3613291.3</v>
      </c>
      <c r="CF32" s="61">
        <v>0</v>
      </c>
      <c r="CG32" s="61">
        <v>31399963.699999996</v>
      </c>
      <c r="CH32" s="61">
        <v>-59855982.670000002</v>
      </c>
      <c r="CI32" s="61">
        <v>0</v>
      </c>
      <c r="CJ32" s="61">
        <v>-56970314.109999999</v>
      </c>
      <c r="CK32" s="61">
        <v>-4091598</v>
      </c>
      <c r="CL32" s="61">
        <v>-52878716.109999999</v>
      </c>
      <c r="CM32" s="61">
        <v>0</v>
      </c>
      <c r="CN32" s="61">
        <v>-2885668.56</v>
      </c>
      <c r="CO32" s="61">
        <v>-78472009.670000002</v>
      </c>
      <c r="CP32" s="61">
        <v>-12052742.689999999</v>
      </c>
      <c r="CQ32" s="61">
        <v>-66419266.979999997</v>
      </c>
      <c r="CR32" s="61">
        <v>0</v>
      </c>
      <c r="CS32" s="61">
        <v>0</v>
      </c>
      <c r="CT32" s="61">
        <v>0</v>
      </c>
      <c r="CU32" s="61">
        <v>0</v>
      </c>
      <c r="CV32" s="61">
        <v>0</v>
      </c>
      <c r="CW32" s="61">
        <v>0</v>
      </c>
      <c r="CX32" s="61">
        <v>0</v>
      </c>
      <c r="CY32" s="61">
        <v>0</v>
      </c>
      <c r="CZ32" s="61">
        <v>171393532.53</v>
      </c>
      <c r="DA32" s="61">
        <v>142583360.78</v>
      </c>
      <c r="DB32" s="61">
        <v>28810171.75</v>
      </c>
      <c r="DC32" s="61">
        <v>0</v>
      </c>
      <c r="DD32" s="61">
        <v>18125147.52</v>
      </c>
      <c r="DE32" s="61">
        <v>-19790724.009999998</v>
      </c>
      <c r="DF32" s="61">
        <v>-19687073.77</v>
      </c>
      <c r="DG32" s="61">
        <v>-103650.24000000001</v>
      </c>
      <c r="DH32" s="61">
        <v>0</v>
      </c>
      <c r="DI32" s="61">
        <v>0</v>
      </c>
      <c r="DJ32" s="61">
        <v>241810486.49000001</v>
      </c>
      <c r="DK32" s="61">
        <v>318982119.22000003</v>
      </c>
      <c r="DL32" s="61">
        <v>-77171632.730000004</v>
      </c>
      <c r="DM32" s="61">
        <v>241810486.49000001</v>
      </c>
      <c r="DN32" s="61">
        <v>0</v>
      </c>
      <c r="DO32" s="61">
        <v>171435423.38129139</v>
      </c>
      <c r="DP32" s="61">
        <v>147546695.83870453</v>
      </c>
      <c r="DQ32" s="5"/>
      <c r="DR32" s="5"/>
    </row>
    <row r="33" spans="1:122" ht="12.75" customHeight="1">
      <c r="A33" s="44" t="s">
        <v>52</v>
      </c>
      <c r="B33" s="59">
        <v>1037</v>
      </c>
      <c r="C33" s="60" t="s">
        <v>373</v>
      </c>
      <c r="D33" s="61">
        <v>382511640.67000002</v>
      </c>
      <c r="E33" s="61">
        <v>368299367.07999998</v>
      </c>
      <c r="F33" s="61">
        <v>-40149.64</v>
      </c>
      <c r="G33" s="61">
        <v>0</v>
      </c>
      <c r="H33" s="61">
        <v>4239080.75</v>
      </c>
      <c r="I33" s="61">
        <v>25171601.18</v>
      </c>
      <c r="J33" s="61">
        <v>0</v>
      </c>
      <c r="K33" s="61">
        <v>34582301.479999997</v>
      </c>
      <c r="L33" s="61">
        <v>40.54</v>
      </c>
      <c r="M33" s="61">
        <v>304346492.76999998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0</v>
      </c>
      <c r="AA33" s="61">
        <v>0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7317973.2400000002</v>
      </c>
      <c r="AH33" s="61">
        <v>6894300.3499999996</v>
      </c>
      <c r="AI33" s="61">
        <v>0</v>
      </c>
      <c r="AJ33" s="61">
        <v>6894300.3499999996</v>
      </c>
      <c r="AK33" s="61">
        <v>0</v>
      </c>
      <c r="AL33" s="61">
        <v>0</v>
      </c>
      <c r="AM33" s="61">
        <v>0</v>
      </c>
      <c r="AN33" s="61">
        <v>0</v>
      </c>
      <c r="AO33" s="61">
        <v>0</v>
      </c>
      <c r="AP33" s="61">
        <v>0</v>
      </c>
      <c r="AQ33" s="61">
        <v>0</v>
      </c>
      <c r="AR33" s="61">
        <v>0</v>
      </c>
      <c r="AS33" s="61">
        <v>0</v>
      </c>
      <c r="AT33" s="61">
        <v>0</v>
      </c>
      <c r="AU33" s="61">
        <v>0</v>
      </c>
      <c r="AV33" s="61">
        <v>0</v>
      </c>
      <c r="AW33" s="61">
        <v>0</v>
      </c>
      <c r="AX33" s="61">
        <v>0</v>
      </c>
      <c r="AY33" s="61">
        <v>0</v>
      </c>
      <c r="AZ33" s="61">
        <v>0</v>
      </c>
      <c r="BA33" s="61">
        <v>0</v>
      </c>
      <c r="BB33" s="61">
        <v>0</v>
      </c>
      <c r="BC33" s="61">
        <v>0</v>
      </c>
      <c r="BD33" s="61">
        <v>0</v>
      </c>
      <c r="BE33" s="61">
        <v>0</v>
      </c>
      <c r="BF33" s="61">
        <v>0</v>
      </c>
      <c r="BG33" s="61">
        <v>-381124297.11999995</v>
      </c>
      <c r="BH33" s="61">
        <v>-1473923.64</v>
      </c>
      <c r="BI33" s="61">
        <v>0</v>
      </c>
      <c r="BJ33" s="61">
        <v>0</v>
      </c>
      <c r="BK33" s="61">
        <v>-368299368.07999998</v>
      </c>
      <c r="BL33" s="61">
        <v>-368299368.07999998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0</v>
      </c>
      <c r="BS33" s="61">
        <v>0</v>
      </c>
      <c r="BT33" s="61">
        <v>0</v>
      </c>
      <c r="BU33" s="61">
        <v>0</v>
      </c>
      <c r="BV33" s="61">
        <v>-2149838.77</v>
      </c>
      <c r="BW33" s="61">
        <v>-9201166.629999999</v>
      </c>
      <c r="BX33" s="61">
        <v>0</v>
      </c>
      <c r="BY33" s="61">
        <v>0</v>
      </c>
      <c r="BZ33" s="61">
        <v>0</v>
      </c>
      <c r="CA33" s="61">
        <v>-433834.37</v>
      </c>
      <c r="CB33" s="61">
        <v>0</v>
      </c>
      <c r="CC33" s="61">
        <v>-36893.269999999997</v>
      </c>
      <c r="CD33" s="61">
        <v>-6949329.0099999998</v>
      </c>
      <c r="CE33" s="61">
        <v>-1781109.98</v>
      </c>
      <c r="CF33" s="61">
        <v>0</v>
      </c>
      <c r="CG33" s="61">
        <v>-72390384.079999983</v>
      </c>
      <c r="CH33" s="61">
        <v>-56987735.539999992</v>
      </c>
      <c r="CI33" s="61">
        <v>2</v>
      </c>
      <c r="CJ33" s="61">
        <v>-39446318.169999994</v>
      </c>
      <c r="CK33" s="61">
        <v>-1519615</v>
      </c>
      <c r="CL33" s="61">
        <v>-37926703.169999994</v>
      </c>
      <c r="CM33" s="61">
        <v>0</v>
      </c>
      <c r="CN33" s="61">
        <v>-17541419.370000001</v>
      </c>
      <c r="CO33" s="61">
        <v>-22454685</v>
      </c>
      <c r="CP33" s="61">
        <v>0</v>
      </c>
      <c r="CQ33" s="61">
        <v>-22454685</v>
      </c>
      <c r="CR33" s="61">
        <v>0</v>
      </c>
      <c r="CS33" s="61">
        <v>0</v>
      </c>
      <c r="CT33" s="61">
        <v>0</v>
      </c>
      <c r="CU33" s="61">
        <v>0</v>
      </c>
      <c r="CV33" s="61">
        <v>0</v>
      </c>
      <c r="CW33" s="61">
        <v>0</v>
      </c>
      <c r="CX33" s="61">
        <v>0</v>
      </c>
      <c r="CY33" s="61">
        <v>0</v>
      </c>
      <c r="CZ33" s="61">
        <v>7415067.9000000004</v>
      </c>
      <c r="DA33" s="61">
        <v>7415067.9000000004</v>
      </c>
      <c r="DB33" s="61">
        <v>0</v>
      </c>
      <c r="DC33" s="61">
        <v>0</v>
      </c>
      <c r="DD33" s="61">
        <v>-488.13</v>
      </c>
      <c r="DE33" s="61">
        <v>-362543.31</v>
      </c>
      <c r="DF33" s="61">
        <v>-362455.87</v>
      </c>
      <c r="DG33" s="61">
        <v>-87.44</v>
      </c>
      <c r="DH33" s="61">
        <v>0</v>
      </c>
      <c r="DI33" s="61">
        <v>0</v>
      </c>
      <c r="DJ33" s="61">
        <v>20280383.36999999</v>
      </c>
      <c r="DK33" s="61">
        <v>26314514.02999999</v>
      </c>
      <c r="DL33" s="61">
        <v>-6034130.6600000001</v>
      </c>
      <c r="DM33" s="61">
        <v>20280383.36999999</v>
      </c>
      <c r="DN33" s="61">
        <v>0</v>
      </c>
      <c r="DO33" s="61">
        <v>97317555.279999733</v>
      </c>
      <c r="DP33" s="61">
        <v>-71003040.529999912</v>
      </c>
      <c r="DQ33" s="5"/>
      <c r="DR33" s="5"/>
    </row>
    <row r="34" spans="1:122" ht="12.75" customHeight="1">
      <c r="A34" s="44" t="s">
        <v>54</v>
      </c>
      <c r="B34" s="59">
        <v>1038</v>
      </c>
      <c r="C34" s="60" t="s">
        <v>373</v>
      </c>
      <c r="D34" s="61">
        <v>260999005.45000041</v>
      </c>
      <c r="E34" s="61">
        <v>197264181.65000001</v>
      </c>
      <c r="F34" s="61">
        <v>0</v>
      </c>
      <c r="G34" s="61">
        <v>0</v>
      </c>
      <c r="H34" s="61">
        <v>149459269.53</v>
      </c>
      <c r="I34" s="61">
        <v>0</v>
      </c>
      <c r="J34" s="61">
        <v>0</v>
      </c>
      <c r="K34" s="61">
        <v>48246.96</v>
      </c>
      <c r="L34" s="61">
        <v>0</v>
      </c>
      <c r="M34" s="61">
        <v>47756665.160000004</v>
      </c>
      <c r="N34" s="61">
        <v>0</v>
      </c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1320635.1000003815</v>
      </c>
      <c r="Y34" s="61">
        <v>0</v>
      </c>
      <c r="Z34" s="61">
        <v>0</v>
      </c>
      <c r="AA34" s="61">
        <v>-52215566.819999993</v>
      </c>
      <c r="AB34" s="61">
        <v>0</v>
      </c>
      <c r="AC34" s="61">
        <v>0</v>
      </c>
      <c r="AD34" s="61">
        <v>39833491.379999638</v>
      </c>
      <c r="AE34" s="61">
        <v>-3666172</v>
      </c>
      <c r="AF34" s="61">
        <v>17368882.540000737</v>
      </c>
      <c r="AG34" s="61">
        <v>62414188.700000003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0</v>
      </c>
      <c r="AN34" s="61">
        <v>0</v>
      </c>
      <c r="AO34" s="61">
        <v>0</v>
      </c>
      <c r="AP34" s="61">
        <v>0</v>
      </c>
      <c r="AQ34" s="61">
        <v>0</v>
      </c>
      <c r="AR34" s="61">
        <v>0</v>
      </c>
      <c r="AS34" s="61">
        <v>0</v>
      </c>
      <c r="AT34" s="61">
        <v>0</v>
      </c>
      <c r="AU34" s="61">
        <v>0</v>
      </c>
      <c r="AV34" s="61">
        <v>0</v>
      </c>
      <c r="AW34" s="61">
        <v>0</v>
      </c>
      <c r="AX34" s="61">
        <v>0</v>
      </c>
      <c r="AY34" s="61">
        <v>0</v>
      </c>
      <c r="AZ34" s="61">
        <v>0</v>
      </c>
      <c r="BA34" s="61">
        <v>0</v>
      </c>
      <c r="BB34" s="61">
        <v>0</v>
      </c>
      <c r="BC34" s="61">
        <v>0</v>
      </c>
      <c r="BD34" s="61">
        <v>0</v>
      </c>
      <c r="BE34" s="61">
        <v>0</v>
      </c>
      <c r="BF34" s="61">
        <v>0</v>
      </c>
      <c r="BG34" s="61">
        <v>-256781884.63000041</v>
      </c>
      <c r="BH34" s="61">
        <v>-5807868.450000003</v>
      </c>
      <c r="BI34" s="61">
        <v>0</v>
      </c>
      <c r="BJ34" s="61">
        <v>0</v>
      </c>
      <c r="BK34" s="61">
        <v>-198584816.75000039</v>
      </c>
      <c r="BL34" s="61">
        <v>-197264181.65000001</v>
      </c>
      <c r="BM34" s="61">
        <v>0</v>
      </c>
      <c r="BN34" s="61">
        <v>-1320635.1000003815</v>
      </c>
      <c r="BO34" s="61">
        <v>0</v>
      </c>
      <c r="BP34" s="61">
        <v>0</v>
      </c>
      <c r="BQ34" s="61">
        <v>0</v>
      </c>
      <c r="BR34" s="61">
        <v>0</v>
      </c>
      <c r="BS34" s="61">
        <v>0</v>
      </c>
      <c r="BT34" s="61">
        <v>0</v>
      </c>
      <c r="BU34" s="61">
        <v>0</v>
      </c>
      <c r="BV34" s="61">
        <v>-36167591.270000003</v>
      </c>
      <c r="BW34" s="61">
        <v>-16221608.16</v>
      </c>
      <c r="BX34" s="61">
        <v>0</v>
      </c>
      <c r="BY34" s="61">
        <v>0</v>
      </c>
      <c r="BZ34" s="61">
        <v>0</v>
      </c>
      <c r="CA34" s="61">
        <v>-1233753.49</v>
      </c>
      <c r="CB34" s="61">
        <v>-2573324.7599999998</v>
      </c>
      <c r="CC34" s="61">
        <v>-71820.490000000005</v>
      </c>
      <c r="CD34" s="61">
        <v>-6374388.8599999994</v>
      </c>
      <c r="CE34" s="61">
        <v>-5968320.5600000005</v>
      </c>
      <c r="CF34" s="61">
        <v>0</v>
      </c>
      <c r="CG34" s="61">
        <v>-68459803.290000007</v>
      </c>
      <c r="CH34" s="61">
        <v>-51792574.420000002</v>
      </c>
      <c r="CI34" s="61">
        <v>0</v>
      </c>
      <c r="CJ34" s="61">
        <v>-48009475.899999991</v>
      </c>
      <c r="CK34" s="61">
        <v>-5842321.9499999993</v>
      </c>
      <c r="CL34" s="61">
        <v>0</v>
      </c>
      <c r="CM34" s="61">
        <v>-42167153.949999988</v>
      </c>
      <c r="CN34" s="61">
        <v>-3783098.5200000145</v>
      </c>
      <c r="CO34" s="61">
        <v>0</v>
      </c>
      <c r="CP34" s="61">
        <v>0</v>
      </c>
      <c r="CQ34" s="61">
        <v>0</v>
      </c>
      <c r="CR34" s="61">
        <v>0</v>
      </c>
      <c r="CS34" s="61">
        <v>0</v>
      </c>
      <c r="CT34" s="61">
        <v>0</v>
      </c>
      <c r="CU34" s="61">
        <v>0</v>
      </c>
      <c r="CV34" s="61">
        <v>0</v>
      </c>
      <c r="CW34" s="61">
        <v>0</v>
      </c>
      <c r="CX34" s="61">
        <v>0</v>
      </c>
      <c r="CY34" s="61">
        <v>0</v>
      </c>
      <c r="CZ34" s="61">
        <v>-19167998.09</v>
      </c>
      <c r="DA34" s="61">
        <v>0</v>
      </c>
      <c r="DB34" s="61">
        <v>-19167998.09</v>
      </c>
      <c r="DC34" s="61">
        <v>0</v>
      </c>
      <c r="DD34" s="61">
        <v>5868673.71</v>
      </c>
      <c r="DE34" s="61">
        <v>-3367904.4899999998</v>
      </c>
      <c r="DF34" s="61">
        <v>-702502.1</v>
      </c>
      <c r="DG34" s="61">
        <v>-2665402.3899999997</v>
      </c>
      <c r="DH34" s="61">
        <v>0</v>
      </c>
      <c r="DI34" s="61">
        <v>0</v>
      </c>
      <c r="DJ34" s="61">
        <v>140186647.96000007</v>
      </c>
      <c r="DK34" s="61">
        <v>159983280.44000006</v>
      </c>
      <c r="DL34" s="61">
        <v>-19796632.48</v>
      </c>
      <c r="DM34" s="61">
        <v>140186647.96000007</v>
      </c>
      <c r="DN34" s="61">
        <v>0</v>
      </c>
      <c r="DO34" s="61">
        <v>224225962.91000152</v>
      </c>
      <c r="DP34" s="61">
        <v>-64242682.470000014</v>
      </c>
      <c r="DQ34" s="5"/>
      <c r="DR34" s="5"/>
    </row>
    <row r="35" spans="1:122" ht="12.75" customHeight="1">
      <c r="A35" s="44" t="s">
        <v>56</v>
      </c>
      <c r="B35" s="59">
        <v>1039</v>
      </c>
      <c r="C35" s="60" t="s">
        <v>373</v>
      </c>
      <c r="D35" s="61">
        <v>227246683.97</v>
      </c>
      <c r="E35" s="61">
        <v>226261973.16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213422334.25</v>
      </c>
      <c r="N35" s="61">
        <v>12839638.91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1005048.3199999999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-20337.509999999998</v>
      </c>
      <c r="AT35" s="61">
        <v>0</v>
      </c>
      <c r="AU35" s="61">
        <v>-20337.509999999998</v>
      </c>
      <c r="AV35" s="61">
        <v>0</v>
      </c>
      <c r="AW35" s="61">
        <v>0</v>
      </c>
      <c r="AX35" s="61">
        <v>0</v>
      </c>
      <c r="AY35" s="61">
        <v>0</v>
      </c>
      <c r="AZ35" s="61">
        <v>0</v>
      </c>
      <c r="BA35" s="61">
        <v>0</v>
      </c>
      <c r="BB35" s="61">
        <v>0</v>
      </c>
      <c r="BC35" s="61">
        <v>0</v>
      </c>
      <c r="BD35" s="61">
        <v>0</v>
      </c>
      <c r="BE35" s="61">
        <v>0</v>
      </c>
      <c r="BF35" s="61">
        <v>0</v>
      </c>
      <c r="BG35" s="61">
        <v>-198813212.65000001</v>
      </c>
      <c r="BH35" s="61">
        <v>-937500</v>
      </c>
      <c r="BI35" s="61">
        <v>0</v>
      </c>
      <c r="BJ35" s="61">
        <v>0</v>
      </c>
      <c r="BK35" s="61">
        <v>-189432835.75</v>
      </c>
      <c r="BL35" s="61">
        <v>-189432835.75</v>
      </c>
      <c r="BM35" s="61">
        <v>0</v>
      </c>
      <c r="BN35" s="61">
        <v>0</v>
      </c>
      <c r="BO35" s="61">
        <v>0</v>
      </c>
      <c r="BP35" s="61">
        <v>0</v>
      </c>
      <c r="BQ35" s="61">
        <v>0</v>
      </c>
      <c r="BR35" s="61">
        <v>0</v>
      </c>
      <c r="BS35" s="61">
        <v>0</v>
      </c>
      <c r="BT35" s="61">
        <v>0</v>
      </c>
      <c r="BU35" s="61">
        <v>0</v>
      </c>
      <c r="BV35" s="61">
        <v>0</v>
      </c>
      <c r="BW35" s="61">
        <v>-8442876.9000000004</v>
      </c>
      <c r="BX35" s="61">
        <v>0</v>
      </c>
      <c r="BY35" s="61">
        <v>0</v>
      </c>
      <c r="BZ35" s="61">
        <v>0</v>
      </c>
      <c r="CA35" s="61">
        <v>-694900.04</v>
      </c>
      <c r="CB35" s="61">
        <v>-2911503.42</v>
      </c>
      <c r="CC35" s="61">
        <v>-25812.01</v>
      </c>
      <c r="CD35" s="61">
        <v>-4687500</v>
      </c>
      <c r="CE35" s="61">
        <v>-123161.43</v>
      </c>
      <c r="CF35" s="61">
        <v>0</v>
      </c>
      <c r="CG35" s="61">
        <v>-5102603.09</v>
      </c>
      <c r="CH35" s="61">
        <v>-7488105.2999999998</v>
      </c>
      <c r="CI35" s="61">
        <v>0</v>
      </c>
      <c r="CJ35" s="61">
        <v>-756028.26</v>
      </c>
      <c r="CK35" s="61">
        <v>-767393</v>
      </c>
      <c r="CL35" s="61">
        <v>11364.74</v>
      </c>
      <c r="CM35" s="61">
        <v>0</v>
      </c>
      <c r="CN35" s="61">
        <v>-6732077.04</v>
      </c>
      <c r="CO35" s="61">
        <v>0</v>
      </c>
      <c r="CP35" s="61">
        <v>0</v>
      </c>
      <c r="CQ35" s="61">
        <v>0</v>
      </c>
      <c r="CR35" s="61">
        <v>0</v>
      </c>
      <c r="CS35" s="61">
        <v>0</v>
      </c>
      <c r="CT35" s="61">
        <v>0</v>
      </c>
      <c r="CU35" s="61">
        <v>0</v>
      </c>
      <c r="CV35" s="61">
        <v>0</v>
      </c>
      <c r="CW35" s="61">
        <v>0</v>
      </c>
      <c r="CX35" s="61">
        <v>0</v>
      </c>
      <c r="CY35" s="61">
        <v>0</v>
      </c>
      <c r="CZ35" s="61">
        <v>2692314.36</v>
      </c>
      <c r="DA35" s="61">
        <v>2545509.36</v>
      </c>
      <c r="DB35" s="61">
        <v>146805</v>
      </c>
      <c r="DC35" s="61">
        <v>0</v>
      </c>
      <c r="DD35" s="61">
        <v>0</v>
      </c>
      <c r="DE35" s="61">
        <v>-306812.15000000002</v>
      </c>
      <c r="DF35" s="61">
        <v>-306812.15000000002</v>
      </c>
      <c r="DG35" s="61">
        <v>0</v>
      </c>
      <c r="DH35" s="61">
        <v>0</v>
      </c>
      <c r="DI35" s="61">
        <v>0</v>
      </c>
      <c r="DJ35" s="61">
        <v>-6669221.75</v>
      </c>
      <c r="DK35" s="61">
        <v>-6669221.75</v>
      </c>
      <c r="DL35" s="61">
        <v>0</v>
      </c>
      <c r="DM35" s="61">
        <v>-6669221.75</v>
      </c>
      <c r="DN35" s="61">
        <v>0</v>
      </c>
      <c r="DO35" s="61">
        <v>-30000089.980000734</v>
      </c>
      <c r="DP35" s="61">
        <v>23330868.229999993</v>
      </c>
      <c r="DQ35" s="5"/>
      <c r="DR35" s="5"/>
    </row>
    <row r="36" spans="1:122" ht="12.75" customHeight="1">
      <c r="A36" s="44" t="s">
        <v>58</v>
      </c>
      <c r="B36" s="59">
        <v>1040</v>
      </c>
      <c r="C36" s="60" t="s">
        <v>373</v>
      </c>
      <c r="D36" s="61">
        <v>191417033</v>
      </c>
      <c r="E36" s="61">
        <v>68798977</v>
      </c>
      <c r="F36" s="61">
        <v>0</v>
      </c>
      <c r="G36" s="61">
        <v>0</v>
      </c>
      <c r="H36" s="61">
        <v>2146999</v>
      </c>
      <c r="I36" s="61">
        <v>0</v>
      </c>
      <c r="J36" s="61">
        <v>0</v>
      </c>
      <c r="K36" s="61">
        <v>1524952</v>
      </c>
      <c r="L36" s="61">
        <v>0</v>
      </c>
      <c r="M36" s="61">
        <v>65127026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81647643</v>
      </c>
      <c r="Y36" s="61">
        <v>0</v>
      </c>
      <c r="Z36" s="61">
        <v>0</v>
      </c>
      <c r="AA36" s="61">
        <v>-321764</v>
      </c>
      <c r="AB36" s="61">
        <v>0</v>
      </c>
      <c r="AC36" s="61">
        <v>0</v>
      </c>
      <c r="AD36" s="61">
        <v>0</v>
      </c>
      <c r="AE36" s="61">
        <v>0</v>
      </c>
      <c r="AF36" s="61">
        <v>81969407</v>
      </c>
      <c r="AG36" s="61">
        <v>40970413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-207235780</v>
      </c>
      <c r="BH36" s="61">
        <v>-881029</v>
      </c>
      <c r="BI36" s="61">
        <v>0</v>
      </c>
      <c r="BJ36" s="61">
        <v>0</v>
      </c>
      <c r="BK36" s="61">
        <v>-191417032</v>
      </c>
      <c r="BL36" s="61">
        <v>-68798976</v>
      </c>
      <c r="BM36" s="61">
        <v>0</v>
      </c>
      <c r="BN36" s="61">
        <v>-81647643</v>
      </c>
      <c r="BO36" s="61">
        <v>-40970413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-7506650</v>
      </c>
      <c r="BX36" s="61">
        <v>0</v>
      </c>
      <c r="BY36" s="61">
        <v>0</v>
      </c>
      <c r="BZ36" s="61">
        <v>0</v>
      </c>
      <c r="CA36" s="61">
        <v>-536450</v>
      </c>
      <c r="CB36" s="61">
        <v>-1075666</v>
      </c>
      <c r="CC36" s="61">
        <v>-1458454</v>
      </c>
      <c r="CD36" s="61">
        <v>-4002043</v>
      </c>
      <c r="CE36" s="61">
        <v>-434037</v>
      </c>
      <c r="CF36" s="61">
        <v>-7431069</v>
      </c>
      <c r="CG36" s="61">
        <v>-2643155</v>
      </c>
      <c r="CH36" s="61">
        <v>-1490478</v>
      </c>
      <c r="CI36" s="61">
        <v>0</v>
      </c>
      <c r="CJ36" s="61">
        <v>-1490478</v>
      </c>
      <c r="CK36" s="61">
        <v>-1490478</v>
      </c>
      <c r="CL36" s="61">
        <v>0</v>
      </c>
      <c r="CM36" s="61">
        <v>0</v>
      </c>
      <c r="CN36" s="61">
        <v>0</v>
      </c>
      <c r="CO36" s="61">
        <v>0</v>
      </c>
      <c r="CP36" s="61">
        <v>0</v>
      </c>
      <c r="CQ36" s="61">
        <v>0</v>
      </c>
      <c r="CR36" s="61">
        <v>0</v>
      </c>
      <c r="CS36" s="61">
        <v>0</v>
      </c>
      <c r="CT36" s="61">
        <v>0</v>
      </c>
      <c r="CU36" s="61">
        <v>0</v>
      </c>
      <c r="CV36" s="61">
        <v>0</v>
      </c>
      <c r="CW36" s="61">
        <v>0</v>
      </c>
      <c r="CX36" s="61">
        <v>0</v>
      </c>
      <c r="CY36" s="61">
        <v>0</v>
      </c>
      <c r="CZ36" s="61">
        <v>0</v>
      </c>
      <c r="DA36" s="61">
        <v>0</v>
      </c>
      <c r="DB36" s="61">
        <v>0</v>
      </c>
      <c r="DC36" s="61">
        <v>-145669</v>
      </c>
      <c r="DD36" s="61">
        <v>34334</v>
      </c>
      <c r="DE36" s="61">
        <v>-1041342</v>
      </c>
      <c r="DF36" s="61">
        <v>-1041342</v>
      </c>
      <c r="DG36" s="61">
        <v>0</v>
      </c>
      <c r="DH36" s="61">
        <v>0</v>
      </c>
      <c r="DI36" s="61">
        <v>0</v>
      </c>
      <c r="DJ36" s="61">
        <v>44393137</v>
      </c>
      <c r="DK36" s="61">
        <v>59529183</v>
      </c>
      <c r="DL36" s="61">
        <v>-15136046</v>
      </c>
      <c r="DM36" s="61">
        <v>44393137</v>
      </c>
      <c r="DN36" s="61">
        <v>0</v>
      </c>
      <c r="DO36" s="61">
        <v>77991085</v>
      </c>
      <c r="DP36" s="61">
        <v>-18461902</v>
      </c>
      <c r="DQ36" s="5"/>
      <c r="DR36" s="5"/>
    </row>
    <row r="37" spans="1:122" ht="12.75" customHeight="1">
      <c r="A37" s="44" t="s">
        <v>60</v>
      </c>
      <c r="B37" s="59">
        <v>1043</v>
      </c>
      <c r="C37" s="60" t="s">
        <v>373</v>
      </c>
      <c r="D37" s="61">
        <v>756793228.29000103</v>
      </c>
      <c r="E37" s="61">
        <v>599425351.65000105</v>
      </c>
      <c r="F37" s="61">
        <v>0</v>
      </c>
      <c r="G37" s="61">
        <v>0</v>
      </c>
      <c r="H37" s="61">
        <v>484230106.88000107</v>
      </c>
      <c r="I37" s="61">
        <v>25315237.339999974</v>
      </c>
      <c r="J37" s="61">
        <v>0</v>
      </c>
      <c r="K37" s="61">
        <v>0</v>
      </c>
      <c r="L37" s="61">
        <v>16857263.170000002</v>
      </c>
      <c r="M37" s="61">
        <v>73022744.260000005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0</v>
      </c>
      <c r="AA37" s="61">
        <v>0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150473576.28999996</v>
      </c>
      <c r="AH37" s="61">
        <v>6894300.3499999996</v>
      </c>
      <c r="AI37" s="61">
        <v>0</v>
      </c>
      <c r="AJ37" s="61">
        <v>6894300.3499999996</v>
      </c>
      <c r="AK37" s="61">
        <v>0</v>
      </c>
      <c r="AL37" s="61">
        <v>0</v>
      </c>
      <c r="AM37" s="61">
        <v>0</v>
      </c>
      <c r="AN37" s="61">
        <v>0</v>
      </c>
      <c r="AO37" s="61">
        <v>0</v>
      </c>
      <c r="AP37" s="61">
        <v>0</v>
      </c>
      <c r="AQ37" s="61">
        <v>0</v>
      </c>
      <c r="AR37" s="61">
        <v>0</v>
      </c>
      <c r="AS37" s="61">
        <v>0</v>
      </c>
      <c r="AT37" s="61">
        <v>0</v>
      </c>
      <c r="AU37" s="61">
        <v>0</v>
      </c>
      <c r="AV37" s="61">
        <v>0</v>
      </c>
      <c r="AW37" s="61">
        <v>0</v>
      </c>
      <c r="AX37" s="61">
        <v>0</v>
      </c>
      <c r="AY37" s="61">
        <v>0</v>
      </c>
      <c r="AZ37" s="61">
        <v>0</v>
      </c>
      <c r="BA37" s="61">
        <v>0</v>
      </c>
      <c r="BB37" s="61">
        <v>0</v>
      </c>
      <c r="BC37" s="61">
        <v>0</v>
      </c>
      <c r="BD37" s="61">
        <v>0</v>
      </c>
      <c r="BE37" s="61">
        <v>0</v>
      </c>
      <c r="BF37" s="61">
        <v>0</v>
      </c>
      <c r="BG37" s="61">
        <v>-611461054.4945085</v>
      </c>
      <c r="BH37" s="61">
        <v>-3193225.94</v>
      </c>
      <c r="BI37" s="61">
        <v>0</v>
      </c>
      <c r="BJ37" s="61">
        <v>-93778.74</v>
      </c>
      <c r="BK37" s="61">
        <v>-464558163.12450856</v>
      </c>
      <c r="BL37" s="61">
        <v>-464558163.12450856</v>
      </c>
      <c r="BM37" s="61">
        <v>0</v>
      </c>
      <c r="BN37" s="61">
        <v>0</v>
      </c>
      <c r="BO37" s="61">
        <v>0</v>
      </c>
      <c r="BP37" s="61">
        <v>0</v>
      </c>
      <c r="BQ37" s="61">
        <v>0</v>
      </c>
      <c r="BR37" s="61">
        <v>0</v>
      </c>
      <c r="BS37" s="61">
        <v>0</v>
      </c>
      <c r="BT37" s="61">
        <v>0</v>
      </c>
      <c r="BU37" s="61">
        <v>0</v>
      </c>
      <c r="BV37" s="61">
        <v>-105996529.92000002</v>
      </c>
      <c r="BW37" s="61">
        <v>-37619356.769999996</v>
      </c>
      <c r="BX37" s="61">
        <v>0</v>
      </c>
      <c r="BY37" s="61">
        <v>0</v>
      </c>
      <c r="BZ37" s="61">
        <v>-1316153.28</v>
      </c>
      <c r="CA37" s="61">
        <v>-19780.990000000002</v>
      </c>
      <c r="CB37" s="61">
        <v>-2980926.42</v>
      </c>
      <c r="CC37" s="61">
        <v>0</v>
      </c>
      <c r="CD37" s="61">
        <v>-12987265.680000002</v>
      </c>
      <c r="CE37" s="61">
        <v>-20315230.399999999</v>
      </c>
      <c r="CF37" s="61">
        <v>0</v>
      </c>
      <c r="CG37" s="61">
        <v>21700673.72000001</v>
      </c>
      <c r="CH37" s="61">
        <v>22287045.74000001</v>
      </c>
      <c r="CI37" s="61">
        <v>137300531.78999999</v>
      </c>
      <c r="CJ37" s="61">
        <v>-19458780.57</v>
      </c>
      <c r="CK37" s="61">
        <v>-7383845.5300000003</v>
      </c>
      <c r="CL37" s="61">
        <v>-1937522.0799999982</v>
      </c>
      <c r="CM37" s="61">
        <v>-10137412.959999999</v>
      </c>
      <c r="CN37" s="61">
        <v>-95554705.479999989</v>
      </c>
      <c r="CO37" s="61">
        <v>0</v>
      </c>
      <c r="CP37" s="61">
        <v>0</v>
      </c>
      <c r="CQ37" s="61">
        <v>0</v>
      </c>
      <c r="CR37" s="61">
        <v>0</v>
      </c>
      <c r="CS37" s="61">
        <v>0</v>
      </c>
      <c r="CT37" s="61">
        <v>0</v>
      </c>
      <c r="CU37" s="61">
        <v>0</v>
      </c>
      <c r="CV37" s="61">
        <v>0</v>
      </c>
      <c r="CW37" s="61">
        <v>0</v>
      </c>
      <c r="CX37" s="61">
        <v>0</v>
      </c>
      <c r="CY37" s="61">
        <v>0</v>
      </c>
      <c r="CZ37" s="61">
        <v>341309.65999999992</v>
      </c>
      <c r="DA37" s="61">
        <v>0</v>
      </c>
      <c r="DB37" s="61">
        <v>341309.65999999992</v>
      </c>
      <c r="DC37" s="61">
        <v>0</v>
      </c>
      <c r="DD37" s="61">
        <v>1756023.3</v>
      </c>
      <c r="DE37" s="61">
        <v>-2683704.98</v>
      </c>
      <c r="DF37" s="61">
        <v>-2683704.98</v>
      </c>
      <c r="DG37" s="61">
        <v>0</v>
      </c>
      <c r="DH37" s="61">
        <v>0</v>
      </c>
      <c r="DI37" s="61">
        <v>0</v>
      </c>
      <c r="DJ37" s="61">
        <v>-31074317.269999404</v>
      </c>
      <c r="DK37" s="61">
        <v>-31074317.269999404</v>
      </c>
      <c r="DL37" s="61">
        <v>0</v>
      </c>
      <c r="DM37" s="61">
        <v>-31074317.269999404</v>
      </c>
      <c r="DN37" s="61">
        <v>0</v>
      </c>
      <c r="DO37" s="61">
        <v>-198107164.78549242</v>
      </c>
      <c r="DP37" s="61">
        <v>167032847.51549253</v>
      </c>
      <c r="DQ37" s="5"/>
      <c r="DR37" s="5"/>
    </row>
    <row r="38" spans="1:122" ht="12.75" customHeight="1">
      <c r="A38" s="44" t="s">
        <v>62</v>
      </c>
      <c r="B38" s="59">
        <v>1044</v>
      </c>
      <c r="C38" s="60" t="s">
        <v>373</v>
      </c>
      <c r="D38" s="61">
        <v>1450927286.1400001</v>
      </c>
      <c r="E38" s="61">
        <v>984721050.25999999</v>
      </c>
      <c r="F38" s="61">
        <v>945998.27</v>
      </c>
      <c r="G38" s="61">
        <v>0</v>
      </c>
      <c r="H38" s="61">
        <v>228128260.63</v>
      </c>
      <c r="I38" s="61">
        <v>33130105.300000001</v>
      </c>
      <c r="J38" s="61">
        <v>0</v>
      </c>
      <c r="K38" s="61">
        <v>0</v>
      </c>
      <c r="L38" s="61">
        <v>56706203.68</v>
      </c>
      <c r="M38" s="61">
        <v>660689871.17999995</v>
      </c>
      <c r="N38" s="61">
        <v>5120611.2</v>
      </c>
      <c r="O38" s="61">
        <v>52563239.990000002</v>
      </c>
      <c r="P38" s="61">
        <v>5211673.8899999997</v>
      </c>
      <c r="Q38" s="61">
        <v>0</v>
      </c>
      <c r="R38" s="61">
        <v>0</v>
      </c>
      <c r="S38" s="61">
        <v>0</v>
      </c>
      <c r="T38" s="61">
        <v>0</v>
      </c>
      <c r="U38" s="61">
        <v>47351566.100000001</v>
      </c>
      <c r="V38" s="61">
        <v>0</v>
      </c>
      <c r="W38" s="61">
        <v>0</v>
      </c>
      <c r="X38" s="61">
        <v>400956154.64999998</v>
      </c>
      <c r="Y38" s="61">
        <v>5429720.2800000003</v>
      </c>
      <c r="Z38" s="61">
        <v>80329257.980000004</v>
      </c>
      <c r="AA38" s="61">
        <v>0</v>
      </c>
      <c r="AB38" s="61">
        <v>-24431866.719999999</v>
      </c>
      <c r="AC38" s="61">
        <v>0</v>
      </c>
      <c r="AD38" s="61">
        <v>3216993.66</v>
      </c>
      <c r="AE38" s="61">
        <v>27204.080000000002</v>
      </c>
      <c r="AF38" s="61">
        <v>336384845.37</v>
      </c>
      <c r="AG38" s="61">
        <v>12686841.24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0</v>
      </c>
      <c r="AN38" s="61">
        <v>0</v>
      </c>
      <c r="AO38" s="61">
        <v>0</v>
      </c>
      <c r="AP38" s="61">
        <v>0</v>
      </c>
      <c r="AQ38" s="61">
        <v>0</v>
      </c>
      <c r="AR38" s="61">
        <v>0</v>
      </c>
      <c r="AS38" s="61">
        <v>0</v>
      </c>
      <c r="AT38" s="61">
        <v>0</v>
      </c>
      <c r="AU38" s="61">
        <v>0</v>
      </c>
      <c r="AV38" s="61">
        <v>0</v>
      </c>
      <c r="AW38" s="61">
        <v>0</v>
      </c>
      <c r="AX38" s="61">
        <v>0</v>
      </c>
      <c r="AY38" s="61">
        <v>0</v>
      </c>
      <c r="AZ38" s="61">
        <v>0</v>
      </c>
      <c r="BA38" s="61">
        <v>0</v>
      </c>
      <c r="BB38" s="61">
        <v>0</v>
      </c>
      <c r="BC38" s="61">
        <v>0</v>
      </c>
      <c r="BD38" s="61">
        <v>0</v>
      </c>
      <c r="BE38" s="61">
        <v>0</v>
      </c>
      <c r="BF38" s="61">
        <v>0</v>
      </c>
      <c r="BG38" s="61">
        <v>-1171282905.4300003</v>
      </c>
      <c r="BH38" s="61">
        <v>-11942042.17</v>
      </c>
      <c r="BI38" s="61">
        <v>-14102.09</v>
      </c>
      <c r="BJ38" s="61">
        <v>-515675.45</v>
      </c>
      <c r="BK38" s="61">
        <v>-1105583779.3600001</v>
      </c>
      <c r="BL38" s="61">
        <v>-1026825069.45</v>
      </c>
      <c r="BM38" s="61">
        <v>-40982252.32</v>
      </c>
      <c r="BN38" s="61">
        <v>-54842893.700000003</v>
      </c>
      <c r="BO38" s="61">
        <v>17066436.109999999</v>
      </c>
      <c r="BP38" s="61">
        <v>0</v>
      </c>
      <c r="BQ38" s="61">
        <v>0</v>
      </c>
      <c r="BR38" s="61">
        <v>0</v>
      </c>
      <c r="BS38" s="61">
        <v>0</v>
      </c>
      <c r="BT38" s="61">
        <v>0</v>
      </c>
      <c r="BU38" s="61">
        <v>0</v>
      </c>
      <c r="BV38" s="61">
        <v>-34361258.450000003</v>
      </c>
      <c r="BW38" s="61">
        <v>-18866047.91</v>
      </c>
      <c r="BX38" s="61">
        <v>0</v>
      </c>
      <c r="BY38" s="61">
        <v>0</v>
      </c>
      <c r="BZ38" s="61">
        <v>-513010.88</v>
      </c>
      <c r="CA38" s="61">
        <v>-1343633.59</v>
      </c>
      <c r="CB38" s="61">
        <v>-1390179.37</v>
      </c>
      <c r="CC38" s="61">
        <v>-2496.23</v>
      </c>
      <c r="CD38" s="61">
        <v>-2834836.97</v>
      </c>
      <c r="CE38" s="61">
        <v>-12781890.869999999</v>
      </c>
      <c r="CF38" s="61">
        <v>0</v>
      </c>
      <c r="CG38" s="61">
        <v>-63926299.980000012</v>
      </c>
      <c r="CH38" s="61">
        <v>-40038897.530000009</v>
      </c>
      <c r="CI38" s="61">
        <v>52000000</v>
      </c>
      <c r="CJ38" s="61">
        <v>-45433205.330000006</v>
      </c>
      <c r="CK38" s="61">
        <v>-905367.49</v>
      </c>
      <c r="CL38" s="61">
        <v>-44527837.840000004</v>
      </c>
      <c r="CM38" s="61">
        <v>0</v>
      </c>
      <c r="CN38" s="61">
        <v>-46605692.200000003</v>
      </c>
      <c r="CO38" s="61">
        <v>0</v>
      </c>
      <c r="CP38" s="61">
        <v>0</v>
      </c>
      <c r="CQ38" s="61">
        <v>0</v>
      </c>
      <c r="CR38" s="61">
        <v>0</v>
      </c>
      <c r="CS38" s="61">
        <v>0</v>
      </c>
      <c r="CT38" s="61">
        <v>0</v>
      </c>
      <c r="CU38" s="61">
        <v>0</v>
      </c>
      <c r="CV38" s="61">
        <v>0</v>
      </c>
      <c r="CW38" s="61">
        <v>0</v>
      </c>
      <c r="CX38" s="61">
        <v>0</v>
      </c>
      <c r="CY38" s="61">
        <v>0</v>
      </c>
      <c r="CZ38" s="61">
        <v>0</v>
      </c>
      <c r="DA38" s="61">
        <v>0</v>
      </c>
      <c r="DB38" s="61">
        <v>0</v>
      </c>
      <c r="DC38" s="61">
        <v>-22676467.489999998</v>
      </c>
      <c r="DD38" s="61">
        <v>460.4</v>
      </c>
      <c r="DE38" s="61">
        <v>-1211395.3600000001</v>
      </c>
      <c r="DF38" s="61">
        <v>-1211395.3600000001</v>
      </c>
      <c r="DG38" s="61">
        <v>0</v>
      </c>
      <c r="DH38" s="61">
        <v>0</v>
      </c>
      <c r="DI38" s="61">
        <v>0</v>
      </c>
      <c r="DJ38" s="61">
        <v>375180745.31999737</v>
      </c>
      <c r="DK38" s="61">
        <v>520639783.76999736</v>
      </c>
      <c r="DL38" s="61">
        <v>-145459038.44999999</v>
      </c>
      <c r="DM38" s="61">
        <v>375180745.31999737</v>
      </c>
      <c r="DN38" s="61">
        <v>0</v>
      </c>
      <c r="DO38" s="61">
        <v>304921703.04000235</v>
      </c>
      <c r="DP38" s="61">
        <v>215718080.72999978</v>
      </c>
      <c r="DQ38" s="5"/>
      <c r="DR38" s="5"/>
    </row>
    <row r="39" spans="1:122" ht="12.75" customHeight="1">
      <c r="A39" s="44" t="s">
        <v>64</v>
      </c>
      <c r="B39" s="59">
        <v>1045</v>
      </c>
      <c r="C39" s="60" t="s">
        <v>373</v>
      </c>
      <c r="D39" s="61">
        <v>6413192268.289999</v>
      </c>
      <c r="E39" s="61">
        <v>3029919951.9400001</v>
      </c>
      <c r="F39" s="61">
        <v>289763.5</v>
      </c>
      <c r="G39" s="61">
        <v>0</v>
      </c>
      <c r="H39" s="61">
        <v>0</v>
      </c>
      <c r="I39" s="61">
        <v>105739750</v>
      </c>
      <c r="J39" s="61">
        <v>0</v>
      </c>
      <c r="K39" s="61">
        <v>32276066.82</v>
      </c>
      <c r="L39" s="61">
        <v>0</v>
      </c>
      <c r="M39" s="61">
        <v>2891614371.6199999</v>
      </c>
      <c r="N39" s="61">
        <v>0</v>
      </c>
      <c r="O39" s="61">
        <v>523979650.98000002</v>
      </c>
      <c r="P39" s="61">
        <v>523979650.98000002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2825655922.7199998</v>
      </c>
      <c r="Y39" s="61">
        <v>834880432.42999995</v>
      </c>
      <c r="Z39" s="61">
        <v>0</v>
      </c>
      <c r="AA39" s="61">
        <v>-45645323.869999997</v>
      </c>
      <c r="AB39" s="61">
        <v>33474931.510000002</v>
      </c>
      <c r="AC39" s="61">
        <v>52462581.670000002</v>
      </c>
      <c r="AD39" s="61">
        <v>653976447.98000002</v>
      </c>
      <c r="AE39" s="61">
        <v>0</v>
      </c>
      <c r="AF39" s="61">
        <v>1296506853</v>
      </c>
      <c r="AG39" s="61">
        <v>33636742.649999999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0</v>
      </c>
      <c r="AN39" s="61">
        <v>0</v>
      </c>
      <c r="AO39" s="61">
        <v>0</v>
      </c>
      <c r="AP39" s="61">
        <v>0</v>
      </c>
      <c r="AQ39" s="61">
        <v>0</v>
      </c>
      <c r="AR39" s="61">
        <v>0</v>
      </c>
      <c r="AS39" s="61">
        <v>0</v>
      </c>
      <c r="AT39" s="61">
        <v>0</v>
      </c>
      <c r="AU39" s="61">
        <v>0</v>
      </c>
      <c r="AV39" s="61">
        <v>0</v>
      </c>
      <c r="AW39" s="61">
        <v>0</v>
      </c>
      <c r="AX39" s="61">
        <v>0</v>
      </c>
      <c r="AY39" s="61">
        <v>0</v>
      </c>
      <c r="AZ39" s="61">
        <v>0</v>
      </c>
      <c r="BA39" s="61">
        <v>0</v>
      </c>
      <c r="BB39" s="61">
        <v>0</v>
      </c>
      <c r="BC39" s="61">
        <v>0</v>
      </c>
      <c r="BD39" s="61">
        <v>0</v>
      </c>
      <c r="BE39" s="61">
        <v>0</v>
      </c>
      <c r="BF39" s="61">
        <v>0</v>
      </c>
      <c r="BG39" s="61">
        <v>-5820846479.4499998</v>
      </c>
      <c r="BH39" s="61">
        <v>-2115261.71</v>
      </c>
      <c r="BI39" s="61">
        <v>0</v>
      </c>
      <c r="BJ39" s="61">
        <v>-4054837.89</v>
      </c>
      <c r="BK39" s="61">
        <v>-5759215820.3099995</v>
      </c>
      <c r="BL39" s="61">
        <v>-3029919951.9400001</v>
      </c>
      <c r="BM39" s="61">
        <v>-523979650.98000002</v>
      </c>
      <c r="BN39" s="61">
        <v>-2171679474.7399998</v>
      </c>
      <c r="BO39" s="61">
        <v>-33636742.649999999</v>
      </c>
      <c r="BP39" s="61">
        <v>0</v>
      </c>
      <c r="BQ39" s="61">
        <v>0</v>
      </c>
      <c r="BR39" s="61">
        <v>0</v>
      </c>
      <c r="BS39" s="61">
        <v>0</v>
      </c>
      <c r="BT39" s="61">
        <v>0</v>
      </c>
      <c r="BU39" s="61">
        <v>0</v>
      </c>
      <c r="BV39" s="61">
        <v>-13181556.869999999</v>
      </c>
      <c r="BW39" s="61">
        <v>-42040238</v>
      </c>
      <c r="BX39" s="61">
        <v>0</v>
      </c>
      <c r="BY39" s="61">
        <v>0</v>
      </c>
      <c r="BZ39" s="61">
        <v>-7625253.46</v>
      </c>
      <c r="CA39" s="61">
        <v>-335335.03000000003</v>
      </c>
      <c r="CB39" s="61">
        <v>-2880881.62</v>
      </c>
      <c r="CC39" s="61">
        <v>-1225911.4099999999</v>
      </c>
      <c r="CD39" s="61">
        <v>-6082122.3300000001</v>
      </c>
      <c r="CE39" s="61">
        <v>-23890734.149999999</v>
      </c>
      <c r="CF39" s="61">
        <v>-238764.67</v>
      </c>
      <c r="CG39" s="61">
        <v>817197941.15999997</v>
      </c>
      <c r="CH39" s="61">
        <v>-14520298.34</v>
      </c>
      <c r="CI39" s="61">
        <v>0</v>
      </c>
      <c r="CJ39" s="61">
        <v>-1121178.99</v>
      </c>
      <c r="CK39" s="61">
        <v>-1121999.71</v>
      </c>
      <c r="CL39" s="61">
        <v>820.72</v>
      </c>
      <c r="CM39" s="61">
        <v>0</v>
      </c>
      <c r="CN39" s="61">
        <v>-13399119.35</v>
      </c>
      <c r="CO39" s="61">
        <v>0</v>
      </c>
      <c r="CP39" s="61">
        <v>0</v>
      </c>
      <c r="CQ39" s="61">
        <v>0</v>
      </c>
      <c r="CR39" s="61">
        <v>0</v>
      </c>
      <c r="CS39" s="61">
        <v>0</v>
      </c>
      <c r="CT39" s="61">
        <v>0</v>
      </c>
      <c r="CU39" s="61">
        <v>0</v>
      </c>
      <c r="CV39" s="61">
        <v>0</v>
      </c>
      <c r="CW39" s="61">
        <v>0</v>
      </c>
      <c r="CX39" s="61">
        <v>0</v>
      </c>
      <c r="CY39" s="61">
        <v>0</v>
      </c>
      <c r="CZ39" s="61">
        <v>841787907</v>
      </c>
      <c r="DA39" s="61">
        <v>305484954</v>
      </c>
      <c r="DB39" s="61">
        <v>536302953</v>
      </c>
      <c r="DC39" s="61">
        <v>0</v>
      </c>
      <c r="DD39" s="61">
        <v>2106627.39</v>
      </c>
      <c r="DE39" s="61">
        <v>-12176294.890000001</v>
      </c>
      <c r="DF39" s="61">
        <v>-5086733.46</v>
      </c>
      <c r="DG39" s="61">
        <v>-7089561.4299999997</v>
      </c>
      <c r="DH39" s="61">
        <v>0</v>
      </c>
      <c r="DI39" s="61">
        <v>0</v>
      </c>
      <c r="DJ39" s="61">
        <v>1810490158.4100056</v>
      </c>
      <c r="DK39" s="61">
        <v>2508816392.4100056</v>
      </c>
      <c r="DL39" s="61">
        <v>-698326234</v>
      </c>
      <c r="DM39" s="61">
        <v>1810490158.4100056</v>
      </c>
      <c r="DN39" s="61">
        <v>0</v>
      </c>
      <c r="DO39" s="61">
        <v>1099272662.9699898</v>
      </c>
      <c r="DP39" s="61">
        <v>1409543729.999999</v>
      </c>
      <c r="DQ39" s="5"/>
      <c r="DR39" s="5"/>
    </row>
    <row r="40" spans="1:122" ht="12.75" customHeight="1">
      <c r="A40" s="44" t="s">
        <v>66</v>
      </c>
      <c r="B40" s="59">
        <v>1046</v>
      </c>
      <c r="C40" s="60" t="s">
        <v>373</v>
      </c>
      <c r="D40" s="61">
        <v>65981275.420000002</v>
      </c>
      <c r="E40" s="61">
        <v>39400183.509999998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39400183.509999998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22591030.940000001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21721479.210000001</v>
      </c>
      <c r="AE40" s="61">
        <v>0</v>
      </c>
      <c r="AF40" s="61">
        <v>869551.73</v>
      </c>
      <c r="AG40" s="61">
        <v>3990060.97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0</v>
      </c>
      <c r="AN40" s="61">
        <v>0</v>
      </c>
      <c r="AO40" s="61">
        <v>0</v>
      </c>
      <c r="AP40" s="61">
        <v>0</v>
      </c>
      <c r="AQ40" s="61">
        <v>0</v>
      </c>
      <c r="AR40" s="61">
        <v>0</v>
      </c>
      <c r="AS40" s="61">
        <v>0</v>
      </c>
      <c r="AT40" s="61">
        <v>0</v>
      </c>
      <c r="AU40" s="61">
        <v>0</v>
      </c>
      <c r="AV40" s="61">
        <v>0</v>
      </c>
      <c r="AW40" s="61">
        <v>0</v>
      </c>
      <c r="AX40" s="61">
        <v>0</v>
      </c>
      <c r="AY40" s="61">
        <v>0</v>
      </c>
      <c r="AZ40" s="61">
        <v>0</v>
      </c>
      <c r="BA40" s="61">
        <v>0</v>
      </c>
      <c r="BB40" s="61">
        <v>0</v>
      </c>
      <c r="BC40" s="61">
        <v>0</v>
      </c>
      <c r="BD40" s="61">
        <v>0</v>
      </c>
      <c r="BE40" s="61">
        <v>0</v>
      </c>
      <c r="BF40" s="61">
        <v>0</v>
      </c>
      <c r="BG40" s="61">
        <v>-70950646.769999996</v>
      </c>
      <c r="BH40" s="61">
        <v>-1681277</v>
      </c>
      <c r="BI40" s="61">
        <v>0</v>
      </c>
      <c r="BJ40" s="61">
        <v>0</v>
      </c>
      <c r="BK40" s="61">
        <v>-61991214.450000003</v>
      </c>
      <c r="BL40" s="61">
        <v>-39400183.509999998</v>
      </c>
      <c r="BM40" s="61">
        <v>0</v>
      </c>
      <c r="BN40" s="61">
        <v>-22591030.940000001</v>
      </c>
      <c r="BO40" s="61">
        <v>0</v>
      </c>
      <c r="BP40" s="61">
        <v>0</v>
      </c>
      <c r="BQ40" s="61">
        <v>0</v>
      </c>
      <c r="BR40" s="61">
        <v>0</v>
      </c>
      <c r="BS40" s="61">
        <v>0</v>
      </c>
      <c r="BT40" s="61">
        <v>0</v>
      </c>
      <c r="BU40" s="61">
        <v>0</v>
      </c>
      <c r="BV40" s="61">
        <v>-3174662.05</v>
      </c>
      <c r="BW40" s="61">
        <v>-4103493.2699999996</v>
      </c>
      <c r="BX40" s="61">
        <v>0</v>
      </c>
      <c r="BY40" s="61">
        <v>-1772898</v>
      </c>
      <c r="BZ40" s="61">
        <v>0</v>
      </c>
      <c r="CA40" s="61">
        <v>-352938.92</v>
      </c>
      <c r="CB40" s="61">
        <v>-1577173.39</v>
      </c>
      <c r="CC40" s="61">
        <v>-211608.55</v>
      </c>
      <c r="CD40" s="61">
        <v>0</v>
      </c>
      <c r="CE40" s="61">
        <v>-188874.41</v>
      </c>
      <c r="CF40" s="61">
        <v>0</v>
      </c>
      <c r="CG40" s="61">
        <v>-88409980.980000019</v>
      </c>
      <c r="CH40" s="61">
        <v>-86228445.210000008</v>
      </c>
      <c r="CI40" s="61">
        <v>8962660.2799999993</v>
      </c>
      <c r="CJ40" s="61">
        <v>-90280633.950000003</v>
      </c>
      <c r="CK40" s="61">
        <v>0</v>
      </c>
      <c r="CL40" s="61">
        <v>-90280633.950000003</v>
      </c>
      <c r="CM40" s="61">
        <v>0</v>
      </c>
      <c r="CN40" s="61">
        <v>-4910471.5399999991</v>
      </c>
      <c r="CO40" s="61">
        <v>-1759894.59</v>
      </c>
      <c r="CP40" s="61">
        <v>0</v>
      </c>
      <c r="CQ40" s="61">
        <v>-1759894.59</v>
      </c>
      <c r="CR40" s="61">
        <v>0</v>
      </c>
      <c r="CS40" s="61">
        <v>0</v>
      </c>
      <c r="CT40" s="61">
        <v>0</v>
      </c>
      <c r="CU40" s="61">
        <v>0</v>
      </c>
      <c r="CV40" s="61">
        <v>0</v>
      </c>
      <c r="CW40" s="61">
        <v>0</v>
      </c>
      <c r="CX40" s="61">
        <v>0</v>
      </c>
      <c r="CY40" s="61">
        <v>0</v>
      </c>
      <c r="CZ40" s="61">
        <v>0</v>
      </c>
      <c r="DA40" s="61">
        <v>0</v>
      </c>
      <c r="DB40" s="61">
        <v>0</v>
      </c>
      <c r="DC40" s="61">
        <v>0</v>
      </c>
      <c r="DD40" s="61">
        <v>12308.32</v>
      </c>
      <c r="DE40" s="61">
        <v>-433949.5</v>
      </c>
      <c r="DF40" s="61">
        <v>-433296.96</v>
      </c>
      <c r="DG40" s="61">
        <v>-652.54</v>
      </c>
      <c r="DH40" s="61">
        <v>0</v>
      </c>
      <c r="DI40" s="61">
        <v>0</v>
      </c>
      <c r="DJ40" s="61">
        <v>-92165874.189999998</v>
      </c>
      <c r="DK40" s="61">
        <v>-92165874.189999998</v>
      </c>
      <c r="DL40" s="61">
        <v>0</v>
      </c>
      <c r="DM40" s="61">
        <v>-92165874.189999998</v>
      </c>
      <c r="DN40" s="61">
        <v>0</v>
      </c>
      <c r="DO40" s="61">
        <v>1213478.1399999261</v>
      </c>
      <c r="DP40" s="61">
        <v>-93379352.330000013</v>
      </c>
      <c r="DQ40" s="5"/>
      <c r="DR40" s="5"/>
    </row>
    <row r="41" spans="1:122" ht="12.75" customHeight="1">
      <c r="A41" s="44" t="s">
        <v>68</v>
      </c>
      <c r="B41" s="59">
        <v>1048</v>
      </c>
      <c r="C41" s="60" t="s">
        <v>373</v>
      </c>
      <c r="D41" s="61">
        <v>383906432.30000001</v>
      </c>
      <c r="E41" s="61">
        <v>332871249.06999999</v>
      </c>
      <c r="F41" s="61">
        <v>359121.27</v>
      </c>
      <c r="G41" s="61">
        <v>0</v>
      </c>
      <c r="H41" s="61">
        <v>0</v>
      </c>
      <c r="I41" s="61">
        <v>0</v>
      </c>
      <c r="J41" s="61">
        <v>0</v>
      </c>
      <c r="K41" s="61">
        <v>26362562.109999999</v>
      </c>
      <c r="L41" s="61">
        <v>0</v>
      </c>
      <c r="M41" s="61">
        <v>0</v>
      </c>
      <c r="N41" s="61">
        <v>306149565.69</v>
      </c>
      <c r="O41" s="61">
        <v>0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35275771.629999995</v>
      </c>
      <c r="Y41" s="61">
        <v>16169855.1</v>
      </c>
      <c r="Z41" s="61">
        <v>0</v>
      </c>
      <c r="AA41" s="61">
        <v>0</v>
      </c>
      <c r="AB41" s="61">
        <v>0</v>
      </c>
      <c r="AC41" s="61">
        <v>0</v>
      </c>
      <c r="AD41" s="61">
        <v>58410892.939999998</v>
      </c>
      <c r="AE41" s="61">
        <v>0</v>
      </c>
      <c r="AF41" s="61">
        <v>-39304976.409999996</v>
      </c>
      <c r="AG41" s="61">
        <v>15759411.6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0</v>
      </c>
      <c r="AN41" s="61">
        <v>0</v>
      </c>
      <c r="AO41" s="61">
        <v>0</v>
      </c>
      <c r="AP41" s="61">
        <v>0</v>
      </c>
      <c r="AQ41" s="61">
        <v>0</v>
      </c>
      <c r="AR41" s="61">
        <v>0</v>
      </c>
      <c r="AS41" s="61">
        <v>0</v>
      </c>
      <c r="AT41" s="61">
        <v>0</v>
      </c>
      <c r="AU41" s="61">
        <v>0</v>
      </c>
      <c r="AV41" s="61">
        <v>0</v>
      </c>
      <c r="AW41" s="61">
        <v>0</v>
      </c>
      <c r="AX41" s="61">
        <v>0</v>
      </c>
      <c r="AY41" s="61">
        <v>0</v>
      </c>
      <c r="AZ41" s="61">
        <v>0</v>
      </c>
      <c r="BA41" s="61">
        <v>0</v>
      </c>
      <c r="BB41" s="61">
        <v>0</v>
      </c>
      <c r="BC41" s="61">
        <v>0</v>
      </c>
      <c r="BD41" s="61">
        <v>0</v>
      </c>
      <c r="BE41" s="61">
        <v>0</v>
      </c>
      <c r="BF41" s="61">
        <v>0</v>
      </c>
      <c r="BG41" s="61">
        <v>-426771533.30036104</v>
      </c>
      <c r="BH41" s="61">
        <v>-4879756.25</v>
      </c>
      <c r="BI41" s="61">
        <v>-16033587.779999999</v>
      </c>
      <c r="BJ41" s="61">
        <v>0</v>
      </c>
      <c r="BK41" s="61">
        <v>-354171543.80036098</v>
      </c>
      <c r="BL41" s="61">
        <v>-354171543.80036098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0</v>
      </c>
      <c r="BT41" s="61">
        <v>0</v>
      </c>
      <c r="BU41" s="61">
        <v>0</v>
      </c>
      <c r="BV41" s="61">
        <v>-3526726.79</v>
      </c>
      <c r="BW41" s="61">
        <v>-28019123.169999994</v>
      </c>
      <c r="BX41" s="61">
        <v>0</v>
      </c>
      <c r="BY41" s="61">
        <v>-55405.56</v>
      </c>
      <c r="BZ41" s="61">
        <v>0</v>
      </c>
      <c r="CA41" s="61">
        <v>-2563547.9</v>
      </c>
      <c r="CB41" s="61">
        <v>-6871878.8099999996</v>
      </c>
      <c r="CC41" s="61">
        <v>-7595855.4199999999</v>
      </c>
      <c r="CD41" s="61">
        <v>-9825579.3300000001</v>
      </c>
      <c r="CE41" s="61">
        <v>-1106856.1499999999</v>
      </c>
      <c r="CF41" s="61">
        <v>-20140795.510000002</v>
      </c>
      <c r="CG41" s="61">
        <v>69300197.709999993</v>
      </c>
      <c r="CH41" s="61">
        <v>17801586.629999995</v>
      </c>
      <c r="CI41" s="61">
        <v>100000000</v>
      </c>
      <c r="CJ41" s="61">
        <v>-56754666.590000004</v>
      </c>
      <c r="CK41" s="61">
        <v>0</v>
      </c>
      <c r="CL41" s="61">
        <v>-56754666.590000004</v>
      </c>
      <c r="CM41" s="61">
        <v>0</v>
      </c>
      <c r="CN41" s="61">
        <v>-25443746.780000001</v>
      </c>
      <c r="CO41" s="61">
        <v>0</v>
      </c>
      <c r="CP41" s="61">
        <v>0</v>
      </c>
      <c r="CQ41" s="61">
        <v>0</v>
      </c>
      <c r="CR41" s="61">
        <v>0</v>
      </c>
      <c r="CS41" s="61">
        <v>0</v>
      </c>
      <c r="CT41" s="61">
        <v>0</v>
      </c>
      <c r="CU41" s="61">
        <v>0</v>
      </c>
      <c r="CV41" s="61">
        <v>0</v>
      </c>
      <c r="CW41" s="61">
        <v>0</v>
      </c>
      <c r="CX41" s="61">
        <v>0</v>
      </c>
      <c r="CY41" s="61">
        <v>0</v>
      </c>
      <c r="CZ41" s="61">
        <v>54618681.420000002</v>
      </c>
      <c r="DA41" s="61">
        <v>54247967.93</v>
      </c>
      <c r="DB41" s="61">
        <v>370713.49</v>
      </c>
      <c r="DC41" s="61">
        <v>0</v>
      </c>
      <c r="DD41" s="61">
        <v>4.33</v>
      </c>
      <c r="DE41" s="61">
        <v>-3120074.67</v>
      </c>
      <c r="DF41" s="61">
        <v>-3120074.67</v>
      </c>
      <c r="DG41" s="61">
        <v>0</v>
      </c>
      <c r="DH41" s="61">
        <v>0</v>
      </c>
      <c r="DI41" s="61">
        <v>0</v>
      </c>
      <c r="DJ41" s="61">
        <v>67112582.699999765</v>
      </c>
      <c r="DK41" s="61">
        <v>103091524.88999976</v>
      </c>
      <c r="DL41" s="61">
        <v>-35978942.189999998</v>
      </c>
      <c r="DM41" s="61">
        <v>67112582.699999765</v>
      </c>
      <c r="DN41" s="61">
        <v>0</v>
      </c>
      <c r="DO41" s="61">
        <v>76656428.180241585</v>
      </c>
      <c r="DP41" s="61">
        <v>26435096.709638968</v>
      </c>
      <c r="DQ41" s="5"/>
      <c r="DR41" s="5"/>
    </row>
    <row r="42" spans="1:122" ht="12.75" customHeight="1">
      <c r="A42" s="44" t="s">
        <v>70</v>
      </c>
      <c r="B42" s="59">
        <v>1049</v>
      </c>
      <c r="C42" s="60" t="s">
        <v>373</v>
      </c>
      <c r="D42" s="61">
        <v>368516171.93000013</v>
      </c>
      <c r="E42" s="61">
        <v>145185387.31000003</v>
      </c>
      <c r="F42" s="61">
        <v>10859980.899999999</v>
      </c>
      <c r="G42" s="61">
        <v>0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134325406.41000003</v>
      </c>
      <c r="N42" s="61">
        <v>0</v>
      </c>
      <c r="O42" s="61">
        <v>149607494.09000003</v>
      </c>
      <c r="P42" s="61">
        <v>149607494.09000003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0</v>
      </c>
      <c r="W42" s="61">
        <v>0</v>
      </c>
      <c r="X42" s="61">
        <v>72267119.660000026</v>
      </c>
      <c r="Y42" s="61">
        <v>-24439918.24000001</v>
      </c>
      <c r="Z42" s="61">
        <v>0</v>
      </c>
      <c r="AA42" s="61">
        <v>0</v>
      </c>
      <c r="AB42" s="61">
        <v>0</v>
      </c>
      <c r="AC42" s="61">
        <v>96707037.900000036</v>
      </c>
      <c r="AD42" s="61">
        <v>0</v>
      </c>
      <c r="AE42" s="61">
        <v>0</v>
      </c>
      <c r="AF42" s="61">
        <v>0</v>
      </c>
      <c r="AG42" s="61">
        <v>1456170.8699999992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0</v>
      </c>
      <c r="AN42" s="61">
        <v>0</v>
      </c>
      <c r="AO42" s="61">
        <v>0</v>
      </c>
      <c r="AP42" s="61">
        <v>0</v>
      </c>
      <c r="AQ42" s="61">
        <v>0</v>
      </c>
      <c r="AR42" s="61">
        <v>0</v>
      </c>
      <c r="AS42" s="61">
        <v>0</v>
      </c>
      <c r="AT42" s="61">
        <v>0</v>
      </c>
      <c r="AU42" s="61">
        <v>0</v>
      </c>
      <c r="AV42" s="61">
        <v>0</v>
      </c>
      <c r="AW42" s="61">
        <v>0</v>
      </c>
      <c r="AX42" s="61">
        <v>0</v>
      </c>
      <c r="AY42" s="61">
        <v>0</v>
      </c>
      <c r="AZ42" s="61">
        <v>0</v>
      </c>
      <c r="BA42" s="61">
        <v>0</v>
      </c>
      <c r="BB42" s="61">
        <v>0</v>
      </c>
      <c r="BC42" s="61">
        <v>0</v>
      </c>
      <c r="BD42" s="61">
        <v>0</v>
      </c>
      <c r="BE42" s="61">
        <v>0</v>
      </c>
      <c r="BF42" s="61">
        <v>0</v>
      </c>
      <c r="BG42" s="61">
        <v>-371611588.75</v>
      </c>
      <c r="BH42" s="61">
        <v>-633019.18999999994</v>
      </c>
      <c r="BI42" s="61">
        <v>-11106178.9</v>
      </c>
      <c r="BJ42" s="61">
        <v>-3163706.8900000006</v>
      </c>
      <c r="BK42" s="61">
        <v>-353212843.72999996</v>
      </c>
      <c r="BL42" s="61">
        <v>-134079208.41</v>
      </c>
      <c r="BM42" s="61">
        <v>-146443787.20000002</v>
      </c>
      <c r="BN42" s="61">
        <v>-72267119.659999967</v>
      </c>
      <c r="BO42" s="61">
        <v>-422728.46000000008</v>
      </c>
      <c r="BP42" s="61">
        <v>0</v>
      </c>
      <c r="BQ42" s="61">
        <v>0</v>
      </c>
      <c r="BR42" s="61">
        <v>0</v>
      </c>
      <c r="BS42" s="61">
        <v>0</v>
      </c>
      <c r="BT42" s="61">
        <v>0</v>
      </c>
      <c r="BU42" s="61">
        <v>0</v>
      </c>
      <c r="BV42" s="61">
        <v>-1033442.4100000001</v>
      </c>
      <c r="BW42" s="61">
        <v>-2462397.629999999</v>
      </c>
      <c r="BX42" s="61">
        <v>0</v>
      </c>
      <c r="BY42" s="61">
        <v>0</v>
      </c>
      <c r="BZ42" s="61">
        <v>0</v>
      </c>
      <c r="CA42" s="61">
        <v>-541967.31000000052</v>
      </c>
      <c r="CB42" s="61">
        <v>-29550</v>
      </c>
      <c r="CC42" s="61">
        <v>-245635.52999999933</v>
      </c>
      <c r="CD42" s="61">
        <v>-1267423.8499999996</v>
      </c>
      <c r="CE42" s="61">
        <v>-377820.93999999948</v>
      </c>
      <c r="CF42" s="61">
        <v>0</v>
      </c>
      <c r="CG42" s="61">
        <v>5201716.1900000814</v>
      </c>
      <c r="CH42" s="61">
        <v>-1671498.1299999207</v>
      </c>
      <c r="CI42" s="61">
        <v>76848503.940000013</v>
      </c>
      <c r="CJ42" s="61">
        <v>-69381801.689999938</v>
      </c>
      <c r="CK42" s="61">
        <v>-5027515</v>
      </c>
      <c r="CL42" s="61">
        <v>-64354286.689999938</v>
      </c>
      <c r="CM42" s="61">
        <v>0</v>
      </c>
      <c r="CN42" s="61">
        <v>-9138200.3799999952</v>
      </c>
      <c r="CO42" s="61">
        <v>0</v>
      </c>
      <c r="CP42" s="61">
        <v>0</v>
      </c>
      <c r="CQ42" s="61">
        <v>0</v>
      </c>
      <c r="CR42" s="61">
        <v>0</v>
      </c>
      <c r="CS42" s="61">
        <v>0</v>
      </c>
      <c r="CT42" s="61">
        <v>0</v>
      </c>
      <c r="CU42" s="61">
        <v>0</v>
      </c>
      <c r="CV42" s="61">
        <v>0</v>
      </c>
      <c r="CW42" s="61">
        <v>0</v>
      </c>
      <c r="CX42" s="61">
        <v>0</v>
      </c>
      <c r="CY42" s="61">
        <v>0</v>
      </c>
      <c r="CZ42" s="61">
        <v>0</v>
      </c>
      <c r="DA42" s="61">
        <v>0</v>
      </c>
      <c r="DB42" s="61">
        <v>0</v>
      </c>
      <c r="DC42" s="61">
        <v>0</v>
      </c>
      <c r="DD42" s="61">
        <v>7912495.9800000023</v>
      </c>
      <c r="DE42" s="61">
        <v>-1039281.6599999997</v>
      </c>
      <c r="DF42" s="61">
        <v>-732149.84999999963</v>
      </c>
      <c r="DG42" s="61">
        <v>-307131.81</v>
      </c>
      <c r="DH42" s="61">
        <v>0</v>
      </c>
      <c r="DI42" s="61">
        <v>0</v>
      </c>
      <c r="DJ42" s="61">
        <v>25063915.690000001</v>
      </c>
      <c r="DK42" s="61">
        <v>25063915.690000001</v>
      </c>
      <c r="DL42" s="61">
        <v>0</v>
      </c>
      <c r="DM42" s="61">
        <v>25063915.690000001</v>
      </c>
      <c r="DN42" s="61">
        <v>0</v>
      </c>
      <c r="DO42" s="61">
        <v>22957616.319999218</v>
      </c>
      <c r="DP42" s="61">
        <v>2106299.3700002078</v>
      </c>
      <c r="DQ42" s="5"/>
      <c r="DR42" s="5"/>
    </row>
    <row r="43" spans="1:122" ht="12.75" customHeight="1">
      <c r="A43" s="44" t="s">
        <v>72</v>
      </c>
      <c r="B43" s="59">
        <v>1051</v>
      </c>
      <c r="C43" s="60" t="s">
        <v>373</v>
      </c>
      <c r="D43" s="61">
        <v>58684504.709999993</v>
      </c>
      <c r="E43" s="61">
        <v>27623615.919999998</v>
      </c>
      <c r="F43" s="61">
        <v>-3649929.96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31273545.879999999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2492029.3199999998</v>
      </c>
      <c r="Y43" s="61">
        <v>2492029.3199999998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28568859.469999999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0</v>
      </c>
      <c r="AN43" s="61">
        <v>0</v>
      </c>
      <c r="AO43" s="61">
        <v>0</v>
      </c>
      <c r="AP43" s="61">
        <v>0</v>
      </c>
      <c r="AQ43" s="61">
        <v>0</v>
      </c>
      <c r="AR43" s="61">
        <v>0</v>
      </c>
      <c r="AS43" s="61">
        <v>0</v>
      </c>
      <c r="AT43" s="61">
        <v>0</v>
      </c>
      <c r="AU43" s="61">
        <v>0</v>
      </c>
      <c r="AV43" s="61">
        <v>0</v>
      </c>
      <c r="AW43" s="61">
        <v>0</v>
      </c>
      <c r="AX43" s="61">
        <v>0</v>
      </c>
      <c r="AY43" s="61">
        <v>0</v>
      </c>
      <c r="AZ43" s="61">
        <v>0</v>
      </c>
      <c r="BA43" s="61">
        <v>0</v>
      </c>
      <c r="BB43" s="61">
        <v>0</v>
      </c>
      <c r="BC43" s="61">
        <v>0</v>
      </c>
      <c r="BD43" s="61">
        <v>0</v>
      </c>
      <c r="BE43" s="61">
        <v>0</v>
      </c>
      <c r="BF43" s="61">
        <v>0</v>
      </c>
      <c r="BG43" s="61">
        <v>-22325885.120000001</v>
      </c>
      <c r="BH43" s="61">
        <v>0</v>
      </c>
      <c r="BI43" s="61">
        <v>0</v>
      </c>
      <c r="BJ43" s="61">
        <v>0</v>
      </c>
      <c r="BK43" s="61">
        <v>0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0</v>
      </c>
      <c r="BT43" s="61">
        <v>0</v>
      </c>
      <c r="BU43" s="61">
        <v>0</v>
      </c>
      <c r="BV43" s="61">
        <v>-19210422.16</v>
      </c>
      <c r="BW43" s="61">
        <v>-1572139.83</v>
      </c>
      <c r="BX43" s="61">
        <v>0</v>
      </c>
      <c r="BY43" s="61">
        <v>0</v>
      </c>
      <c r="BZ43" s="61">
        <v>0</v>
      </c>
      <c r="CA43" s="61">
        <v>-446105.94</v>
      </c>
      <c r="CB43" s="61">
        <v>-851014.04</v>
      </c>
      <c r="CC43" s="61">
        <v>-267057.82</v>
      </c>
      <c r="CD43" s="61">
        <v>0</v>
      </c>
      <c r="CE43" s="61">
        <v>-7962.03</v>
      </c>
      <c r="CF43" s="61">
        <v>-1543323.13</v>
      </c>
      <c r="CG43" s="61">
        <v>-6038371.8699999992</v>
      </c>
      <c r="CH43" s="61">
        <v>-1343667.83</v>
      </c>
      <c r="CI43" s="61">
        <v>0</v>
      </c>
      <c r="CJ43" s="61">
        <v>-1343667.83</v>
      </c>
      <c r="CK43" s="61">
        <v>-1343667.83</v>
      </c>
      <c r="CL43" s="61">
        <v>0</v>
      </c>
      <c r="CM43" s="61">
        <v>0</v>
      </c>
      <c r="CN43" s="61">
        <v>0</v>
      </c>
      <c r="CO43" s="61">
        <v>0</v>
      </c>
      <c r="CP43" s="61">
        <v>0</v>
      </c>
      <c r="CQ43" s="61">
        <v>0</v>
      </c>
      <c r="CR43" s="61">
        <v>0</v>
      </c>
      <c r="CS43" s="61">
        <v>0</v>
      </c>
      <c r="CT43" s="61">
        <v>0</v>
      </c>
      <c r="CU43" s="61">
        <v>0</v>
      </c>
      <c r="CV43" s="61">
        <v>0</v>
      </c>
      <c r="CW43" s="61">
        <v>0</v>
      </c>
      <c r="CX43" s="61">
        <v>0</v>
      </c>
      <c r="CY43" s="61">
        <v>0</v>
      </c>
      <c r="CZ43" s="61">
        <v>400421.58999999997</v>
      </c>
      <c r="DA43" s="61">
        <v>529331.97</v>
      </c>
      <c r="DB43" s="61">
        <v>-128910.38</v>
      </c>
      <c r="DC43" s="61">
        <v>0</v>
      </c>
      <c r="DD43" s="61">
        <v>18116.22</v>
      </c>
      <c r="DE43" s="61">
        <v>-862609.46</v>
      </c>
      <c r="DF43" s="61">
        <v>-586396.92000000004</v>
      </c>
      <c r="DG43" s="61">
        <v>-276212.53999999998</v>
      </c>
      <c r="DH43" s="61">
        <v>0</v>
      </c>
      <c r="DI43" s="61">
        <v>-4250632.3899999997</v>
      </c>
      <c r="DJ43" s="61">
        <v>19612126.739999965</v>
      </c>
      <c r="DK43" s="61">
        <v>19612126.739999965</v>
      </c>
      <c r="DL43" s="61">
        <v>0</v>
      </c>
      <c r="DM43" s="61">
        <v>19612126.739999965</v>
      </c>
      <c r="DN43" s="61">
        <v>0</v>
      </c>
      <c r="DO43" s="61">
        <v>-10708120.980000019</v>
      </c>
      <c r="DP43" s="61">
        <v>30320247.719999991</v>
      </c>
      <c r="DQ43" s="5"/>
      <c r="DR43" s="5"/>
    </row>
    <row r="44" spans="1:122" ht="12.75" customHeight="1">
      <c r="A44" s="44" t="s">
        <v>74</v>
      </c>
      <c r="B44" s="59">
        <v>1052</v>
      </c>
      <c r="C44" s="60" t="s">
        <v>373</v>
      </c>
      <c r="D44" s="61">
        <v>108525638.37</v>
      </c>
      <c r="E44" s="61">
        <v>81258834.450000003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81258834.450000003</v>
      </c>
      <c r="N44" s="61">
        <v>0</v>
      </c>
      <c r="O44" s="61">
        <v>11007262.630000001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11007262.630000001</v>
      </c>
      <c r="X44" s="61">
        <v>15318536.119999999</v>
      </c>
      <c r="Y44" s="61">
        <v>0</v>
      </c>
      <c r="Z44" s="61">
        <v>0</v>
      </c>
      <c r="AA44" s="61">
        <v>0</v>
      </c>
      <c r="AB44" s="61">
        <v>0</v>
      </c>
      <c r="AC44" s="61">
        <v>0</v>
      </c>
      <c r="AD44" s="61">
        <v>0</v>
      </c>
      <c r="AE44" s="61">
        <v>0</v>
      </c>
      <c r="AF44" s="61">
        <v>15318536.119999999</v>
      </c>
      <c r="AG44" s="61">
        <v>941005.17</v>
      </c>
      <c r="AH44" s="61">
        <v>0</v>
      </c>
      <c r="AI44" s="61">
        <v>0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0</v>
      </c>
      <c r="AT44" s="61">
        <v>0</v>
      </c>
      <c r="AU44" s="61">
        <v>0</v>
      </c>
      <c r="AV44" s="61">
        <v>0</v>
      </c>
      <c r="AW44" s="61">
        <v>0</v>
      </c>
      <c r="AX44" s="61">
        <v>0</v>
      </c>
      <c r="AY44" s="61">
        <v>0</v>
      </c>
      <c r="AZ44" s="61">
        <v>0</v>
      </c>
      <c r="BA44" s="61">
        <v>0</v>
      </c>
      <c r="BB44" s="61">
        <v>0</v>
      </c>
      <c r="BC44" s="61">
        <v>0</v>
      </c>
      <c r="BD44" s="61">
        <v>0</v>
      </c>
      <c r="BE44" s="61">
        <v>0</v>
      </c>
      <c r="BF44" s="61">
        <v>0</v>
      </c>
      <c r="BG44" s="61">
        <v>-49288872.684242778</v>
      </c>
      <c r="BH44" s="61">
        <v>-817520</v>
      </c>
      <c r="BI44" s="61">
        <v>0</v>
      </c>
      <c r="BJ44" s="61">
        <v>0</v>
      </c>
      <c r="BK44" s="61">
        <v>-42745166.404242776</v>
      </c>
      <c r="BL44" s="61">
        <v>-32005546.823304676</v>
      </c>
      <c r="BM44" s="61">
        <v>0</v>
      </c>
      <c r="BN44" s="61">
        <v>0</v>
      </c>
      <c r="BO44" s="61">
        <v>-370635.20826081425</v>
      </c>
      <c r="BP44" s="61">
        <v>0</v>
      </c>
      <c r="BQ44" s="61">
        <v>0</v>
      </c>
      <c r="BR44" s="61">
        <v>0</v>
      </c>
      <c r="BS44" s="61">
        <v>0</v>
      </c>
      <c r="BT44" s="61">
        <v>-10368984.372677287</v>
      </c>
      <c r="BU44" s="61">
        <v>0</v>
      </c>
      <c r="BV44" s="61">
        <v>-2255695.0099999998</v>
      </c>
      <c r="BW44" s="61">
        <v>-3470491.27</v>
      </c>
      <c r="BX44" s="61">
        <v>0</v>
      </c>
      <c r="BY44" s="61">
        <v>0</v>
      </c>
      <c r="BZ44" s="61">
        <v>0</v>
      </c>
      <c r="CA44" s="61">
        <v>-105385.11</v>
      </c>
      <c r="CB44" s="61">
        <v>0</v>
      </c>
      <c r="CC44" s="61">
        <v>-121549.27</v>
      </c>
      <c r="CD44" s="61">
        <v>-3097818</v>
      </c>
      <c r="CE44" s="61">
        <v>-145738.89000000001</v>
      </c>
      <c r="CF44" s="61">
        <v>0</v>
      </c>
      <c r="CG44" s="61">
        <v>14418414.439999998</v>
      </c>
      <c r="CH44" s="61">
        <v>0</v>
      </c>
      <c r="CI44" s="61">
        <v>0</v>
      </c>
      <c r="CJ44" s="61">
        <v>0</v>
      </c>
      <c r="CK44" s="61">
        <v>0</v>
      </c>
      <c r="CL44" s="61">
        <v>0</v>
      </c>
      <c r="CM44" s="61">
        <v>0</v>
      </c>
      <c r="CN44" s="61">
        <v>0</v>
      </c>
      <c r="CO44" s="61">
        <v>14611823.279999999</v>
      </c>
      <c r="CP44" s="61">
        <v>14611823.279999999</v>
      </c>
      <c r="CQ44" s="61">
        <v>0</v>
      </c>
      <c r="CR44" s="61">
        <v>0</v>
      </c>
      <c r="CS44" s="61">
        <v>0</v>
      </c>
      <c r="CT44" s="61">
        <v>0</v>
      </c>
      <c r="CU44" s="61">
        <v>0</v>
      </c>
      <c r="CV44" s="61">
        <v>0</v>
      </c>
      <c r="CW44" s="61">
        <v>0</v>
      </c>
      <c r="CX44" s="61">
        <v>0</v>
      </c>
      <c r="CY44" s="61">
        <v>0</v>
      </c>
      <c r="CZ44" s="61">
        <v>49358</v>
      </c>
      <c r="DA44" s="61">
        <v>49358</v>
      </c>
      <c r="DB44" s="61">
        <v>0</v>
      </c>
      <c r="DC44" s="61">
        <v>0</v>
      </c>
      <c r="DD44" s="61">
        <v>0</v>
      </c>
      <c r="DE44" s="61">
        <v>-235363.73</v>
      </c>
      <c r="DF44" s="61">
        <v>-235363.73</v>
      </c>
      <c r="DG44" s="61">
        <v>0</v>
      </c>
      <c r="DH44" s="61">
        <v>16072.1</v>
      </c>
      <c r="DI44" s="61">
        <v>-23475.21</v>
      </c>
      <c r="DJ44" s="61">
        <v>40574009.370000005</v>
      </c>
      <c r="DK44" s="61">
        <v>40574009.370000005</v>
      </c>
      <c r="DL44" s="61">
        <v>0</v>
      </c>
      <c r="DM44" s="61">
        <v>40574009.370000005</v>
      </c>
      <c r="DN44" s="61">
        <v>0</v>
      </c>
      <c r="DO44" s="61">
        <v>-33081171.445075892</v>
      </c>
      <c r="DP44" s="61">
        <v>73655180.125757217</v>
      </c>
      <c r="DQ44" s="5"/>
      <c r="DR44" s="5"/>
    </row>
    <row r="45" spans="1:122" ht="12.75" customHeight="1">
      <c r="A45" s="82" t="s">
        <v>76</v>
      </c>
      <c r="B45" s="83">
        <v>1053</v>
      </c>
      <c r="C45" s="60" t="s">
        <v>373</v>
      </c>
      <c r="D45" s="61">
        <v>2752710578.4400001</v>
      </c>
      <c r="E45" s="61">
        <v>229421620.43000001</v>
      </c>
      <c r="F45" s="61">
        <v>0</v>
      </c>
      <c r="G45" s="61">
        <v>29168681.07</v>
      </c>
      <c r="H45" s="61">
        <v>0</v>
      </c>
      <c r="I45" s="61">
        <v>89450834.829999998</v>
      </c>
      <c r="J45" s="61">
        <v>0</v>
      </c>
      <c r="K45" s="61">
        <v>85629515.359999999</v>
      </c>
      <c r="L45" s="61">
        <v>0</v>
      </c>
      <c r="M45" s="61">
        <v>25172589.170000002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2327212356.6700001</v>
      </c>
      <c r="Y45" s="61">
        <v>0</v>
      </c>
      <c r="Z45" s="61">
        <v>-31612048.890000001</v>
      </c>
      <c r="AA45" s="61">
        <v>0</v>
      </c>
      <c r="AB45" s="61">
        <v>-10369476.73</v>
      </c>
      <c r="AC45" s="61">
        <v>0</v>
      </c>
      <c r="AD45" s="61">
        <v>2369193882.29</v>
      </c>
      <c r="AE45" s="61">
        <v>0</v>
      </c>
      <c r="AF45" s="61">
        <v>0</v>
      </c>
      <c r="AG45" s="61">
        <v>196076601.34</v>
      </c>
      <c r="AH45" s="61">
        <v>0</v>
      </c>
      <c r="AI45" s="61">
        <v>0</v>
      </c>
      <c r="AJ45" s="61">
        <v>0</v>
      </c>
      <c r="AK45" s="61">
        <v>0</v>
      </c>
      <c r="AL45" s="61">
        <v>0</v>
      </c>
      <c r="AM45" s="61">
        <v>0</v>
      </c>
      <c r="AN45" s="61">
        <v>0</v>
      </c>
      <c r="AO45" s="61">
        <v>0</v>
      </c>
      <c r="AP45" s="61">
        <v>0</v>
      </c>
      <c r="AQ45" s="61">
        <v>0</v>
      </c>
      <c r="AR45" s="61">
        <v>0</v>
      </c>
      <c r="AS45" s="61">
        <v>0</v>
      </c>
      <c r="AT45" s="61">
        <v>0</v>
      </c>
      <c r="AU45" s="61">
        <v>0</v>
      </c>
      <c r="AV45" s="61">
        <v>0</v>
      </c>
      <c r="AW45" s="61">
        <v>0</v>
      </c>
      <c r="AX45" s="61">
        <v>0</v>
      </c>
      <c r="AY45" s="61">
        <v>0</v>
      </c>
      <c r="AZ45" s="61">
        <v>0</v>
      </c>
      <c r="BA45" s="61">
        <v>0</v>
      </c>
      <c r="BB45" s="61">
        <v>0</v>
      </c>
      <c r="BC45" s="61">
        <v>0</v>
      </c>
      <c r="BD45" s="61">
        <v>0</v>
      </c>
      <c r="BE45" s="61">
        <v>0</v>
      </c>
      <c r="BF45" s="61">
        <v>0</v>
      </c>
      <c r="BG45" s="61">
        <v>-2461598522.46</v>
      </c>
      <c r="BH45" s="61">
        <v>-404041732.51999998</v>
      </c>
      <c r="BI45" s="61">
        <v>0</v>
      </c>
      <c r="BJ45" s="61">
        <v>0</v>
      </c>
      <c r="BK45" s="61">
        <v>-2041740751.9000001</v>
      </c>
      <c r="BL45" s="61">
        <v>-170222146.16</v>
      </c>
      <c r="BM45" s="61">
        <v>0</v>
      </c>
      <c r="BN45" s="61">
        <v>-1726703355.97</v>
      </c>
      <c r="BO45" s="61">
        <v>-143327615.77000001</v>
      </c>
      <c r="BP45" s="61">
        <v>0</v>
      </c>
      <c r="BQ45" s="61">
        <v>0</v>
      </c>
      <c r="BR45" s="61">
        <v>0</v>
      </c>
      <c r="BS45" s="61">
        <v>-1487634</v>
      </c>
      <c r="BT45" s="61">
        <v>0</v>
      </c>
      <c r="BU45" s="61">
        <v>2005000</v>
      </c>
      <c r="BV45" s="61">
        <v>-2902830.46</v>
      </c>
      <c r="BW45" s="61">
        <v>-14918207.58</v>
      </c>
      <c r="BX45" s="61">
        <v>0</v>
      </c>
      <c r="BY45" s="61">
        <v>0</v>
      </c>
      <c r="BZ45" s="61">
        <v>-1884562.61</v>
      </c>
      <c r="CA45" s="61">
        <v>0</v>
      </c>
      <c r="CB45" s="61">
        <v>-1942205.84</v>
      </c>
      <c r="CC45" s="61">
        <v>-364956.99</v>
      </c>
      <c r="CD45" s="61">
        <v>-10029775.9</v>
      </c>
      <c r="CE45" s="61">
        <v>-696706.24</v>
      </c>
      <c r="CF45" s="61">
        <v>0</v>
      </c>
      <c r="CG45" s="61">
        <v>-184599639.86000001</v>
      </c>
      <c r="CH45" s="61">
        <v>-5649043.3300000001</v>
      </c>
      <c r="CI45" s="61">
        <v>0</v>
      </c>
      <c r="CJ45" s="61">
        <v>-1482000</v>
      </c>
      <c r="CK45" s="61">
        <v>-1482000</v>
      </c>
      <c r="CL45" s="61">
        <v>0</v>
      </c>
      <c r="CM45" s="61">
        <v>0</v>
      </c>
      <c r="CN45" s="61">
        <v>-4167043.33</v>
      </c>
      <c r="CO45" s="61">
        <v>0</v>
      </c>
      <c r="CP45" s="61">
        <v>0</v>
      </c>
      <c r="CQ45" s="61">
        <v>0</v>
      </c>
      <c r="CR45" s="61">
        <v>0</v>
      </c>
      <c r="CS45" s="61">
        <v>0</v>
      </c>
      <c r="CT45" s="61">
        <v>0</v>
      </c>
      <c r="CU45" s="61">
        <v>0</v>
      </c>
      <c r="CV45" s="61">
        <v>0</v>
      </c>
      <c r="CW45" s="61">
        <v>0</v>
      </c>
      <c r="CX45" s="61">
        <v>0</v>
      </c>
      <c r="CY45" s="61">
        <v>0</v>
      </c>
      <c r="CZ45" s="61">
        <v>-182789661.72</v>
      </c>
      <c r="DA45" s="61">
        <v>-37361885.18</v>
      </c>
      <c r="DB45" s="61">
        <v>-145427776.53999999</v>
      </c>
      <c r="DC45" s="61">
        <v>0</v>
      </c>
      <c r="DD45" s="61">
        <v>9717346.3399999999</v>
      </c>
      <c r="DE45" s="61">
        <v>-5878281.1500000004</v>
      </c>
      <c r="DF45" s="61">
        <v>-2300184.63</v>
      </c>
      <c r="DG45" s="61">
        <v>-3578096.52</v>
      </c>
      <c r="DH45" s="61">
        <v>0</v>
      </c>
      <c r="DI45" s="61">
        <v>0</v>
      </c>
      <c r="DJ45" s="61">
        <v>1938178737.289999</v>
      </c>
      <c r="DK45" s="61">
        <v>2277402783.249999</v>
      </c>
      <c r="DL45" s="61">
        <v>-339224045.95999998</v>
      </c>
      <c r="DM45" s="61">
        <v>1938178737.289999</v>
      </c>
      <c r="DN45" s="61">
        <v>0</v>
      </c>
      <c r="DO45" s="61">
        <v>2170890367.1300068</v>
      </c>
      <c r="DP45" s="61">
        <v>106512416.12</v>
      </c>
      <c r="DQ45" s="5"/>
      <c r="DR45" s="5"/>
    </row>
    <row r="46" spans="1:122" ht="12.75" customHeight="1">
      <c r="A46" s="44" t="s">
        <v>78</v>
      </c>
      <c r="B46" s="59">
        <v>1054</v>
      </c>
      <c r="C46" s="60" t="s">
        <v>373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  <c r="CM46" s="61">
        <v>0</v>
      </c>
      <c r="CN46" s="61">
        <v>0</v>
      </c>
      <c r="CO46" s="61">
        <v>0</v>
      </c>
      <c r="CP46" s="61">
        <v>0</v>
      </c>
      <c r="CQ46" s="61">
        <v>0</v>
      </c>
      <c r="CR46" s="61">
        <v>0</v>
      </c>
      <c r="CS46" s="61">
        <v>0</v>
      </c>
      <c r="CT46" s="61">
        <v>0</v>
      </c>
      <c r="CU46" s="61">
        <v>0</v>
      </c>
      <c r="CV46" s="61">
        <v>0</v>
      </c>
      <c r="CW46" s="61">
        <v>0</v>
      </c>
      <c r="CX46" s="61">
        <v>0</v>
      </c>
      <c r="CY46" s="61">
        <v>0</v>
      </c>
      <c r="CZ46" s="61">
        <v>0</v>
      </c>
      <c r="DA46" s="61">
        <v>0</v>
      </c>
      <c r="DB46" s="61">
        <v>0</v>
      </c>
      <c r="DC46" s="61">
        <v>0</v>
      </c>
      <c r="DD46" s="61">
        <v>0</v>
      </c>
      <c r="DE46" s="61">
        <v>0</v>
      </c>
      <c r="DF46" s="61">
        <v>0</v>
      </c>
      <c r="DG46" s="61">
        <v>0</v>
      </c>
      <c r="DH46" s="61">
        <v>0</v>
      </c>
      <c r="DI46" s="61">
        <v>0</v>
      </c>
      <c r="DJ46" s="61">
        <v>0</v>
      </c>
      <c r="DK46" s="61">
        <v>0</v>
      </c>
      <c r="DL46" s="61">
        <v>0</v>
      </c>
      <c r="DM46" s="61">
        <v>0</v>
      </c>
      <c r="DN46" s="61">
        <v>0</v>
      </c>
      <c r="DO46" s="61">
        <v>0</v>
      </c>
      <c r="DP46" s="61">
        <v>0</v>
      </c>
      <c r="DQ46" s="5"/>
      <c r="DR46" s="5"/>
    </row>
    <row r="47" spans="1:122" ht="12.75" customHeight="1">
      <c r="A47" s="44" t="s">
        <v>80</v>
      </c>
      <c r="B47" s="59">
        <v>1055</v>
      </c>
      <c r="C47" s="60" t="s">
        <v>373</v>
      </c>
      <c r="D47" s="61">
        <v>-6070040.2599999998</v>
      </c>
      <c r="E47" s="61">
        <v>1264951.7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1264951.7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-7334991.96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61">
        <v>0</v>
      </c>
      <c r="BE47" s="61">
        <v>0</v>
      </c>
      <c r="BF47" s="61">
        <v>0</v>
      </c>
      <c r="BG47" s="61">
        <v>34163793.390000001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0</v>
      </c>
      <c r="BT47" s="61">
        <v>0</v>
      </c>
      <c r="BU47" s="61">
        <v>0</v>
      </c>
      <c r="BV47" s="61">
        <v>43228638.990000002</v>
      </c>
      <c r="BW47" s="61">
        <v>-9064845.5999999996</v>
      </c>
      <c r="BX47" s="61">
        <v>0</v>
      </c>
      <c r="BY47" s="61">
        <v>0</v>
      </c>
      <c r="BZ47" s="61">
        <v>0</v>
      </c>
      <c r="CA47" s="61">
        <v>-5960751.5999999996</v>
      </c>
      <c r="CB47" s="61">
        <v>-501550</v>
      </c>
      <c r="CC47" s="61">
        <v>-41978</v>
      </c>
      <c r="CD47" s="61">
        <v>0</v>
      </c>
      <c r="CE47" s="61">
        <v>-2560566</v>
      </c>
      <c r="CF47" s="61">
        <v>0</v>
      </c>
      <c r="CG47" s="61">
        <v>-79064649.730000004</v>
      </c>
      <c r="CH47" s="61">
        <v>-30046949.630000003</v>
      </c>
      <c r="CI47" s="61">
        <v>0</v>
      </c>
      <c r="CJ47" s="61">
        <v>-31597962.510000002</v>
      </c>
      <c r="CK47" s="61">
        <v>-7883559</v>
      </c>
      <c r="CL47" s="61">
        <v>-23714403.510000002</v>
      </c>
      <c r="CM47" s="61">
        <v>0</v>
      </c>
      <c r="CN47" s="61">
        <v>1551012.88</v>
      </c>
      <c r="CO47" s="61">
        <v>0</v>
      </c>
      <c r="CP47" s="61">
        <v>0</v>
      </c>
      <c r="CQ47" s="61">
        <v>0</v>
      </c>
      <c r="CR47" s="61">
        <v>0</v>
      </c>
      <c r="CS47" s="61">
        <v>0</v>
      </c>
      <c r="CT47" s="61">
        <v>0</v>
      </c>
      <c r="CU47" s="61">
        <v>0</v>
      </c>
      <c r="CV47" s="61">
        <v>0</v>
      </c>
      <c r="CW47" s="61">
        <v>0</v>
      </c>
      <c r="CX47" s="61">
        <v>0</v>
      </c>
      <c r="CY47" s="61">
        <v>0</v>
      </c>
      <c r="CZ47" s="61">
        <v>-43423657.829999998</v>
      </c>
      <c r="DA47" s="61">
        <v>-43423657.829999998</v>
      </c>
      <c r="DB47" s="61">
        <v>0</v>
      </c>
      <c r="DC47" s="61">
        <v>0</v>
      </c>
      <c r="DD47" s="61">
        <v>1856733.22</v>
      </c>
      <c r="DE47" s="61">
        <v>-7450775.4900000002</v>
      </c>
      <c r="DF47" s="61">
        <v>-6536100.2800000003</v>
      </c>
      <c r="DG47" s="61">
        <v>-914675.21</v>
      </c>
      <c r="DH47" s="61">
        <v>0</v>
      </c>
      <c r="DI47" s="61">
        <v>0</v>
      </c>
      <c r="DJ47" s="61">
        <v>-209072565.84999999</v>
      </c>
      <c r="DK47" s="61">
        <v>-209072565.84999999</v>
      </c>
      <c r="DL47" s="61">
        <v>0</v>
      </c>
      <c r="DM47" s="61">
        <v>-209072565.84999999</v>
      </c>
      <c r="DN47" s="61">
        <v>0</v>
      </c>
      <c r="DO47" s="61">
        <v>-158101669.25000033</v>
      </c>
      <c r="DP47" s="61">
        <v>-50970896.600000001</v>
      </c>
      <c r="DQ47" s="5"/>
      <c r="DR47" s="5"/>
    </row>
    <row r="48" spans="1:122" ht="12.75" customHeight="1">
      <c r="A48" s="44" t="s">
        <v>82</v>
      </c>
      <c r="B48" s="59">
        <v>1056</v>
      </c>
      <c r="C48" s="60" t="s">
        <v>373</v>
      </c>
      <c r="D48" s="61">
        <v>573263568.62</v>
      </c>
      <c r="E48" s="61">
        <v>155778971.36000001</v>
      </c>
      <c r="F48" s="61">
        <v>0</v>
      </c>
      <c r="G48" s="61">
        <v>0</v>
      </c>
      <c r="H48" s="61">
        <v>0</v>
      </c>
      <c r="I48" s="61">
        <v>0</v>
      </c>
      <c r="J48" s="61">
        <v>0</v>
      </c>
      <c r="K48" s="61">
        <v>0</v>
      </c>
      <c r="L48" s="61">
        <v>2705102.02</v>
      </c>
      <c r="M48" s="61">
        <v>153073869.34</v>
      </c>
      <c r="N48" s="61">
        <v>0</v>
      </c>
      <c r="O48" s="61">
        <v>48457479.350000001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48457479.350000001</v>
      </c>
      <c r="V48" s="61">
        <v>0</v>
      </c>
      <c r="W48" s="61">
        <v>0</v>
      </c>
      <c r="X48" s="61">
        <v>325430675.73000002</v>
      </c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61">
        <v>172780730.31</v>
      </c>
      <c r="AE48" s="61">
        <v>0</v>
      </c>
      <c r="AF48" s="61">
        <v>152649945.41999999</v>
      </c>
      <c r="AG48" s="61">
        <v>43596442.18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0</v>
      </c>
      <c r="AN48" s="61">
        <v>0</v>
      </c>
      <c r="AO48" s="61">
        <v>0</v>
      </c>
      <c r="AP48" s="61">
        <v>0</v>
      </c>
      <c r="AQ48" s="61">
        <v>0</v>
      </c>
      <c r="AR48" s="61">
        <v>0</v>
      </c>
      <c r="AS48" s="61">
        <v>0</v>
      </c>
      <c r="AT48" s="61">
        <v>0</v>
      </c>
      <c r="AU48" s="61">
        <v>0</v>
      </c>
      <c r="AV48" s="61">
        <v>0</v>
      </c>
      <c r="AW48" s="61">
        <v>0</v>
      </c>
      <c r="AX48" s="61">
        <v>0</v>
      </c>
      <c r="AY48" s="61">
        <v>0</v>
      </c>
      <c r="AZ48" s="61">
        <v>0</v>
      </c>
      <c r="BA48" s="61">
        <v>0</v>
      </c>
      <c r="BB48" s="61">
        <v>0</v>
      </c>
      <c r="BC48" s="61">
        <v>0</v>
      </c>
      <c r="BD48" s="61">
        <v>0</v>
      </c>
      <c r="BE48" s="61">
        <v>0</v>
      </c>
      <c r="BF48" s="61">
        <v>0</v>
      </c>
      <c r="BG48" s="61">
        <v>-334062723.31000006</v>
      </c>
      <c r="BH48" s="61">
        <v>0</v>
      </c>
      <c r="BI48" s="61">
        <v>0</v>
      </c>
      <c r="BJ48" s="61">
        <v>0</v>
      </c>
      <c r="BK48" s="61">
        <v>-330881373.07000005</v>
      </c>
      <c r="BL48" s="61">
        <v>-117883013.95000002</v>
      </c>
      <c r="BM48" s="61">
        <v>0</v>
      </c>
      <c r="BN48" s="61">
        <v>-187834976.27000001</v>
      </c>
      <c r="BO48" s="61">
        <v>-25163382.850000001</v>
      </c>
      <c r="BP48" s="61">
        <v>0</v>
      </c>
      <c r="BQ48" s="61">
        <v>0</v>
      </c>
      <c r="BR48" s="61">
        <v>0</v>
      </c>
      <c r="BS48" s="61">
        <v>0</v>
      </c>
      <c r="BT48" s="61">
        <v>0</v>
      </c>
      <c r="BU48" s="61">
        <v>0</v>
      </c>
      <c r="BV48" s="61">
        <v>-1104617.9099999999</v>
      </c>
      <c r="BW48" s="61">
        <v>-2076732.33</v>
      </c>
      <c r="BX48" s="61">
        <v>0</v>
      </c>
      <c r="BY48" s="61">
        <v>0</v>
      </c>
      <c r="BZ48" s="61">
        <v>0</v>
      </c>
      <c r="CA48" s="61">
        <v>-363462.46</v>
      </c>
      <c r="CB48" s="61">
        <v>-52224.66</v>
      </c>
      <c r="CC48" s="61">
        <v>-23875.94</v>
      </c>
      <c r="CD48" s="61">
        <v>0</v>
      </c>
      <c r="CE48" s="61">
        <v>-1637169.27</v>
      </c>
      <c r="CF48" s="61">
        <v>0</v>
      </c>
      <c r="CG48" s="61">
        <v>-3840692.4499999997</v>
      </c>
      <c r="CH48" s="61">
        <v>-4200000</v>
      </c>
      <c r="CI48" s="61">
        <v>0</v>
      </c>
      <c r="CJ48" s="61">
        <v>-2400000</v>
      </c>
      <c r="CK48" s="61">
        <v>-2400000</v>
      </c>
      <c r="CL48" s="61">
        <v>0</v>
      </c>
      <c r="CM48" s="61">
        <v>0</v>
      </c>
      <c r="CN48" s="61">
        <v>-1800000</v>
      </c>
      <c r="CO48" s="61">
        <v>0</v>
      </c>
      <c r="CP48" s="61">
        <v>0</v>
      </c>
      <c r="CQ48" s="61">
        <v>0</v>
      </c>
      <c r="CR48" s="61">
        <v>0</v>
      </c>
      <c r="CS48" s="61">
        <v>0</v>
      </c>
      <c r="CT48" s="61">
        <v>0</v>
      </c>
      <c r="CU48" s="61">
        <v>0</v>
      </c>
      <c r="CV48" s="61">
        <v>0</v>
      </c>
      <c r="CW48" s="61">
        <v>0</v>
      </c>
      <c r="CX48" s="61">
        <v>0</v>
      </c>
      <c r="CY48" s="61">
        <v>0</v>
      </c>
      <c r="CZ48" s="61">
        <v>781742.33</v>
      </c>
      <c r="DA48" s="61">
        <v>781742.33</v>
      </c>
      <c r="DB48" s="61">
        <v>0</v>
      </c>
      <c r="DC48" s="61">
        <v>0</v>
      </c>
      <c r="DD48" s="61">
        <v>438951.74</v>
      </c>
      <c r="DE48" s="61">
        <v>-861386.52</v>
      </c>
      <c r="DF48" s="61">
        <v>-861386.52</v>
      </c>
      <c r="DG48" s="61">
        <v>0</v>
      </c>
      <c r="DH48" s="61">
        <v>0</v>
      </c>
      <c r="DI48" s="61">
        <v>0</v>
      </c>
      <c r="DJ48" s="61">
        <v>345325001.64999998</v>
      </c>
      <c r="DK48" s="61">
        <v>437386298.85999995</v>
      </c>
      <c r="DL48" s="61">
        <v>-92061297.209999993</v>
      </c>
      <c r="DM48" s="61">
        <v>345325001.64999998</v>
      </c>
      <c r="DN48" s="61">
        <v>0</v>
      </c>
      <c r="DO48" s="61">
        <v>202026145.99000025</v>
      </c>
      <c r="DP48" s="61">
        <v>235360152.85999995</v>
      </c>
      <c r="DQ48" s="5"/>
      <c r="DR48" s="5"/>
    </row>
    <row r="49" spans="1:122" ht="12.75" customHeight="1">
      <c r="A49" s="44" t="s">
        <v>84</v>
      </c>
      <c r="B49" s="59">
        <v>1057</v>
      </c>
      <c r="C49" s="60" t="s">
        <v>373</v>
      </c>
      <c r="D49" s="61">
        <v>130671157</v>
      </c>
      <c r="E49" s="61">
        <v>126250327.95999999</v>
      </c>
      <c r="F49" s="61">
        <v>0</v>
      </c>
      <c r="G49" s="61">
        <v>0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126250327.95999999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0</v>
      </c>
      <c r="AA49" s="61">
        <v>0</v>
      </c>
      <c r="AB49" s="61">
        <v>0</v>
      </c>
      <c r="AC49" s="61">
        <v>0</v>
      </c>
      <c r="AD49" s="61">
        <v>0</v>
      </c>
      <c r="AE49" s="61">
        <v>0</v>
      </c>
      <c r="AF49" s="61">
        <v>0</v>
      </c>
      <c r="AG49" s="61">
        <v>4420829.04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0</v>
      </c>
      <c r="AT49" s="61">
        <v>0</v>
      </c>
      <c r="AU49" s="61">
        <v>0</v>
      </c>
      <c r="AV49" s="61">
        <v>0</v>
      </c>
      <c r="AW49" s="61">
        <v>0</v>
      </c>
      <c r="AX49" s="61">
        <v>0</v>
      </c>
      <c r="AY49" s="61">
        <v>0</v>
      </c>
      <c r="AZ49" s="61">
        <v>0</v>
      </c>
      <c r="BA49" s="61">
        <v>0</v>
      </c>
      <c r="BB49" s="61">
        <v>0</v>
      </c>
      <c r="BC49" s="61">
        <v>0</v>
      </c>
      <c r="BD49" s="61">
        <v>0</v>
      </c>
      <c r="BE49" s="61">
        <v>0</v>
      </c>
      <c r="BF49" s="61">
        <v>0</v>
      </c>
      <c r="BG49" s="61">
        <v>-117506377.61</v>
      </c>
      <c r="BH49" s="61">
        <v>-470279.09</v>
      </c>
      <c r="BI49" s="61">
        <v>-22073412.690000001</v>
      </c>
      <c r="BJ49" s="61">
        <v>0</v>
      </c>
      <c r="BK49" s="61">
        <v>-93286138.989999995</v>
      </c>
      <c r="BL49" s="61">
        <v>-90130109.140000001</v>
      </c>
      <c r="BM49" s="61">
        <v>0</v>
      </c>
      <c r="BN49" s="61">
        <v>0</v>
      </c>
      <c r="BO49" s="61">
        <v>-3156029.85</v>
      </c>
      <c r="BP49" s="61">
        <v>0</v>
      </c>
      <c r="BQ49" s="61">
        <v>0</v>
      </c>
      <c r="BR49" s="61">
        <v>0</v>
      </c>
      <c r="BS49" s="61">
        <v>0</v>
      </c>
      <c r="BT49" s="61">
        <v>0</v>
      </c>
      <c r="BU49" s="61">
        <v>0</v>
      </c>
      <c r="BV49" s="61">
        <v>-246722.25</v>
      </c>
      <c r="BW49" s="61">
        <v>-1429824.59</v>
      </c>
      <c r="BX49" s="61">
        <v>0</v>
      </c>
      <c r="BY49" s="61">
        <v>0</v>
      </c>
      <c r="BZ49" s="61">
        <v>-123570.12</v>
      </c>
      <c r="CA49" s="61">
        <v>-2795.03</v>
      </c>
      <c r="CB49" s="61">
        <v>-171721.76</v>
      </c>
      <c r="CC49" s="61">
        <v>0</v>
      </c>
      <c r="CD49" s="61">
        <v>-99143.67</v>
      </c>
      <c r="CE49" s="61">
        <v>-1032594.01</v>
      </c>
      <c r="CF49" s="61">
        <v>0</v>
      </c>
      <c r="CG49" s="61">
        <v>11568036.17</v>
      </c>
      <c r="CH49" s="61">
        <v>-4629267.3</v>
      </c>
      <c r="CI49" s="61">
        <v>0</v>
      </c>
      <c r="CJ49" s="61">
        <v>-4629267.3</v>
      </c>
      <c r="CK49" s="61">
        <v>0</v>
      </c>
      <c r="CL49" s="61">
        <v>-4629267.3</v>
      </c>
      <c r="CM49" s="61">
        <v>0</v>
      </c>
      <c r="CN49" s="61">
        <v>0</v>
      </c>
      <c r="CO49" s="61">
        <v>0</v>
      </c>
      <c r="CP49" s="61">
        <v>0</v>
      </c>
      <c r="CQ49" s="61">
        <v>0</v>
      </c>
      <c r="CR49" s="61">
        <v>0</v>
      </c>
      <c r="CS49" s="61">
        <v>0</v>
      </c>
      <c r="CT49" s="61">
        <v>0</v>
      </c>
      <c r="CU49" s="61">
        <v>0</v>
      </c>
      <c r="CV49" s="61">
        <v>0</v>
      </c>
      <c r="CW49" s="61">
        <v>0</v>
      </c>
      <c r="CX49" s="61">
        <v>0</v>
      </c>
      <c r="CY49" s="61">
        <v>0</v>
      </c>
      <c r="CZ49" s="61">
        <v>16106216.890000001</v>
      </c>
      <c r="DA49" s="61">
        <v>16106216.890000001</v>
      </c>
      <c r="DB49" s="61">
        <v>0</v>
      </c>
      <c r="DC49" s="61">
        <v>0</v>
      </c>
      <c r="DD49" s="61">
        <v>254315.64</v>
      </c>
      <c r="DE49" s="61">
        <v>-163229.06</v>
      </c>
      <c r="DF49" s="61">
        <v>-81728.77</v>
      </c>
      <c r="DG49" s="61">
        <v>-81500.289999999994</v>
      </c>
      <c r="DH49" s="61">
        <v>0</v>
      </c>
      <c r="DI49" s="61">
        <v>0</v>
      </c>
      <c r="DJ49" s="61">
        <v>52747463.580000006</v>
      </c>
      <c r="DK49" s="61">
        <v>93656225.680000007</v>
      </c>
      <c r="DL49" s="61">
        <v>-40908762.100000001</v>
      </c>
      <c r="DM49" s="61">
        <v>52747463.580000006</v>
      </c>
      <c r="DN49" s="61">
        <v>0</v>
      </c>
      <c r="DO49" s="61">
        <v>68923410.120000064</v>
      </c>
      <c r="DP49" s="61">
        <v>24732815.560000002</v>
      </c>
      <c r="DQ49" s="5"/>
      <c r="DR49" s="5"/>
    </row>
    <row r="50" spans="1:122" ht="12.75" customHeight="1">
      <c r="A50" s="44" t="s">
        <v>86</v>
      </c>
      <c r="B50" s="59">
        <v>1058</v>
      </c>
      <c r="C50" s="60" t="s">
        <v>373</v>
      </c>
      <c r="D50" s="61">
        <v>105589670.06999999</v>
      </c>
      <c r="E50" s="61">
        <v>82128028.670000002</v>
      </c>
      <c r="F50" s="61">
        <v>0</v>
      </c>
      <c r="G50" s="61">
        <v>0</v>
      </c>
      <c r="H50" s="61">
        <v>0</v>
      </c>
      <c r="I50" s="61">
        <v>4545777.3600000003</v>
      </c>
      <c r="J50" s="61">
        <v>0</v>
      </c>
      <c r="K50" s="61">
        <v>0</v>
      </c>
      <c r="L50" s="61">
        <v>0</v>
      </c>
      <c r="M50" s="61">
        <v>76269144.769999996</v>
      </c>
      <c r="N50" s="61">
        <v>1313106.54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0</v>
      </c>
      <c r="AF50" s="61">
        <v>0</v>
      </c>
      <c r="AG50" s="61">
        <v>23461641.399999999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0</v>
      </c>
      <c r="AT50" s="61">
        <v>0</v>
      </c>
      <c r="AU50" s="61">
        <v>0</v>
      </c>
      <c r="AV50" s="61">
        <v>0</v>
      </c>
      <c r="AW50" s="61">
        <v>0</v>
      </c>
      <c r="AX50" s="61">
        <v>0</v>
      </c>
      <c r="AY50" s="61">
        <v>0</v>
      </c>
      <c r="AZ50" s="61">
        <v>0</v>
      </c>
      <c r="BA50" s="61">
        <v>0</v>
      </c>
      <c r="BB50" s="61">
        <v>0</v>
      </c>
      <c r="BC50" s="61">
        <v>0</v>
      </c>
      <c r="BD50" s="61">
        <v>0</v>
      </c>
      <c r="BE50" s="61">
        <v>0</v>
      </c>
      <c r="BF50" s="61">
        <v>0</v>
      </c>
      <c r="BG50" s="61">
        <v>-130670212.70999999</v>
      </c>
      <c r="BH50" s="61">
        <v>0</v>
      </c>
      <c r="BI50" s="61">
        <v>0</v>
      </c>
      <c r="BJ50" s="61">
        <v>0</v>
      </c>
      <c r="BK50" s="61">
        <v>-104276563.55</v>
      </c>
      <c r="BL50" s="61">
        <v>-80814922.129999995</v>
      </c>
      <c r="BM50" s="61">
        <v>0</v>
      </c>
      <c r="BN50" s="61">
        <v>0</v>
      </c>
      <c r="BO50" s="61">
        <v>-23461641.420000002</v>
      </c>
      <c r="BP50" s="61">
        <v>0</v>
      </c>
      <c r="BQ50" s="61">
        <v>0</v>
      </c>
      <c r="BR50" s="61">
        <v>0</v>
      </c>
      <c r="BS50" s="61">
        <v>0</v>
      </c>
      <c r="BT50" s="61">
        <v>0</v>
      </c>
      <c r="BU50" s="61">
        <v>0</v>
      </c>
      <c r="BV50" s="61">
        <v>-24038358.710000001</v>
      </c>
      <c r="BW50" s="61">
        <v>-2355290.4500000002</v>
      </c>
      <c r="BX50" s="61">
        <v>0</v>
      </c>
      <c r="BY50" s="61">
        <v>0</v>
      </c>
      <c r="BZ50" s="61">
        <v>0</v>
      </c>
      <c r="CA50" s="61">
        <v>-458225.27</v>
      </c>
      <c r="CB50" s="61">
        <v>-224338.2</v>
      </c>
      <c r="CC50" s="61">
        <v>-82157.37</v>
      </c>
      <c r="CD50" s="61">
        <v>0</v>
      </c>
      <c r="CE50" s="61">
        <v>-1590569.61</v>
      </c>
      <c r="CF50" s="61">
        <v>0</v>
      </c>
      <c r="CG50" s="61">
        <v>-2766237.14</v>
      </c>
      <c r="CH50" s="61">
        <v>-2596478</v>
      </c>
      <c r="CI50" s="61">
        <v>0</v>
      </c>
      <c r="CJ50" s="61">
        <v>-717954</v>
      </c>
      <c r="CK50" s="61">
        <v>-717954</v>
      </c>
      <c r="CL50" s="61">
        <v>0</v>
      </c>
      <c r="CM50" s="61">
        <v>0</v>
      </c>
      <c r="CN50" s="61">
        <v>-1878524</v>
      </c>
      <c r="CO50" s="61">
        <v>0</v>
      </c>
      <c r="CP50" s="61">
        <v>0</v>
      </c>
      <c r="CQ50" s="61">
        <v>0</v>
      </c>
      <c r="CR50" s="61">
        <v>0</v>
      </c>
      <c r="CS50" s="61">
        <v>0</v>
      </c>
      <c r="CT50" s="61">
        <v>0</v>
      </c>
      <c r="CU50" s="61">
        <v>0</v>
      </c>
      <c r="CV50" s="61">
        <v>0</v>
      </c>
      <c r="CW50" s="61">
        <v>0</v>
      </c>
      <c r="CX50" s="61">
        <v>0</v>
      </c>
      <c r="CY50" s="61">
        <v>0</v>
      </c>
      <c r="CZ50" s="61">
        <v>0</v>
      </c>
      <c r="DA50" s="61">
        <v>0</v>
      </c>
      <c r="DB50" s="61">
        <v>0</v>
      </c>
      <c r="DC50" s="61">
        <v>0</v>
      </c>
      <c r="DD50" s="61">
        <v>0</v>
      </c>
      <c r="DE50" s="61">
        <v>-169759.14</v>
      </c>
      <c r="DF50" s="61">
        <v>-140264.72</v>
      </c>
      <c r="DG50" s="61">
        <v>-29494.42</v>
      </c>
      <c r="DH50" s="61">
        <v>0</v>
      </c>
      <c r="DI50" s="61">
        <v>0</v>
      </c>
      <c r="DJ50" s="61">
        <v>33896860.640000001</v>
      </c>
      <c r="DK50" s="61">
        <v>48424086.630000003</v>
      </c>
      <c r="DL50" s="61">
        <v>-14527225.99</v>
      </c>
      <c r="DM50" s="61">
        <v>33896860.640000001</v>
      </c>
      <c r="DN50" s="61">
        <v>0</v>
      </c>
      <c r="DO50" s="61">
        <v>76270866.349999607</v>
      </c>
      <c r="DP50" s="61">
        <v>-27846779.780000001</v>
      </c>
      <c r="DQ50" s="5"/>
      <c r="DR50" s="5"/>
    </row>
    <row r="51" spans="1:122" ht="12.75" customHeight="1">
      <c r="A51" s="44" t="s">
        <v>88</v>
      </c>
      <c r="B51" s="59">
        <v>1059</v>
      </c>
      <c r="C51" s="60" t="s">
        <v>373</v>
      </c>
      <c r="D51" s="61">
        <v>59069828.869999997</v>
      </c>
      <c r="E51" s="61">
        <v>58975573.890000001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58975573.890000001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94254.98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0</v>
      </c>
      <c r="AT51" s="61">
        <v>0</v>
      </c>
      <c r="AU51" s="61">
        <v>0</v>
      </c>
      <c r="AV51" s="61">
        <v>0</v>
      </c>
      <c r="AW51" s="61">
        <v>0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61">
        <v>0</v>
      </c>
      <c r="BE51" s="61">
        <v>0</v>
      </c>
      <c r="BF51" s="61">
        <v>0</v>
      </c>
      <c r="BG51" s="61">
        <v>-77365296.409999996</v>
      </c>
      <c r="BH51" s="61">
        <v>0</v>
      </c>
      <c r="BI51" s="61">
        <v>0</v>
      </c>
      <c r="BJ51" s="61">
        <v>0</v>
      </c>
      <c r="BK51" s="61">
        <v>-58992759.249999993</v>
      </c>
      <c r="BL51" s="61">
        <v>-58975573.889999993</v>
      </c>
      <c r="BM51" s="61">
        <v>0</v>
      </c>
      <c r="BN51" s="61">
        <v>0</v>
      </c>
      <c r="BO51" s="61">
        <v>-17185.36</v>
      </c>
      <c r="BP51" s="61">
        <v>0</v>
      </c>
      <c r="BQ51" s="61">
        <v>0</v>
      </c>
      <c r="BR51" s="61">
        <v>0</v>
      </c>
      <c r="BS51" s="61">
        <v>0</v>
      </c>
      <c r="BT51" s="61">
        <v>0</v>
      </c>
      <c r="BU51" s="61">
        <v>0</v>
      </c>
      <c r="BV51" s="61">
        <v>-45626.53</v>
      </c>
      <c r="BW51" s="61">
        <v>-15234935.479999999</v>
      </c>
      <c r="BX51" s="61">
        <v>0</v>
      </c>
      <c r="BY51" s="61">
        <v>0</v>
      </c>
      <c r="BZ51" s="61">
        <v>0</v>
      </c>
      <c r="CA51" s="61">
        <v>-91778.91</v>
      </c>
      <c r="CB51" s="61">
        <v>0</v>
      </c>
      <c r="CC51" s="61">
        <v>0</v>
      </c>
      <c r="CD51" s="61">
        <v>2811785.72</v>
      </c>
      <c r="CE51" s="61">
        <v>-17954942.289999999</v>
      </c>
      <c r="CF51" s="61">
        <v>-3091975.15</v>
      </c>
      <c r="CG51" s="61">
        <v>-12140176.489999998</v>
      </c>
      <c r="CH51" s="61">
        <v>-880848.55</v>
      </c>
      <c r="CI51" s="61">
        <v>0</v>
      </c>
      <c r="CJ51" s="61">
        <v>-887311.5</v>
      </c>
      <c r="CK51" s="61">
        <v>-295420.5</v>
      </c>
      <c r="CL51" s="61">
        <v>-591891</v>
      </c>
      <c r="CM51" s="61">
        <v>0</v>
      </c>
      <c r="CN51" s="61">
        <v>6462.95</v>
      </c>
      <c r="CO51" s="61">
        <v>-556769.38</v>
      </c>
      <c r="CP51" s="61">
        <v>100155.62</v>
      </c>
      <c r="CQ51" s="61">
        <v>-656925</v>
      </c>
      <c r="CR51" s="61">
        <v>0</v>
      </c>
      <c r="CS51" s="61">
        <v>0</v>
      </c>
      <c r="CT51" s="61">
        <v>0</v>
      </c>
      <c r="CU51" s="61">
        <v>0</v>
      </c>
      <c r="CV51" s="61">
        <v>0</v>
      </c>
      <c r="CW51" s="61">
        <v>0</v>
      </c>
      <c r="CX51" s="61">
        <v>0</v>
      </c>
      <c r="CY51" s="61">
        <v>0</v>
      </c>
      <c r="CZ51" s="61">
        <v>-9483209.75</v>
      </c>
      <c r="DA51" s="61">
        <v>-9483209.75</v>
      </c>
      <c r="DB51" s="61">
        <v>0</v>
      </c>
      <c r="DC51" s="61">
        <v>0</v>
      </c>
      <c r="DD51" s="61">
        <v>55157.64</v>
      </c>
      <c r="DE51" s="61">
        <v>-1273906.45</v>
      </c>
      <c r="DF51" s="61">
        <v>-1273906.45</v>
      </c>
      <c r="DG51" s="61">
        <v>0</v>
      </c>
      <c r="DH51" s="61">
        <v>0</v>
      </c>
      <c r="DI51" s="61">
        <v>-600</v>
      </c>
      <c r="DJ51" s="61">
        <v>30255167.17999981</v>
      </c>
      <c r="DK51" s="61">
        <v>30255167.17999981</v>
      </c>
      <c r="DL51" s="61">
        <v>0</v>
      </c>
      <c r="DM51" s="61">
        <v>30255167.17999981</v>
      </c>
      <c r="DN51" s="61">
        <v>0</v>
      </c>
      <c r="DO51" s="61">
        <v>60690811.209999949</v>
      </c>
      <c r="DP51" s="61">
        <v>-30435644.029999997</v>
      </c>
      <c r="DQ51" s="5"/>
      <c r="DR51" s="5"/>
    </row>
    <row r="52" spans="1:122" ht="12.75" customHeight="1">
      <c r="A52" s="44" t="s">
        <v>90</v>
      </c>
      <c r="B52" s="59">
        <v>1060</v>
      </c>
      <c r="C52" s="60" t="s">
        <v>373</v>
      </c>
      <c r="D52" s="61">
        <v>10854977.850000001</v>
      </c>
      <c r="E52" s="61">
        <v>10723153.280000001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7939853.8600000003</v>
      </c>
      <c r="N52" s="61">
        <v>2783299.42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131824.57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-11960997.210000001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-11960997.210000001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655272.77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  <c r="CM52" s="61">
        <v>0</v>
      </c>
      <c r="CN52" s="61">
        <v>0</v>
      </c>
      <c r="CO52" s="61">
        <v>0</v>
      </c>
      <c r="CP52" s="61">
        <v>0</v>
      </c>
      <c r="CQ52" s="61">
        <v>0</v>
      </c>
      <c r="CR52" s="61">
        <v>0</v>
      </c>
      <c r="CS52" s="61">
        <v>0</v>
      </c>
      <c r="CT52" s="61">
        <v>0</v>
      </c>
      <c r="CU52" s="61">
        <v>0</v>
      </c>
      <c r="CV52" s="61">
        <v>0</v>
      </c>
      <c r="CW52" s="61">
        <v>0</v>
      </c>
      <c r="CX52" s="61">
        <v>0</v>
      </c>
      <c r="CY52" s="61">
        <v>0</v>
      </c>
      <c r="CZ52" s="61">
        <v>0</v>
      </c>
      <c r="DA52" s="61">
        <v>0</v>
      </c>
      <c r="DB52" s="61">
        <v>0</v>
      </c>
      <c r="DC52" s="61">
        <v>0</v>
      </c>
      <c r="DD52" s="61">
        <v>1016848.43</v>
      </c>
      <c r="DE52" s="61">
        <v>-361575.66000000003</v>
      </c>
      <c r="DF52" s="61">
        <v>-361575.63</v>
      </c>
      <c r="DG52" s="61">
        <v>-0.03</v>
      </c>
      <c r="DH52" s="61">
        <v>0</v>
      </c>
      <c r="DI52" s="61">
        <v>0</v>
      </c>
      <c r="DJ52" s="61">
        <v>-16010552</v>
      </c>
      <c r="DK52" s="61">
        <v>-16010552</v>
      </c>
      <c r="DL52" s="61">
        <v>0</v>
      </c>
      <c r="DM52" s="61">
        <v>-16010552</v>
      </c>
      <c r="DN52" s="61">
        <v>0</v>
      </c>
      <c r="DO52" s="61">
        <v>-15559805.52</v>
      </c>
      <c r="DP52" s="61">
        <v>-450746.58999999939</v>
      </c>
      <c r="DQ52" s="5"/>
      <c r="DR52" s="5"/>
    </row>
    <row r="53" spans="1:122" ht="12.75" customHeight="1">
      <c r="A53" s="44" t="s">
        <v>92</v>
      </c>
      <c r="B53" s="59">
        <v>1061</v>
      </c>
      <c r="C53" s="60" t="s">
        <v>373</v>
      </c>
      <c r="D53" s="61">
        <v>268245336.91</v>
      </c>
      <c r="E53" s="61">
        <v>230944139.47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230944139.47</v>
      </c>
      <c r="N53" s="61">
        <v>0</v>
      </c>
      <c r="O53" s="61">
        <v>28107072.600000001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28107072.600000001</v>
      </c>
      <c r="V53" s="61">
        <v>0</v>
      </c>
      <c r="W53" s="61">
        <v>0</v>
      </c>
      <c r="X53" s="61">
        <v>9103050.290000001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9127597.8900000006</v>
      </c>
      <c r="AE53" s="61">
        <v>0</v>
      </c>
      <c r="AF53" s="61">
        <v>-24547.599999999999</v>
      </c>
      <c r="AG53" s="61">
        <v>91074.55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-303903855.86000001</v>
      </c>
      <c r="BH53" s="61">
        <v>-2057547.45</v>
      </c>
      <c r="BI53" s="61">
        <v>0</v>
      </c>
      <c r="BJ53" s="61">
        <v>0</v>
      </c>
      <c r="BK53" s="61">
        <v>-267765058.59999999</v>
      </c>
      <c r="BL53" s="61">
        <v>-230944139.47</v>
      </c>
      <c r="BM53" s="61">
        <v>-28107072.600000001</v>
      </c>
      <c r="BN53" s="61">
        <v>-9103050.290000001</v>
      </c>
      <c r="BO53" s="61">
        <v>389203.76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-503412.1</v>
      </c>
      <c r="BW53" s="61">
        <v>-33577837.710000001</v>
      </c>
      <c r="BX53" s="61">
        <v>0</v>
      </c>
      <c r="BY53" s="61">
        <v>0</v>
      </c>
      <c r="BZ53" s="61">
        <v>0</v>
      </c>
      <c r="CA53" s="61">
        <v>-976110.41</v>
      </c>
      <c r="CB53" s="61">
        <v>-345620.33</v>
      </c>
      <c r="CC53" s="61">
        <v>-1188431.03</v>
      </c>
      <c r="CD53" s="61">
        <v>-740759</v>
      </c>
      <c r="CE53" s="61">
        <v>-30326916.940000001</v>
      </c>
      <c r="CF53" s="61">
        <v>0</v>
      </c>
      <c r="CG53" s="61">
        <v>7133695.5600000005</v>
      </c>
      <c r="CH53" s="61">
        <v>-4466188.68</v>
      </c>
      <c r="CI53" s="61">
        <v>0</v>
      </c>
      <c r="CJ53" s="61">
        <v>-206260.32</v>
      </c>
      <c r="CK53" s="61">
        <v>-206260.32</v>
      </c>
      <c r="CL53" s="61">
        <v>0</v>
      </c>
      <c r="CM53" s="61">
        <v>0</v>
      </c>
      <c r="CN53" s="61">
        <v>-4259928.3599999994</v>
      </c>
      <c r="CO53" s="61">
        <v>0</v>
      </c>
      <c r="CP53" s="61">
        <v>0</v>
      </c>
      <c r="CQ53" s="61">
        <v>0</v>
      </c>
      <c r="CR53" s="61">
        <v>0</v>
      </c>
      <c r="CS53" s="61">
        <v>0</v>
      </c>
      <c r="CT53" s="61">
        <v>0</v>
      </c>
      <c r="CU53" s="61">
        <v>0</v>
      </c>
      <c r="CV53" s="61">
        <v>0</v>
      </c>
      <c r="CW53" s="61">
        <v>0</v>
      </c>
      <c r="CX53" s="61">
        <v>0</v>
      </c>
      <c r="CY53" s="61">
        <v>0</v>
      </c>
      <c r="CZ53" s="61">
        <v>13434501</v>
      </c>
      <c r="DA53" s="61">
        <v>0</v>
      </c>
      <c r="DB53" s="61">
        <v>13434501</v>
      </c>
      <c r="DC53" s="61">
        <v>0</v>
      </c>
      <c r="DD53" s="61">
        <v>70361.22</v>
      </c>
      <c r="DE53" s="61">
        <v>-1904977.98</v>
      </c>
      <c r="DF53" s="61">
        <v>-825838.14</v>
      </c>
      <c r="DG53" s="61">
        <v>-1079139.8400000001</v>
      </c>
      <c r="DH53" s="61">
        <v>0</v>
      </c>
      <c r="DI53" s="61">
        <v>0</v>
      </c>
      <c r="DJ53" s="61">
        <v>-41288944.009998217</v>
      </c>
      <c r="DK53" s="61">
        <v>-41288944.009998217</v>
      </c>
      <c r="DL53" s="61">
        <v>0</v>
      </c>
      <c r="DM53" s="61">
        <v>-41288944.009998217</v>
      </c>
      <c r="DN53" s="61">
        <v>0</v>
      </c>
      <c r="DO53" s="61">
        <v>-12764120.619998455</v>
      </c>
      <c r="DP53" s="61">
        <v>-28524823.390000015</v>
      </c>
      <c r="DQ53" s="5"/>
      <c r="DR53" s="5"/>
    </row>
    <row r="54" spans="1:122" ht="12.75" customHeight="1">
      <c r="A54" s="44" t="s">
        <v>94</v>
      </c>
      <c r="B54" s="59">
        <v>2001</v>
      </c>
      <c r="C54" s="60" t="s">
        <v>373</v>
      </c>
      <c r="D54" s="61">
        <v>2270913923.8500028</v>
      </c>
      <c r="E54" s="61">
        <v>720830475.78999996</v>
      </c>
      <c r="F54" s="61">
        <v>0</v>
      </c>
      <c r="G54" s="61">
        <v>0</v>
      </c>
      <c r="H54" s="61">
        <v>0</v>
      </c>
      <c r="I54" s="61">
        <v>40785781.690000005</v>
      </c>
      <c r="J54" s="61">
        <v>0</v>
      </c>
      <c r="K54" s="61">
        <v>0</v>
      </c>
      <c r="L54" s="61">
        <v>92228274.310000002</v>
      </c>
      <c r="M54" s="61">
        <v>587816419.78999996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1296444027.070003</v>
      </c>
      <c r="Y54" s="61">
        <v>0</v>
      </c>
      <c r="Z54" s="61">
        <v>0</v>
      </c>
      <c r="AA54" s="61">
        <v>218177.69999998808</v>
      </c>
      <c r="AB54" s="61">
        <v>16509789.150000006</v>
      </c>
      <c r="AC54" s="61">
        <v>0</v>
      </c>
      <c r="AD54" s="61">
        <v>947506463.4600029</v>
      </c>
      <c r="AE54" s="61">
        <v>4601589.04</v>
      </c>
      <c r="AF54" s="61">
        <v>327608007.72000027</v>
      </c>
      <c r="AG54" s="61">
        <v>24605964.829999942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105090.09</v>
      </c>
      <c r="AO54" s="61">
        <v>105090.09</v>
      </c>
      <c r="AP54" s="61">
        <v>0</v>
      </c>
      <c r="AQ54" s="61">
        <v>0</v>
      </c>
      <c r="AR54" s="61">
        <v>228928366.06999993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-1645959523.6700001</v>
      </c>
      <c r="BH54" s="61">
        <v>-122888520.69</v>
      </c>
      <c r="BI54" s="61">
        <v>-939092.32</v>
      </c>
      <c r="BJ54" s="61">
        <v>0</v>
      </c>
      <c r="BK54" s="61">
        <v>-1500305306.7900002</v>
      </c>
      <c r="BL54" s="61">
        <v>-435102571.21000004</v>
      </c>
      <c r="BM54" s="61">
        <v>650015.99</v>
      </c>
      <c r="BN54" s="61">
        <v>-894180715.63999999</v>
      </c>
      <c r="BO54" s="61">
        <v>-13140860.830000002</v>
      </c>
      <c r="BP54" s="61">
        <v>0</v>
      </c>
      <c r="BQ54" s="61">
        <v>0</v>
      </c>
      <c r="BR54" s="61">
        <v>-72740.709999999992</v>
      </c>
      <c r="BS54" s="61">
        <v>-158458434.39000002</v>
      </c>
      <c r="BT54" s="61">
        <v>0</v>
      </c>
      <c r="BU54" s="61">
        <v>0</v>
      </c>
      <c r="BV54" s="61">
        <v>0</v>
      </c>
      <c r="BW54" s="61">
        <v>-21826603.869999997</v>
      </c>
      <c r="BX54" s="61">
        <v>0</v>
      </c>
      <c r="BY54" s="61">
        <v>0</v>
      </c>
      <c r="BZ54" s="61">
        <v>0</v>
      </c>
      <c r="CA54" s="61">
        <v>-5041340.8</v>
      </c>
      <c r="CB54" s="61">
        <v>-6027636.4500000002</v>
      </c>
      <c r="CC54" s="61">
        <v>-3312886.4000000004</v>
      </c>
      <c r="CD54" s="61">
        <v>-2488881</v>
      </c>
      <c r="CE54" s="61">
        <v>-4955859.22</v>
      </c>
      <c r="CF54" s="61">
        <v>0</v>
      </c>
      <c r="CG54" s="61">
        <v>-599144935.99999988</v>
      </c>
      <c r="CH54" s="61">
        <v>-4056115.0099999979</v>
      </c>
      <c r="CI54" s="61">
        <v>410934.79999999981</v>
      </c>
      <c r="CJ54" s="61">
        <v>10110774.619999997</v>
      </c>
      <c r="CK54" s="61">
        <v>10110774.619999997</v>
      </c>
      <c r="CL54" s="61">
        <v>0</v>
      </c>
      <c r="CM54" s="61">
        <v>0</v>
      </c>
      <c r="CN54" s="61">
        <v>-14577824.429999996</v>
      </c>
      <c r="CO54" s="61">
        <v>-780456154</v>
      </c>
      <c r="CP54" s="61">
        <v>58090355</v>
      </c>
      <c r="CQ54" s="61">
        <v>-838546509</v>
      </c>
      <c r="CR54" s="61">
        <v>0</v>
      </c>
      <c r="CS54" s="61">
        <v>0</v>
      </c>
      <c r="CT54" s="61">
        <v>0</v>
      </c>
      <c r="CU54" s="61">
        <v>0</v>
      </c>
      <c r="CV54" s="61">
        <v>0</v>
      </c>
      <c r="CW54" s="61">
        <v>0</v>
      </c>
      <c r="CX54" s="61">
        <v>0</v>
      </c>
      <c r="CY54" s="61">
        <v>0</v>
      </c>
      <c r="CZ54" s="61">
        <v>283486808.72000009</v>
      </c>
      <c r="DA54" s="61">
        <v>509307746.43000007</v>
      </c>
      <c r="DB54" s="61">
        <v>-225820937.70999998</v>
      </c>
      <c r="DC54" s="61">
        <v>-42801635.950000018</v>
      </c>
      <c r="DD54" s="61">
        <v>616834.71000003815</v>
      </c>
      <c r="DE54" s="61">
        <v>-55934674.469999999</v>
      </c>
      <c r="DF54" s="61">
        <v>-55931330.420000002</v>
      </c>
      <c r="DG54" s="61">
        <v>-3344.05</v>
      </c>
      <c r="DH54" s="61">
        <v>0</v>
      </c>
      <c r="DI54" s="61">
        <v>0</v>
      </c>
      <c r="DJ54" s="61">
        <v>260980728.38999185</v>
      </c>
      <c r="DK54" s="61">
        <v>260980728.38999185</v>
      </c>
      <c r="DL54" s="61">
        <v>0</v>
      </c>
      <c r="DM54" s="61">
        <v>260980728.38999185</v>
      </c>
      <c r="DN54" s="61">
        <v>0</v>
      </c>
      <c r="DO54" s="61">
        <v>235171264.20999908</v>
      </c>
      <c r="DP54" s="61">
        <v>25809464.180002809</v>
      </c>
      <c r="DQ54" s="5"/>
      <c r="DR54" s="5"/>
    </row>
    <row r="55" spans="1:122" ht="12.75" customHeight="1">
      <c r="A55" s="44" t="s">
        <v>96</v>
      </c>
      <c r="B55" s="59">
        <v>2002</v>
      </c>
      <c r="C55" s="60" t="s">
        <v>374</v>
      </c>
      <c r="D55" s="61">
        <v>317234504.74999994</v>
      </c>
      <c r="E55" s="61">
        <v>261838780.99000001</v>
      </c>
      <c r="F55" s="61">
        <v>0</v>
      </c>
      <c r="G55" s="61">
        <v>0</v>
      </c>
      <c r="H55" s="61">
        <v>101032800</v>
      </c>
      <c r="I55" s="61">
        <v>0</v>
      </c>
      <c r="J55" s="61">
        <v>0</v>
      </c>
      <c r="K55" s="61">
        <v>0</v>
      </c>
      <c r="L55" s="61">
        <v>0</v>
      </c>
      <c r="M55" s="61">
        <v>160805980.99000001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54440354.309999943</v>
      </c>
      <c r="Y55" s="61">
        <v>0</v>
      </c>
      <c r="Z55" s="61">
        <v>0</v>
      </c>
      <c r="AA55" s="61">
        <v>-13581979.209999993</v>
      </c>
      <c r="AB55" s="61">
        <v>0</v>
      </c>
      <c r="AC55" s="61">
        <v>0</v>
      </c>
      <c r="AD55" s="61">
        <v>85695389.559999943</v>
      </c>
      <c r="AE55" s="61">
        <v>0</v>
      </c>
      <c r="AF55" s="61">
        <v>-17673056.040000007</v>
      </c>
      <c r="AG55" s="61">
        <v>955369.45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-15541171.839999991</v>
      </c>
      <c r="BH55" s="61">
        <v>-4422351.0099999905</v>
      </c>
      <c r="BI55" s="61">
        <v>0</v>
      </c>
      <c r="BJ55" s="61">
        <v>0</v>
      </c>
      <c r="BK55" s="61">
        <v>-232668.78999999998</v>
      </c>
      <c r="BL55" s="61">
        <v>-242518.75999999998</v>
      </c>
      <c r="BM55" s="61">
        <v>0</v>
      </c>
      <c r="BN55" s="61">
        <v>9985.67</v>
      </c>
      <c r="BO55" s="61">
        <v>-135.69999999999993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-770795.52000000002</v>
      </c>
      <c r="BW55" s="61">
        <v>-10115356.52</v>
      </c>
      <c r="BX55" s="61">
        <v>0</v>
      </c>
      <c r="BY55" s="61">
        <v>0</v>
      </c>
      <c r="BZ55" s="61">
        <v>0</v>
      </c>
      <c r="CA55" s="61">
        <v>-1487077.04</v>
      </c>
      <c r="CB55" s="61">
        <v>0</v>
      </c>
      <c r="CC55" s="61">
        <v>-28348.83</v>
      </c>
      <c r="CD55" s="61">
        <v>-3455271.09</v>
      </c>
      <c r="CE55" s="61">
        <v>-5144659.5599999996</v>
      </c>
      <c r="CF55" s="61">
        <v>0</v>
      </c>
      <c r="CG55" s="61">
        <v>63430723.279999994</v>
      </c>
      <c r="CH55" s="61">
        <v>-781922.19999999832</v>
      </c>
      <c r="CI55" s="61">
        <v>0</v>
      </c>
      <c r="CJ55" s="61">
        <v>-265276.12999999896</v>
      </c>
      <c r="CK55" s="61">
        <v>-265276.12999999896</v>
      </c>
      <c r="CL55" s="61">
        <v>0</v>
      </c>
      <c r="CM55" s="61">
        <v>0</v>
      </c>
      <c r="CN55" s="61">
        <v>-516646.06999999937</v>
      </c>
      <c r="CO55" s="61">
        <v>0</v>
      </c>
      <c r="CP55" s="61">
        <v>0</v>
      </c>
      <c r="CQ55" s="61">
        <v>0</v>
      </c>
      <c r="CR55" s="61">
        <v>0</v>
      </c>
      <c r="CS55" s="61">
        <v>0</v>
      </c>
      <c r="CT55" s="61">
        <v>0</v>
      </c>
      <c r="CU55" s="61">
        <v>0</v>
      </c>
      <c r="CV55" s="61">
        <v>0</v>
      </c>
      <c r="CW55" s="61">
        <v>0</v>
      </c>
      <c r="CX55" s="61">
        <v>0</v>
      </c>
      <c r="CY55" s="61">
        <v>0</v>
      </c>
      <c r="CZ55" s="61">
        <v>41563189.839999996</v>
      </c>
      <c r="DA55" s="61">
        <v>41563189.839999996</v>
      </c>
      <c r="DB55" s="61">
        <v>0</v>
      </c>
      <c r="DC55" s="61">
        <v>0</v>
      </c>
      <c r="DD55" s="61">
        <v>25380.66</v>
      </c>
      <c r="DE55" s="61">
        <v>-19436.929999999997</v>
      </c>
      <c r="DF55" s="61">
        <v>-19436.929999999997</v>
      </c>
      <c r="DG55" s="61">
        <v>0</v>
      </c>
      <c r="DH55" s="61">
        <v>24353238.260000002</v>
      </c>
      <c r="DI55" s="61">
        <v>-1709726.35</v>
      </c>
      <c r="DJ55" s="61">
        <v>274650171.71999824</v>
      </c>
      <c r="DK55" s="61">
        <v>339030067.60999823</v>
      </c>
      <c r="DL55" s="61">
        <v>-64379895.890000001</v>
      </c>
      <c r="DM55" s="61">
        <v>274650171.71999824</v>
      </c>
      <c r="DN55" s="61">
        <v>0</v>
      </c>
      <c r="DO55" s="61">
        <v>-26093988.535220388</v>
      </c>
      <c r="DP55" s="61">
        <v>365124056.18999994</v>
      </c>
      <c r="DQ55" s="5"/>
      <c r="DR55" s="5"/>
    </row>
    <row r="56" spans="1:122" ht="12.75" customHeight="1">
      <c r="A56" s="44" t="s">
        <v>98</v>
      </c>
      <c r="B56" s="59">
        <v>2005</v>
      </c>
      <c r="C56" s="60" t="s">
        <v>374</v>
      </c>
      <c r="D56" s="61">
        <v>49770833.039999999</v>
      </c>
      <c r="E56" s="61">
        <v>54380586.579999998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16244114.59</v>
      </c>
      <c r="L56" s="61">
        <v>0</v>
      </c>
      <c r="M56" s="61">
        <v>38136471.990000002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-5455311.9100000001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-7138555.71</v>
      </c>
      <c r="AE56" s="61">
        <v>0</v>
      </c>
      <c r="AF56" s="61">
        <v>1683243.8</v>
      </c>
      <c r="AG56" s="61">
        <v>845558.37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-54405710.539999992</v>
      </c>
      <c r="BH56" s="61">
        <v>-680707.73</v>
      </c>
      <c r="BI56" s="61">
        <v>0</v>
      </c>
      <c r="BJ56" s="61">
        <v>0</v>
      </c>
      <c r="BK56" s="61">
        <v>-49510453.139999993</v>
      </c>
      <c r="BL56" s="61">
        <v>-52523433.819999993</v>
      </c>
      <c r="BM56" s="61">
        <v>0</v>
      </c>
      <c r="BN56" s="61">
        <v>3591271.66</v>
      </c>
      <c r="BO56" s="61">
        <v>-578290.98</v>
      </c>
      <c r="BP56" s="61">
        <v>0</v>
      </c>
      <c r="BQ56" s="61">
        <v>0</v>
      </c>
      <c r="BR56" s="61">
        <v>0</v>
      </c>
      <c r="BS56" s="61">
        <v>0</v>
      </c>
      <c r="BT56" s="61">
        <v>0</v>
      </c>
      <c r="BU56" s="61">
        <v>0</v>
      </c>
      <c r="BV56" s="61">
        <v>-247274.08</v>
      </c>
      <c r="BW56" s="61">
        <v>-3967275.59</v>
      </c>
      <c r="BX56" s="61">
        <v>0</v>
      </c>
      <c r="BY56" s="61">
        <v>0</v>
      </c>
      <c r="BZ56" s="61">
        <v>0</v>
      </c>
      <c r="CA56" s="61">
        <v>-282785.73</v>
      </c>
      <c r="CB56" s="61">
        <v>0</v>
      </c>
      <c r="CC56" s="61">
        <v>-570</v>
      </c>
      <c r="CD56" s="61">
        <v>-2198380.9</v>
      </c>
      <c r="CE56" s="61">
        <v>-1485538.96</v>
      </c>
      <c r="CF56" s="61">
        <v>0</v>
      </c>
      <c r="CG56" s="61">
        <v>-6484062.2299999995</v>
      </c>
      <c r="CH56" s="61">
        <v>-6975517.7299999995</v>
      </c>
      <c r="CI56" s="61">
        <v>0</v>
      </c>
      <c r="CJ56" s="61">
        <v>292489.36</v>
      </c>
      <c r="CK56" s="61">
        <v>292489.36</v>
      </c>
      <c r="CL56" s="61">
        <v>0</v>
      </c>
      <c r="CM56" s="61">
        <v>0</v>
      </c>
      <c r="CN56" s="61">
        <v>-7268007.0899999999</v>
      </c>
      <c r="CO56" s="61">
        <v>0</v>
      </c>
      <c r="CP56" s="61">
        <v>1998354</v>
      </c>
      <c r="CQ56" s="61">
        <v>-1998354</v>
      </c>
      <c r="CR56" s="61">
        <v>0</v>
      </c>
      <c r="CS56" s="61">
        <v>0</v>
      </c>
      <c r="CT56" s="61">
        <v>0</v>
      </c>
      <c r="CU56" s="61">
        <v>0</v>
      </c>
      <c r="CV56" s="61">
        <v>0</v>
      </c>
      <c r="CW56" s="61">
        <v>0</v>
      </c>
      <c r="CX56" s="61">
        <v>0</v>
      </c>
      <c r="CY56" s="61">
        <v>0</v>
      </c>
      <c r="CZ56" s="61">
        <v>3294137.9</v>
      </c>
      <c r="DA56" s="61">
        <v>0</v>
      </c>
      <c r="DB56" s="61">
        <v>3294137.9</v>
      </c>
      <c r="DC56" s="61">
        <v>0</v>
      </c>
      <c r="DD56" s="61">
        <v>143880.44</v>
      </c>
      <c r="DE56" s="61">
        <v>-2890639.88</v>
      </c>
      <c r="DF56" s="61">
        <v>0</v>
      </c>
      <c r="DG56" s="61">
        <v>-2890639.88</v>
      </c>
      <c r="DH56" s="61">
        <v>0</v>
      </c>
      <c r="DI56" s="61">
        <v>-55922.96</v>
      </c>
      <c r="DJ56" s="61">
        <v>25990182.310000002</v>
      </c>
      <c r="DK56" s="61">
        <v>35349628.480000004</v>
      </c>
      <c r="DL56" s="61">
        <v>-9359446.1699999999</v>
      </c>
      <c r="DM56" s="61">
        <v>25990182.310000002</v>
      </c>
      <c r="DN56" s="61">
        <v>0</v>
      </c>
      <c r="DO56" s="61">
        <v>46468568.240000136</v>
      </c>
      <c r="DP56" s="61">
        <v>-11118939.729999993</v>
      </c>
      <c r="DQ56" s="5"/>
      <c r="DR56" s="5"/>
    </row>
    <row r="57" spans="1:122" ht="12.75" customHeight="1">
      <c r="A57" s="44" t="s">
        <v>100</v>
      </c>
      <c r="B57" s="59">
        <v>2006</v>
      </c>
      <c r="C57" s="60" t="s">
        <v>375</v>
      </c>
      <c r="D57" s="61">
        <v>30791732.140000001</v>
      </c>
      <c r="E57" s="61">
        <v>52752428.520000003</v>
      </c>
      <c r="F57" s="61">
        <v>0</v>
      </c>
      <c r="G57" s="61">
        <v>1166478.02</v>
      </c>
      <c r="H57" s="61">
        <v>0</v>
      </c>
      <c r="I57" s="61">
        <v>51585950.5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-35178280.030000001</v>
      </c>
      <c r="Y57" s="61">
        <v>0</v>
      </c>
      <c r="Z57" s="61">
        <v>0</v>
      </c>
      <c r="AA57" s="61">
        <v>-27748883.850000001</v>
      </c>
      <c r="AB57" s="61">
        <v>-744670.6</v>
      </c>
      <c r="AC57" s="61">
        <v>0</v>
      </c>
      <c r="AD57" s="61">
        <v>0</v>
      </c>
      <c r="AE57" s="61">
        <v>0</v>
      </c>
      <c r="AF57" s="61">
        <v>-6684725.5800000001</v>
      </c>
      <c r="AG57" s="61">
        <v>13217583.65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61">
        <v>0</v>
      </c>
      <c r="BE57" s="61">
        <v>0</v>
      </c>
      <c r="BF57" s="61">
        <v>0</v>
      </c>
      <c r="BG57" s="61">
        <v>-31456214.859999999</v>
      </c>
      <c r="BH57" s="61">
        <v>-292282.57</v>
      </c>
      <c r="BI57" s="61">
        <v>0</v>
      </c>
      <c r="BJ57" s="61">
        <v>0</v>
      </c>
      <c r="BK57" s="61">
        <v>0</v>
      </c>
      <c r="BL57" s="61">
        <v>0</v>
      </c>
      <c r="BM57" s="61">
        <v>0</v>
      </c>
      <c r="BN57" s="61">
        <v>0</v>
      </c>
      <c r="BO57" s="61">
        <v>0</v>
      </c>
      <c r="BP57" s="61">
        <v>0</v>
      </c>
      <c r="BQ57" s="61">
        <v>0</v>
      </c>
      <c r="BR57" s="61">
        <v>0</v>
      </c>
      <c r="BS57" s="61">
        <v>0</v>
      </c>
      <c r="BT57" s="61">
        <v>0</v>
      </c>
      <c r="BU57" s="61">
        <v>0</v>
      </c>
      <c r="BV57" s="61">
        <v>-12121561.92</v>
      </c>
      <c r="BW57" s="61">
        <v>-19042370.369999997</v>
      </c>
      <c r="BX57" s="61">
        <v>0</v>
      </c>
      <c r="BY57" s="61">
        <v>0</v>
      </c>
      <c r="BZ57" s="61">
        <v>0</v>
      </c>
      <c r="CA57" s="61">
        <v>-326245.17000000004</v>
      </c>
      <c r="CB57" s="61">
        <v>-921691.19</v>
      </c>
      <c r="CC57" s="61">
        <v>-247207.54</v>
      </c>
      <c r="CD57" s="61">
        <v>0</v>
      </c>
      <c r="CE57" s="61">
        <v>-17547226.469999999</v>
      </c>
      <c r="CF57" s="61">
        <v>0</v>
      </c>
      <c r="CG57" s="61">
        <v>36371814.340000004</v>
      </c>
      <c r="CH57" s="61">
        <v>826650.3400000002</v>
      </c>
      <c r="CI57" s="61">
        <v>0</v>
      </c>
      <c r="CJ57" s="61">
        <v>-532027.85</v>
      </c>
      <c r="CK57" s="61">
        <v>-532027.85</v>
      </c>
      <c r="CL57" s="61">
        <v>0</v>
      </c>
      <c r="CM57" s="61">
        <v>0</v>
      </c>
      <c r="CN57" s="61">
        <v>1358678.1900000002</v>
      </c>
      <c r="CO57" s="61">
        <v>39027237.799999997</v>
      </c>
      <c r="CP57" s="61">
        <v>39027237.799999997</v>
      </c>
      <c r="CQ57" s="61">
        <v>0</v>
      </c>
      <c r="CR57" s="61">
        <v>0</v>
      </c>
      <c r="CS57" s="61">
        <v>0</v>
      </c>
      <c r="CT57" s="61">
        <v>0</v>
      </c>
      <c r="CU57" s="61">
        <v>0</v>
      </c>
      <c r="CV57" s="61">
        <v>0</v>
      </c>
      <c r="CW57" s="61">
        <v>0</v>
      </c>
      <c r="CX57" s="61">
        <v>0</v>
      </c>
      <c r="CY57" s="61">
        <v>0</v>
      </c>
      <c r="CZ57" s="61">
        <v>-1887694.25</v>
      </c>
      <c r="DA57" s="61">
        <v>-1887694.25</v>
      </c>
      <c r="DB57" s="61">
        <v>0</v>
      </c>
      <c r="DC57" s="61">
        <v>1167032.56</v>
      </c>
      <c r="DD57" s="61">
        <v>1065.17</v>
      </c>
      <c r="DE57" s="61">
        <v>-2762477.2800000003</v>
      </c>
      <c r="DF57" s="61">
        <v>-217573.43</v>
      </c>
      <c r="DG57" s="61">
        <v>-2544903.85</v>
      </c>
      <c r="DH57" s="61">
        <v>0</v>
      </c>
      <c r="DI57" s="61">
        <v>0</v>
      </c>
      <c r="DJ57" s="61">
        <v>36712665.860000193</v>
      </c>
      <c r="DK57" s="61">
        <v>36712665.860000193</v>
      </c>
      <c r="DL57" s="61">
        <v>0</v>
      </c>
      <c r="DM57" s="61">
        <v>36712665.860000193</v>
      </c>
      <c r="DN57" s="61">
        <v>0</v>
      </c>
      <c r="DO57" s="61">
        <v>1005334.2400001884</v>
      </c>
      <c r="DP57" s="61">
        <v>35707331.620000005</v>
      </c>
      <c r="DQ57" s="5"/>
      <c r="DR57" s="5"/>
    </row>
    <row r="58" spans="1:122" ht="12.75" customHeight="1">
      <c r="A58" s="44" t="s">
        <v>102</v>
      </c>
      <c r="B58" s="59">
        <v>2007</v>
      </c>
      <c r="C58" s="60" t="s">
        <v>374</v>
      </c>
      <c r="D58" s="61">
        <v>47310965.890000001</v>
      </c>
      <c r="E58" s="61">
        <v>42263362.810000002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42263362.810000002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4379716.1099999994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4379716.1099999994</v>
      </c>
      <c r="AG58" s="61">
        <v>667886.97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-7982812.7200000007</v>
      </c>
      <c r="BH58" s="61">
        <v>-861133.46000000008</v>
      </c>
      <c r="BI58" s="61">
        <v>0</v>
      </c>
      <c r="BJ58" s="61">
        <v>0</v>
      </c>
      <c r="BK58" s="61">
        <v>-264790.58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-264790.58</v>
      </c>
      <c r="BU58" s="61">
        <v>0</v>
      </c>
      <c r="BV58" s="61">
        <v>-346.52</v>
      </c>
      <c r="BW58" s="61">
        <v>-4098177.0999999996</v>
      </c>
      <c r="BX58" s="61">
        <v>0</v>
      </c>
      <c r="BY58" s="61">
        <v>0</v>
      </c>
      <c r="BZ58" s="61">
        <v>0</v>
      </c>
      <c r="CA58" s="61">
        <v>-461114.89</v>
      </c>
      <c r="CB58" s="61">
        <v>-241666.67</v>
      </c>
      <c r="CC58" s="61">
        <v>-417716.64</v>
      </c>
      <c r="CD58" s="61">
        <v>-1733925.76</v>
      </c>
      <c r="CE58" s="61">
        <v>-1243753.1399999999</v>
      </c>
      <c r="CF58" s="61">
        <v>-2758365.06</v>
      </c>
      <c r="CG58" s="61">
        <v>-666897.47000000137</v>
      </c>
      <c r="CH58" s="61">
        <v>-2381864.2600000012</v>
      </c>
      <c r="CI58" s="61">
        <v>-2381864.2600000012</v>
      </c>
      <c r="CJ58" s="61">
        <v>0</v>
      </c>
      <c r="CK58" s="61">
        <v>0</v>
      </c>
      <c r="CL58" s="61">
        <v>0</v>
      </c>
      <c r="CM58" s="61">
        <v>0</v>
      </c>
      <c r="CN58" s="61">
        <v>0</v>
      </c>
      <c r="CO58" s="61">
        <v>0</v>
      </c>
      <c r="CP58" s="61">
        <v>0</v>
      </c>
      <c r="CQ58" s="61">
        <v>0</v>
      </c>
      <c r="CR58" s="61">
        <v>0</v>
      </c>
      <c r="CS58" s="61">
        <v>0</v>
      </c>
      <c r="CT58" s="61">
        <v>0</v>
      </c>
      <c r="CU58" s="61">
        <v>0</v>
      </c>
      <c r="CV58" s="61">
        <v>0</v>
      </c>
      <c r="CW58" s="61">
        <v>0</v>
      </c>
      <c r="CX58" s="61">
        <v>0</v>
      </c>
      <c r="CY58" s="61">
        <v>0</v>
      </c>
      <c r="CZ58" s="61">
        <v>2290210.7599999998</v>
      </c>
      <c r="DA58" s="61">
        <v>2290210.7599999998</v>
      </c>
      <c r="DB58" s="61">
        <v>0</v>
      </c>
      <c r="DC58" s="61">
        <v>0</v>
      </c>
      <c r="DD58" s="61">
        <v>0.23</v>
      </c>
      <c r="DE58" s="61">
        <v>-575244.19999999995</v>
      </c>
      <c r="DF58" s="61">
        <v>0</v>
      </c>
      <c r="DG58" s="61">
        <v>-575244.19999999995</v>
      </c>
      <c r="DH58" s="61">
        <v>0</v>
      </c>
      <c r="DI58" s="61">
        <v>0</v>
      </c>
      <c r="DJ58" s="61">
        <v>37201312.620000005</v>
      </c>
      <c r="DK58" s="61">
        <v>56865351</v>
      </c>
      <c r="DL58" s="61">
        <v>-19664038.379999999</v>
      </c>
      <c r="DM58" s="61">
        <v>37201312.620000005</v>
      </c>
      <c r="DN58" s="61">
        <v>0</v>
      </c>
      <c r="DO58" s="61">
        <v>18204095.960000012</v>
      </c>
      <c r="DP58" s="61">
        <v>38661255.700000003</v>
      </c>
      <c r="DQ58" s="5"/>
      <c r="DR58" s="5"/>
    </row>
    <row r="59" spans="1:122" ht="12.75" customHeight="1">
      <c r="A59" s="44" t="s">
        <v>104</v>
      </c>
      <c r="B59" s="59">
        <v>2008</v>
      </c>
      <c r="C59" s="60" t="s">
        <v>374</v>
      </c>
      <c r="D59" s="61">
        <v>45586139.68</v>
      </c>
      <c r="E59" s="61">
        <v>33067023.77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33067023.77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12492092.91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12492092.91</v>
      </c>
      <c r="AG59" s="61">
        <v>27023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-3724888.59</v>
      </c>
      <c r="BH59" s="61">
        <v>-1139401.4099999999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-19462.93</v>
      </c>
      <c r="BW59" s="61">
        <v>-2566024.25</v>
      </c>
      <c r="BX59" s="61">
        <v>0</v>
      </c>
      <c r="BY59" s="61">
        <v>0</v>
      </c>
      <c r="BZ59" s="61">
        <v>0</v>
      </c>
      <c r="CA59" s="61">
        <v>-92088.59</v>
      </c>
      <c r="CB59" s="61">
        <v>0</v>
      </c>
      <c r="CC59" s="61">
        <v>-97154.45</v>
      </c>
      <c r="CD59" s="61">
        <v>-494407.14</v>
      </c>
      <c r="CE59" s="61">
        <v>-1882374.07</v>
      </c>
      <c r="CF59" s="61">
        <v>0</v>
      </c>
      <c r="CG59" s="61">
        <v>-550489.1</v>
      </c>
      <c r="CH59" s="61">
        <v>-177981.24000000002</v>
      </c>
      <c r="CI59" s="61">
        <v>0</v>
      </c>
      <c r="CJ59" s="61">
        <v>50150.239999999998</v>
      </c>
      <c r="CK59" s="61">
        <v>50150.239999999998</v>
      </c>
      <c r="CL59" s="61">
        <v>0</v>
      </c>
      <c r="CM59" s="61">
        <v>0</v>
      </c>
      <c r="CN59" s="61">
        <v>-228131.48</v>
      </c>
      <c r="CO59" s="61">
        <v>0</v>
      </c>
      <c r="CP59" s="61">
        <v>0</v>
      </c>
      <c r="CQ59" s="61">
        <v>0</v>
      </c>
      <c r="CR59" s="61">
        <v>0</v>
      </c>
      <c r="CS59" s="61">
        <v>0</v>
      </c>
      <c r="CT59" s="61">
        <v>0</v>
      </c>
      <c r="CU59" s="61">
        <v>0</v>
      </c>
      <c r="CV59" s="61">
        <v>0</v>
      </c>
      <c r="CW59" s="61">
        <v>0</v>
      </c>
      <c r="CX59" s="61">
        <v>0</v>
      </c>
      <c r="CY59" s="61">
        <v>0</v>
      </c>
      <c r="CZ59" s="61">
        <v>29781</v>
      </c>
      <c r="DA59" s="61">
        <v>4246939</v>
      </c>
      <c r="DB59" s="61">
        <v>-4217158</v>
      </c>
      <c r="DC59" s="61">
        <v>0</v>
      </c>
      <c r="DD59" s="61">
        <v>0.89</v>
      </c>
      <c r="DE59" s="61">
        <v>-402289.75</v>
      </c>
      <c r="DF59" s="61">
        <v>-402289.74</v>
      </c>
      <c r="DG59" s="61">
        <v>-0.01</v>
      </c>
      <c r="DH59" s="61">
        <v>0</v>
      </c>
      <c r="DI59" s="61">
        <v>0</v>
      </c>
      <c r="DJ59" s="61">
        <v>25716099.539999999</v>
      </c>
      <c r="DK59" s="61">
        <v>34456567.149999999</v>
      </c>
      <c r="DL59" s="61">
        <v>-8740467.6099999994</v>
      </c>
      <c r="DM59" s="61">
        <v>25716099.539999999</v>
      </c>
      <c r="DN59" s="61">
        <v>0</v>
      </c>
      <c r="DO59" s="61">
        <v>-6854194.839999984</v>
      </c>
      <c r="DP59" s="61">
        <v>41310761.990000002</v>
      </c>
      <c r="DQ59" s="5"/>
      <c r="DR59" s="5"/>
    </row>
    <row r="60" spans="1:122" ht="12.75" customHeight="1">
      <c r="A60" s="44" t="s">
        <v>106</v>
      </c>
      <c r="B60" s="59">
        <v>3001</v>
      </c>
      <c r="C60" s="60" t="s">
        <v>375</v>
      </c>
      <c r="D60" s="61">
        <v>53624705.119999997</v>
      </c>
      <c r="E60" s="61">
        <v>42882046.289999999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42882046.289999999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2589931.5099999998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2589931.5099999998</v>
      </c>
      <c r="AG60" s="61">
        <v>8152727.3200000003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-160625880.93000001</v>
      </c>
      <c r="BH60" s="61">
        <v>-32750886.760000002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-6110026.9900000002</v>
      </c>
      <c r="BW60" s="61">
        <v>-121764967.18000001</v>
      </c>
      <c r="BX60" s="61">
        <v>0</v>
      </c>
      <c r="BY60" s="61">
        <v>0</v>
      </c>
      <c r="BZ60" s="61">
        <v>0</v>
      </c>
      <c r="CA60" s="61">
        <v>-7236616.6200000001</v>
      </c>
      <c r="CB60" s="61">
        <v>-3230669</v>
      </c>
      <c r="CC60" s="61">
        <v>-18616677.890000001</v>
      </c>
      <c r="CD60" s="61">
        <v>-92681003.670000002</v>
      </c>
      <c r="CE60" s="61">
        <v>0</v>
      </c>
      <c r="CF60" s="61">
        <v>0</v>
      </c>
      <c r="CG60" s="61">
        <v>104307236.34000002</v>
      </c>
      <c r="CH60" s="61">
        <v>-36987289.079999998</v>
      </c>
      <c r="CI60" s="61">
        <v>0</v>
      </c>
      <c r="CJ60" s="61">
        <v>-25511524</v>
      </c>
      <c r="CK60" s="61">
        <v>-25511524</v>
      </c>
      <c r="CL60" s="61">
        <v>0</v>
      </c>
      <c r="CM60" s="61">
        <v>0</v>
      </c>
      <c r="CN60" s="61">
        <v>-11475765.08</v>
      </c>
      <c r="CO60" s="61">
        <v>0</v>
      </c>
      <c r="CP60" s="61">
        <v>0</v>
      </c>
      <c r="CQ60" s="61">
        <v>0</v>
      </c>
      <c r="CR60" s="61">
        <v>0</v>
      </c>
      <c r="CS60" s="61">
        <v>0</v>
      </c>
      <c r="CT60" s="61">
        <v>0</v>
      </c>
      <c r="CU60" s="61">
        <v>0</v>
      </c>
      <c r="CV60" s="61">
        <v>0</v>
      </c>
      <c r="CW60" s="61">
        <v>0</v>
      </c>
      <c r="CX60" s="61">
        <v>0</v>
      </c>
      <c r="CY60" s="61">
        <v>0</v>
      </c>
      <c r="CZ60" s="61">
        <v>118376606.61000001</v>
      </c>
      <c r="DA60" s="61">
        <v>263800123.05000001</v>
      </c>
      <c r="DB60" s="61">
        <v>-145423516.44</v>
      </c>
      <c r="DC60" s="61">
        <v>0</v>
      </c>
      <c r="DD60" s="61">
        <v>25502669.320000004</v>
      </c>
      <c r="DE60" s="61">
        <v>-2584750.5099999998</v>
      </c>
      <c r="DF60" s="61">
        <v>-2584750.5099999998</v>
      </c>
      <c r="DG60" s="61">
        <v>0</v>
      </c>
      <c r="DH60" s="61">
        <v>0</v>
      </c>
      <c r="DI60" s="61">
        <v>0</v>
      </c>
      <c r="DJ60" s="61">
        <v>1285779984.8400009</v>
      </c>
      <c r="DK60" s="61">
        <v>1961927897.6500008</v>
      </c>
      <c r="DL60" s="61">
        <v>-676147912.80999994</v>
      </c>
      <c r="DM60" s="61">
        <v>1285779984.8400009</v>
      </c>
      <c r="DN60" s="61">
        <v>0</v>
      </c>
      <c r="DO60" s="61">
        <v>1964621837.0399997</v>
      </c>
      <c r="DP60" s="61">
        <v>-2693939.4699999839</v>
      </c>
      <c r="DQ60" s="5"/>
      <c r="DR60" s="5"/>
    </row>
    <row r="61" spans="1:122" ht="12.75" customHeight="1">
      <c r="A61" s="44" t="s">
        <v>108</v>
      </c>
      <c r="B61" s="59">
        <v>3002</v>
      </c>
      <c r="C61" s="60" t="s">
        <v>375</v>
      </c>
      <c r="D61" s="61">
        <v>187152947.57000002</v>
      </c>
      <c r="E61" s="61">
        <v>207361025.29000002</v>
      </c>
      <c r="F61" s="61">
        <v>0</v>
      </c>
      <c r="G61" s="61">
        <v>0</v>
      </c>
      <c r="H61" s="61">
        <v>131018974.06</v>
      </c>
      <c r="I61" s="61">
        <v>0</v>
      </c>
      <c r="J61" s="61">
        <v>0</v>
      </c>
      <c r="K61" s="61">
        <v>0</v>
      </c>
      <c r="L61" s="61">
        <v>0</v>
      </c>
      <c r="M61" s="61">
        <v>76342051.230000004</v>
      </c>
      <c r="N61" s="61">
        <v>0</v>
      </c>
      <c r="O61" s="61">
        <v>3045.16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3045.16</v>
      </c>
      <c r="V61" s="61">
        <v>0</v>
      </c>
      <c r="W61" s="61">
        <v>0</v>
      </c>
      <c r="X61" s="61">
        <v>-27535247.169999994</v>
      </c>
      <c r="Y61" s="61">
        <v>0</v>
      </c>
      <c r="Z61" s="61">
        <v>0</v>
      </c>
      <c r="AA61" s="61">
        <v>-38397828.229999997</v>
      </c>
      <c r="AB61" s="61">
        <v>3479866.7</v>
      </c>
      <c r="AC61" s="61">
        <v>0</v>
      </c>
      <c r="AD61" s="61">
        <v>2967016.8900000006</v>
      </c>
      <c r="AE61" s="61">
        <v>0</v>
      </c>
      <c r="AF61" s="61">
        <v>4415697.47</v>
      </c>
      <c r="AG61" s="61">
        <v>7256510.3199999779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67613.97</v>
      </c>
      <c r="AO61" s="61">
        <v>0</v>
      </c>
      <c r="AP61" s="61">
        <v>67613.97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-29730907.84</v>
      </c>
      <c r="BH61" s="61">
        <v>0</v>
      </c>
      <c r="BI61" s="61">
        <v>0</v>
      </c>
      <c r="BJ61" s="61">
        <v>-74141.02</v>
      </c>
      <c r="BK61" s="61">
        <v>-395504.6</v>
      </c>
      <c r="BL61" s="61">
        <v>-224740.1</v>
      </c>
      <c r="BM61" s="61">
        <v>0</v>
      </c>
      <c r="BN61" s="61">
        <v>-58193.98</v>
      </c>
      <c r="BO61" s="61">
        <v>-115007.17</v>
      </c>
      <c r="BP61" s="61">
        <v>0</v>
      </c>
      <c r="BQ61" s="61">
        <v>0</v>
      </c>
      <c r="BR61" s="61">
        <v>-71.75</v>
      </c>
      <c r="BS61" s="61">
        <v>0</v>
      </c>
      <c r="BT61" s="61">
        <v>2508.4</v>
      </c>
      <c r="BU61" s="61">
        <v>0</v>
      </c>
      <c r="BV61" s="61">
        <v>-2292616.3899999997</v>
      </c>
      <c r="BW61" s="61">
        <v>-20450240.640000001</v>
      </c>
      <c r="BX61" s="61">
        <v>0</v>
      </c>
      <c r="BY61" s="61">
        <v>0</v>
      </c>
      <c r="BZ61" s="61">
        <v>0</v>
      </c>
      <c r="CA61" s="61">
        <v>-1581714.69</v>
      </c>
      <c r="CB61" s="61">
        <v>-2186838.59</v>
      </c>
      <c r="CC61" s="61">
        <v>-9000.0499999999993</v>
      </c>
      <c r="CD61" s="61">
        <v>0</v>
      </c>
      <c r="CE61" s="61">
        <v>-16672687.310000001</v>
      </c>
      <c r="CF61" s="61">
        <v>-6518405.1900000004</v>
      </c>
      <c r="CG61" s="61">
        <v>24531636.180000003</v>
      </c>
      <c r="CH61" s="61">
        <v>1459015.8200000003</v>
      </c>
      <c r="CI61" s="61">
        <v>0</v>
      </c>
      <c r="CJ61" s="61">
        <v>2188160.9500000002</v>
      </c>
      <c r="CK61" s="61">
        <v>1956104.25</v>
      </c>
      <c r="CL61" s="61">
        <v>232056.7</v>
      </c>
      <c r="CM61" s="61">
        <v>0</v>
      </c>
      <c r="CN61" s="61">
        <v>-729145.13</v>
      </c>
      <c r="CO61" s="61">
        <v>0</v>
      </c>
      <c r="CP61" s="61">
        <v>0</v>
      </c>
      <c r="CQ61" s="61">
        <v>0</v>
      </c>
      <c r="CR61" s="61">
        <v>0</v>
      </c>
      <c r="CS61" s="61">
        <v>0</v>
      </c>
      <c r="CT61" s="61">
        <v>0</v>
      </c>
      <c r="CU61" s="61">
        <v>0</v>
      </c>
      <c r="CV61" s="61">
        <v>0</v>
      </c>
      <c r="CW61" s="61">
        <v>0</v>
      </c>
      <c r="CX61" s="61">
        <v>0</v>
      </c>
      <c r="CY61" s="61">
        <v>0</v>
      </c>
      <c r="CZ61" s="61">
        <v>28327477.760000002</v>
      </c>
      <c r="DA61" s="61">
        <v>28327477.760000002</v>
      </c>
      <c r="DB61" s="61">
        <v>0</v>
      </c>
      <c r="DC61" s="61">
        <v>0</v>
      </c>
      <c r="DD61" s="61">
        <v>13878.92</v>
      </c>
      <c r="DE61" s="61">
        <v>-650627.73</v>
      </c>
      <c r="DF61" s="61">
        <v>-626416.5</v>
      </c>
      <c r="DG61" s="61">
        <v>-24211.23</v>
      </c>
      <c r="DH61" s="61">
        <v>7459.6</v>
      </c>
      <c r="DI61" s="61">
        <v>-4625568.1900000004</v>
      </c>
      <c r="DJ61" s="61">
        <v>112424660.37999992</v>
      </c>
      <c r="DK61" s="61">
        <v>183216930.07999992</v>
      </c>
      <c r="DL61" s="61">
        <v>-70792269.700000003</v>
      </c>
      <c r="DM61" s="61">
        <v>112424660.37999992</v>
      </c>
      <c r="DN61" s="61">
        <v>0</v>
      </c>
      <c r="DO61" s="61">
        <v>1263255.1105312556</v>
      </c>
      <c r="DP61" s="61">
        <v>181953675.91000003</v>
      </c>
      <c r="DQ61" s="5"/>
      <c r="DR61" s="5"/>
    </row>
    <row r="62" spans="1:122" ht="12.75" customHeight="1">
      <c r="A62" s="44" t="s">
        <v>110</v>
      </c>
      <c r="B62" s="59">
        <v>3003</v>
      </c>
      <c r="C62" s="60" t="s">
        <v>375</v>
      </c>
      <c r="D62" s="61">
        <v>1514196092.1500003</v>
      </c>
      <c r="E62" s="61">
        <v>1579510637.3300002</v>
      </c>
      <c r="F62" s="61">
        <v>0</v>
      </c>
      <c r="G62" s="61">
        <v>0</v>
      </c>
      <c r="H62" s="61">
        <v>774783819.13</v>
      </c>
      <c r="I62" s="61">
        <v>1286190</v>
      </c>
      <c r="J62" s="61">
        <v>0</v>
      </c>
      <c r="K62" s="61">
        <v>17560092.420000002</v>
      </c>
      <c r="L62" s="61">
        <v>0</v>
      </c>
      <c r="M62" s="61">
        <v>780764934.13999999</v>
      </c>
      <c r="N62" s="61">
        <v>5115601.6399999997</v>
      </c>
      <c r="O62" s="61">
        <v>785256.19000000006</v>
      </c>
      <c r="P62" s="61">
        <v>0</v>
      </c>
      <c r="Q62" s="61">
        <v>0</v>
      </c>
      <c r="R62" s="61">
        <v>11962.13</v>
      </c>
      <c r="S62" s="61">
        <v>0</v>
      </c>
      <c r="T62" s="61">
        <v>0</v>
      </c>
      <c r="U62" s="61">
        <v>773294.06</v>
      </c>
      <c r="V62" s="61">
        <v>0</v>
      </c>
      <c r="W62" s="61">
        <v>0</v>
      </c>
      <c r="X62" s="61">
        <v>-55607366.979999982</v>
      </c>
      <c r="Y62" s="61">
        <v>0</v>
      </c>
      <c r="Z62" s="61">
        <v>0</v>
      </c>
      <c r="AA62" s="61">
        <v>-200846372.81999999</v>
      </c>
      <c r="AB62" s="61">
        <v>30356546.649999999</v>
      </c>
      <c r="AC62" s="61">
        <v>0</v>
      </c>
      <c r="AD62" s="61">
        <v>71669092.870000005</v>
      </c>
      <c r="AE62" s="61">
        <v>0</v>
      </c>
      <c r="AF62" s="61">
        <v>43213366.32</v>
      </c>
      <c r="AG62" s="61">
        <v>-10784160.069999993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291725.68</v>
      </c>
      <c r="AO62" s="61">
        <v>0</v>
      </c>
      <c r="AP62" s="61">
        <v>291725.68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-120126859.59</v>
      </c>
      <c r="BH62" s="61">
        <v>0</v>
      </c>
      <c r="BI62" s="61">
        <v>0</v>
      </c>
      <c r="BJ62" s="61">
        <v>-681537.51</v>
      </c>
      <c r="BK62" s="61">
        <v>-1085495.0999999999</v>
      </c>
      <c r="BL62" s="61">
        <v>-714905.92999999993</v>
      </c>
      <c r="BM62" s="61">
        <v>-5.41</v>
      </c>
      <c r="BN62" s="61">
        <v>-219319.26</v>
      </c>
      <c r="BO62" s="61">
        <v>-151132.52999999997</v>
      </c>
      <c r="BP62" s="61">
        <v>0</v>
      </c>
      <c r="BQ62" s="61">
        <v>0</v>
      </c>
      <c r="BR62" s="61">
        <v>-131.97</v>
      </c>
      <c r="BS62" s="61">
        <v>0</v>
      </c>
      <c r="BT62" s="61">
        <v>0</v>
      </c>
      <c r="BU62" s="61">
        <v>0</v>
      </c>
      <c r="BV62" s="61">
        <v>-3319749.52</v>
      </c>
      <c r="BW62" s="61">
        <v>-54355602.510000005</v>
      </c>
      <c r="BX62" s="61">
        <v>0</v>
      </c>
      <c r="BY62" s="61">
        <v>0</v>
      </c>
      <c r="BZ62" s="61">
        <v>0</v>
      </c>
      <c r="CA62" s="61">
        <v>-16107426.58</v>
      </c>
      <c r="CB62" s="61">
        <v>-17813333.02</v>
      </c>
      <c r="CC62" s="61">
        <v>-596927.31999999995</v>
      </c>
      <c r="CD62" s="61">
        <v>0</v>
      </c>
      <c r="CE62" s="61">
        <v>-19837915.59</v>
      </c>
      <c r="CF62" s="61">
        <v>-60684474.949999996</v>
      </c>
      <c r="CG62" s="61">
        <v>83133210.000000015</v>
      </c>
      <c r="CH62" s="61">
        <v>1767650.8599999982</v>
      </c>
      <c r="CI62" s="61">
        <v>0</v>
      </c>
      <c r="CJ62" s="61">
        <v>2956197.4499999983</v>
      </c>
      <c r="CK62" s="61">
        <v>3660538.4099999983</v>
      </c>
      <c r="CL62" s="61">
        <v>-704340.96</v>
      </c>
      <c r="CM62" s="61">
        <v>0</v>
      </c>
      <c r="CN62" s="61">
        <v>-1188546.5900000001</v>
      </c>
      <c r="CO62" s="61">
        <v>0</v>
      </c>
      <c r="CP62" s="61">
        <v>0</v>
      </c>
      <c r="CQ62" s="61">
        <v>0</v>
      </c>
      <c r="CR62" s="61">
        <v>0</v>
      </c>
      <c r="CS62" s="61">
        <v>0</v>
      </c>
      <c r="CT62" s="61">
        <v>0</v>
      </c>
      <c r="CU62" s="61">
        <v>0</v>
      </c>
      <c r="CV62" s="61">
        <v>0</v>
      </c>
      <c r="CW62" s="61">
        <v>0</v>
      </c>
      <c r="CX62" s="61">
        <v>0</v>
      </c>
      <c r="CY62" s="61">
        <v>0</v>
      </c>
      <c r="CZ62" s="61">
        <v>101468640.39</v>
      </c>
      <c r="DA62" s="61">
        <v>101468640.39</v>
      </c>
      <c r="DB62" s="61">
        <v>0</v>
      </c>
      <c r="DC62" s="61">
        <v>0</v>
      </c>
      <c r="DD62" s="61">
        <v>1815031.3299999998</v>
      </c>
      <c r="DE62" s="61">
        <v>-2302028.4900000002</v>
      </c>
      <c r="DF62" s="61">
        <v>-2302028.4900000002</v>
      </c>
      <c r="DG62" s="61">
        <v>0</v>
      </c>
      <c r="DH62" s="61">
        <v>2569545.79</v>
      </c>
      <c r="DI62" s="61">
        <v>-22185629.879999999</v>
      </c>
      <c r="DJ62" s="61">
        <v>1516345889.7599983</v>
      </c>
      <c r="DK62" s="61">
        <v>2197034796.7399983</v>
      </c>
      <c r="DL62" s="61">
        <v>-680688906.98000002</v>
      </c>
      <c r="DM62" s="61">
        <v>1516345889.7599983</v>
      </c>
      <c r="DN62" s="61">
        <v>0</v>
      </c>
      <c r="DO62" s="61">
        <v>719832355.01000202</v>
      </c>
      <c r="DP62" s="61">
        <v>1477202442.5600004</v>
      </c>
      <c r="DQ62" s="5"/>
      <c r="DR62" s="5"/>
    </row>
    <row r="63" spans="1:122" ht="12.75" customHeight="1">
      <c r="A63" s="44" t="s">
        <v>112</v>
      </c>
      <c r="B63" s="59">
        <v>3004</v>
      </c>
      <c r="C63" s="60" t="s">
        <v>375</v>
      </c>
      <c r="D63" s="61">
        <v>1508107434</v>
      </c>
      <c r="E63" s="61">
        <v>548546411</v>
      </c>
      <c r="F63" s="61">
        <v>20059428</v>
      </c>
      <c r="G63" s="61">
        <v>0</v>
      </c>
      <c r="H63" s="61">
        <v>124760725</v>
      </c>
      <c r="I63" s="61">
        <v>27383007</v>
      </c>
      <c r="J63" s="61">
        <v>0</v>
      </c>
      <c r="K63" s="61">
        <v>2644447</v>
      </c>
      <c r="L63" s="61">
        <v>0</v>
      </c>
      <c r="M63" s="61">
        <v>372047118</v>
      </c>
      <c r="N63" s="61">
        <v>1651686</v>
      </c>
      <c r="O63" s="61">
        <v>318005305</v>
      </c>
      <c r="P63" s="61">
        <v>0</v>
      </c>
      <c r="Q63" s="61">
        <v>0</v>
      </c>
      <c r="R63" s="61">
        <v>104917976</v>
      </c>
      <c r="S63" s="61">
        <v>0</v>
      </c>
      <c r="T63" s="61">
        <v>0</v>
      </c>
      <c r="U63" s="61">
        <v>37988277</v>
      </c>
      <c r="V63" s="61">
        <v>175099052</v>
      </c>
      <c r="W63" s="61">
        <v>0</v>
      </c>
      <c r="X63" s="61">
        <v>380892875</v>
      </c>
      <c r="Y63" s="61">
        <v>0</v>
      </c>
      <c r="Z63" s="61">
        <v>0</v>
      </c>
      <c r="AA63" s="61">
        <v>106400701</v>
      </c>
      <c r="AB63" s="61">
        <v>109791842</v>
      </c>
      <c r="AC63" s="61">
        <v>0</v>
      </c>
      <c r="AD63" s="61">
        <v>127024656</v>
      </c>
      <c r="AE63" s="61">
        <v>1178708</v>
      </c>
      <c r="AF63" s="61">
        <v>36496968</v>
      </c>
      <c r="AG63" s="61">
        <v>44250918</v>
      </c>
      <c r="AH63" s="61">
        <v>200000000</v>
      </c>
      <c r="AI63" s="61">
        <v>200000000</v>
      </c>
      <c r="AJ63" s="61">
        <v>0</v>
      </c>
      <c r="AK63" s="61">
        <v>0</v>
      </c>
      <c r="AL63" s="61">
        <v>0</v>
      </c>
      <c r="AM63" s="61">
        <v>0</v>
      </c>
      <c r="AN63" s="61">
        <v>1941489</v>
      </c>
      <c r="AO63" s="61">
        <v>1941489</v>
      </c>
      <c r="AP63" s="61">
        <v>0</v>
      </c>
      <c r="AQ63" s="61">
        <v>0</v>
      </c>
      <c r="AR63" s="61">
        <v>0</v>
      </c>
      <c r="AS63" s="61">
        <v>14470436</v>
      </c>
      <c r="AT63" s="61">
        <v>6880297</v>
      </c>
      <c r="AU63" s="61">
        <v>7590139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0</v>
      </c>
      <c r="BF63" s="61">
        <v>0</v>
      </c>
      <c r="BG63" s="61">
        <v>-111557848</v>
      </c>
      <c r="BH63" s="61">
        <v>-55457834</v>
      </c>
      <c r="BI63" s="61">
        <v>0</v>
      </c>
      <c r="BJ63" s="61">
        <v>-5014</v>
      </c>
      <c r="BK63" s="61">
        <v>0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-10800467</v>
      </c>
      <c r="BW63" s="61">
        <v>-45294533</v>
      </c>
      <c r="BX63" s="61">
        <v>0</v>
      </c>
      <c r="BY63" s="61">
        <v>-33693</v>
      </c>
      <c r="BZ63" s="61">
        <v>-4477971</v>
      </c>
      <c r="CA63" s="61">
        <v>-519117</v>
      </c>
      <c r="CB63" s="61">
        <v>-455926</v>
      </c>
      <c r="CC63" s="61">
        <v>-7105394</v>
      </c>
      <c r="CD63" s="61">
        <v>-32525817</v>
      </c>
      <c r="CE63" s="61">
        <v>-176615</v>
      </c>
      <c r="CF63" s="61">
        <v>0</v>
      </c>
      <c r="CG63" s="61">
        <v>-122402966</v>
      </c>
      <c r="CH63" s="61">
        <v>-32727273</v>
      </c>
      <c r="CI63" s="61">
        <v>0</v>
      </c>
      <c r="CJ63" s="61">
        <v>-5639267</v>
      </c>
      <c r="CK63" s="61">
        <v>-5639267</v>
      </c>
      <c r="CL63" s="61">
        <v>0</v>
      </c>
      <c r="CM63" s="61">
        <v>0</v>
      </c>
      <c r="CN63" s="61">
        <v>-27088006</v>
      </c>
      <c r="CO63" s="61">
        <v>0</v>
      </c>
      <c r="CP63" s="61">
        <v>0</v>
      </c>
      <c r="CQ63" s="61">
        <v>0</v>
      </c>
      <c r="CR63" s="61">
        <v>0</v>
      </c>
      <c r="CS63" s="61">
        <v>0</v>
      </c>
      <c r="CT63" s="61">
        <v>0</v>
      </c>
      <c r="CU63" s="61">
        <v>0</v>
      </c>
      <c r="CV63" s="61">
        <v>0</v>
      </c>
      <c r="CW63" s="61">
        <v>0</v>
      </c>
      <c r="CX63" s="61">
        <v>0</v>
      </c>
      <c r="CY63" s="61">
        <v>0</v>
      </c>
      <c r="CZ63" s="61">
        <v>-88067832</v>
      </c>
      <c r="DA63" s="61">
        <v>0</v>
      </c>
      <c r="DB63" s="61">
        <v>-88067832</v>
      </c>
      <c r="DC63" s="61">
        <v>0</v>
      </c>
      <c r="DD63" s="61">
        <v>0</v>
      </c>
      <c r="DE63" s="61">
        <v>-1607861</v>
      </c>
      <c r="DF63" s="61">
        <v>-1598070</v>
      </c>
      <c r="DG63" s="61">
        <v>-9791</v>
      </c>
      <c r="DH63" s="61">
        <v>0</v>
      </c>
      <c r="DI63" s="61">
        <v>0</v>
      </c>
      <c r="DJ63" s="61">
        <v>1660773872</v>
      </c>
      <c r="DK63" s="61">
        <v>2284922067</v>
      </c>
      <c r="DL63" s="61">
        <v>-624148195</v>
      </c>
      <c r="DM63" s="61">
        <v>1660773872</v>
      </c>
      <c r="DN63" s="61">
        <v>0</v>
      </c>
      <c r="DO63" s="61">
        <v>1010775446.8898189</v>
      </c>
      <c r="DP63" s="61">
        <v>1274146620</v>
      </c>
      <c r="DQ63" s="5"/>
      <c r="DR63" s="5"/>
    </row>
    <row r="64" spans="1:122" ht="12.75" customHeight="1">
      <c r="A64" s="44" t="s">
        <v>114</v>
      </c>
      <c r="B64" s="59">
        <v>3005</v>
      </c>
      <c r="C64" s="60" t="s">
        <v>375</v>
      </c>
      <c r="D64" s="61">
        <v>86806075.659999996</v>
      </c>
      <c r="E64" s="61">
        <v>63405431.270000003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63405431.270000003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23237270.890000001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23237270.890000001</v>
      </c>
      <c r="AG64" s="61">
        <v>163373.5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-8837971.4000000004</v>
      </c>
      <c r="BH64" s="61">
        <v>-3288450.64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3017.85</v>
      </c>
      <c r="BW64" s="61">
        <v>-5552538.6100000003</v>
      </c>
      <c r="BX64" s="61">
        <v>0</v>
      </c>
      <c r="BY64" s="61">
        <v>0</v>
      </c>
      <c r="BZ64" s="61">
        <v>0</v>
      </c>
      <c r="CA64" s="61">
        <v>-760932.12</v>
      </c>
      <c r="CB64" s="61">
        <v>-5200</v>
      </c>
      <c r="CC64" s="61">
        <v>-1612126.87</v>
      </c>
      <c r="CD64" s="61">
        <v>0</v>
      </c>
      <c r="CE64" s="61">
        <v>-3174279.62</v>
      </c>
      <c r="CF64" s="61">
        <v>0</v>
      </c>
      <c r="CG64" s="61">
        <v>-17754466.990000002</v>
      </c>
      <c r="CH64" s="61">
        <v>-3659191.14</v>
      </c>
      <c r="CI64" s="61">
        <v>0</v>
      </c>
      <c r="CJ64" s="61">
        <v>0</v>
      </c>
      <c r="CK64" s="61">
        <v>0</v>
      </c>
      <c r="CL64" s="61">
        <v>0</v>
      </c>
      <c r="CM64" s="61">
        <v>0</v>
      </c>
      <c r="CN64" s="61">
        <v>-3659191.14</v>
      </c>
      <c r="CO64" s="61">
        <v>0</v>
      </c>
      <c r="CP64" s="61">
        <v>0</v>
      </c>
      <c r="CQ64" s="61">
        <v>0</v>
      </c>
      <c r="CR64" s="61">
        <v>0</v>
      </c>
      <c r="CS64" s="61">
        <v>0</v>
      </c>
      <c r="CT64" s="61">
        <v>0</v>
      </c>
      <c r="CU64" s="61">
        <v>0</v>
      </c>
      <c r="CV64" s="61">
        <v>0</v>
      </c>
      <c r="CW64" s="61">
        <v>0</v>
      </c>
      <c r="CX64" s="61">
        <v>0</v>
      </c>
      <c r="CY64" s="61">
        <v>0</v>
      </c>
      <c r="CZ64" s="61">
        <v>-10112215.41</v>
      </c>
      <c r="DA64" s="61">
        <v>-10112215.41</v>
      </c>
      <c r="DB64" s="61">
        <v>0</v>
      </c>
      <c r="DC64" s="61">
        <v>0</v>
      </c>
      <c r="DD64" s="61">
        <v>-3470654.32</v>
      </c>
      <c r="DE64" s="61">
        <v>-512406.12</v>
      </c>
      <c r="DF64" s="61">
        <v>-5725.05</v>
      </c>
      <c r="DG64" s="61">
        <v>-506681.07</v>
      </c>
      <c r="DH64" s="61">
        <v>0</v>
      </c>
      <c r="DI64" s="61">
        <v>0</v>
      </c>
      <c r="DJ64" s="61">
        <v>167157306.88449103</v>
      </c>
      <c r="DK64" s="61">
        <v>247453327.12449101</v>
      </c>
      <c r="DL64" s="61">
        <v>-80296020.239999995</v>
      </c>
      <c r="DM64" s="61">
        <v>167157306.88449103</v>
      </c>
      <c r="DN64" s="61">
        <v>0</v>
      </c>
      <c r="DO64" s="61">
        <v>187239689.85449141</v>
      </c>
      <c r="DP64" s="61">
        <v>60213637.269999988</v>
      </c>
      <c r="DQ64" s="5"/>
      <c r="DR64" s="5"/>
    </row>
    <row r="65" spans="1:122" ht="12.75" customHeight="1">
      <c r="A65" s="44" t="s">
        <v>115</v>
      </c>
      <c r="B65" s="59">
        <v>3006</v>
      </c>
      <c r="C65" s="60" t="s">
        <v>375</v>
      </c>
      <c r="D65" s="61">
        <v>1796261021.3799999</v>
      </c>
      <c r="E65" s="61">
        <v>1719167700.3899999</v>
      </c>
      <c r="F65" s="61">
        <v>0</v>
      </c>
      <c r="G65" s="61">
        <v>1077746.1399999999</v>
      </c>
      <c r="H65" s="61">
        <v>11151523.07</v>
      </c>
      <c r="I65" s="61">
        <v>146829019.94999999</v>
      </c>
      <c r="J65" s="61">
        <v>0</v>
      </c>
      <c r="K65" s="61">
        <v>477864097.19</v>
      </c>
      <c r="L65" s="61">
        <v>0</v>
      </c>
      <c r="M65" s="61">
        <v>68319048.640000001</v>
      </c>
      <c r="N65" s="61">
        <v>1013926265.4</v>
      </c>
      <c r="O65" s="61">
        <v>454445.89</v>
      </c>
      <c r="P65" s="61">
        <v>0</v>
      </c>
      <c r="Q65" s="61">
        <v>0</v>
      </c>
      <c r="R65" s="61">
        <v>454445.89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-124029447.19999999</v>
      </c>
      <c r="Y65" s="61">
        <v>0</v>
      </c>
      <c r="Z65" s="61">
        <v>12409449.199999999</v>
      </c>
      <c r="AA65" s="61">
        <v>23121357.609999999</v>
      </c>
      <c r="AB65" s="61">
        <v>34369204.350000001</v>
      </c>
      <c r="AC65" s="61">
        <v>0</v>
      </c>
      <c r="AD65" s="61">
        <v>-11641362.279999999</v>
      </c>
      <c r="AE65" s="61">
        <v>0</v>
      </c>
      <c r="AF65" s="61">
        <v>-182288096.07999998</v>
      </c>
      <c r="AG65" s="61">
        <v>186827006.78999999</v>
      </c>
      <c r="AH65" s="61">
        <v>13841315.51</v>
      </c>
      <c r="AI65" s="61">
        <v>13841315.51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61">
        <v>0</v>
      </c>
      <c r="BE65" s="61">
        <v>0</v>
      </c>
      <c r="BF65" s="61">
        <v>0</v>
      </c>
      <c r="BG65" s="61">
        <v>-263922975.78999999</v>
      </c>
      <c r="BH65" s="61">
        <v>-42211834.140000001</v>
      </c>
      <c r="BI65" s="61">
        <v>0</v>
      </c>
      <c r="BJ65" s="61">
        <v>-174485.09</v>
      </c>
      <c r="BK65" s="61">
        <v>0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0</v>
      </c>
      <c r="BT65" s="61">
        <v>0</v>
      </c>
      <c r="BU65" s="61">
        <v>-5547400</v>
      </c>
      <c r="BV65" s="61">
        <v>-60838962.630000003</v>
      </c>
      <c r="BW65" s="61">
        <v>-155054484.63999999</v>
      </c>
      <c r="BX65" s="61">
        <v>0</v>
      </c>
      <c r="BY65" s="61">
        <v>0</v>
      </c>
      <c r="BZ65" s="61">
        <v>-11990385.039999999</v>
      </c>
      <c r="CA65" s="61">
        <v>-11448005.289999999</v>
      </c>
      <c r="CB65" s="61">
        <v>-222805.29</v>
      </c>
      <c r="CC65" s="61">
        <v>-12005773.880000001</v>
      </c>
      <c r="CD65" s="61">
        <v>-27786796.75</v>
      </c>
      <c r="CE65" s="61">
        <v>-91600718.390000001</v>
      </c>
      <c r="CF65" s="61">
        <v>-95809.29</v>
      </c>
      <c r="CG65" s="61">
        <v>-52738844.159999996</v>
      </c>
      <c r="CH65" s="61">
        <v>-73725550.030000001</v>
      </c>
      <c r="CI65" s="61">
        <v>0</v>
      </c>
      <c r="CJ65" s="61">
        <v>-37110887.909999996</v>
      </c>
      <c r="CK65" s="61">
        <v>-37110887.909999996</v>
      </c>
      <c r="CL65" s="61">
        <v>0</v>
      </c>
      <c r="CM65" s="61">
        <v>0</v>
      </c>
      <c r="CN65" s="61">
        <v>-36614662.119999997</v>
      </c>
      <c r="CO65" s="61">
        <v>0</v>
      </c>
      <c r="CP65" s="61">
        <v>0</v>
      </c>
      <c r="CQ65" s="61">
        <v>0</v>
      </c>
      <c r="CR65" s="61">
        <v>0</v>
      </c>
      <c r="CS65" s="61">
        <v>0</v>
      </c>
      <c r="CT65" s="61">
        <v>0</v>
      </c>
      <c r="CU65" s="61">
        <v>0</v>
      </c>
      <c r="CV65" s="61">
        <v>0</v>
      </c>
      <c r="CW65" s="61">
        <v>0</v>
      </c>
      <c r="CX65" s="61">
        <v>0</v>
      </c>
      <c r="CY65" s="61">
        <v>0</v>
      </c>
      <c r="CZ65" s="61">
        <v>44502061.939999998</v>
      </c>
      <c r="DA65" s="61">
        <v>44502061.939999998</v>
      </c>
      <c r="DB65" s="61">
        <v>0</v>
      </c>
      <c r="DC65" s="61">
        <v>0</v>
      </c>
      <c r="DD65" s="61">
        <v>125145145.41</v>
      </c>
      <c r="DE65" s="61">
        <v>-148841306.47999999</v>
      </c>
      <c r="DF65" s="61">
        <v>-7269603.6600000001</v>
      </c>
      <c r="DG65" s="61">
        <v>-141571702.81999999</v>
      </c>
      <c r="DH65" s="61">
        <v>3696187.09</v>
      </c>
      <c r="DI65" s="61">
        <v>-3515382.09</v>
      </c>
      <c r="DJ65" s="61">
        <v>1785268245.9300001</v>
      </c>
      <c r="DK65" s="61">
        <v>2534401649.6300001</v>
      </c>
      <c r="DL65" s="61">
        <v>-749133403.70000005</v>
      </c>
      <c r="DM65" s="61">
        <v>1785268245.9300001</v>
      </c>
      <c r="DN65" s="61">
        <v>0</v>
      </c>
      <c r="DO65" s="61">
        <v>1054802448.2000054</v>
      </c>
      <c r="DP65" s="61">
        <v>1479599201.4299998</v>
      </c>
      <c r="DQ65" s="5"/>
      <c r="DR65" s="5"/>
    </row>
    <row r="66" spans="1:122" ht="12.75" customHeight="1">
      <c r="A66" s="44" t="s">
        <v>116</v>
      </c>
      <c r="B66" s="59">
        <v>3007</v>
      </c>
      <c r="C66" s="60" t="s">
        <v>375</v>
      </c>
      <c r="D66" s="61">
        <v>76125698.599999994</v>
      </c>
      <c r="E66" s="61">
        <v>21310302.739999998</v>
      </c>
      <c r="F66" s="61">
        <v>0</v>
      </c>
      <c r="G66" s="61">
        <v>0</v>
      </c>
      <c r="H66" s="61">
        <v>13292510.869999999</v>
      </c>
      <c r="I66" s="61">
        <v>0</v>
      </c>
      <c r="J66" s="61">
        <v>0</v>
      </c>
      <c r="K66" s="61">
        <v>0</v>
      </c>
      <c r="L66" s="61">
        <v>0</v>
      </c>
      <c r="M66" s="61">
        <v>8017791.8700000001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2036714.3299999998</v>
      </c>
      <c r="Y66" s="61">
        <v>0</v>
      </c>
      <c r="Z66" s="61">
        <v>0</v>
      </c>
      <c r="AA66" s="61">
        <v>2200242.9</v>
      </c>
      <c r="AB66" s="61">
        <v>0</v>
      </c>
      <c r="AC66" s="61">
        <v>0</v>
      </c>
      <c r="AD66" s="61">
        <v>0</v>
      </c>
      <c r="AE66" s="61">
        <v>0</v>
      </c>
      <c r="AF66" s="61">
        <v>-163528.57</v>
      </c>
      <c r="AG66" s="61">
        <v>2876213.95</v>
      </c>
      <c r="AH66" s="61">
        <v>49902467.579999998</v>
      </c>
      <c r="AI66" s="61">
        <v>49902467.579999998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-1755294.81</v>
      </c>
      <c r="BH66" s="61">
        <v>-516463.12</v>
      </c>
      <c r="BI66" s="61">
        <v>-122258.68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-246079.86</v>
      </c>
      <c r="BW66" s="61">
        <v>-625726.26</v>
      </c>
      <c r="BX66" s="61">
        <v>0</v>
      </c>
      <c r="BY66" s="61">
        <v>0</v>
      </c>
      <c r="BZ66" s="61">
        <v>-46278.54</v>
      </c>
      <c r="CA66" s="61">
        <v>-554.91</v>
      </c>
      <c r="CB66" s="61">
        <v>0</v>
      </c>
      <c r="CC66" s="61">
        <v>0</v>
      </c>
      <c r="CD66" s="61">
        <v>-486845.66</v>
      </c>
      <c r="CE66" s="61">
        <v>-92047.15</v>
      </c>
      <c r="CF66" s="61">
        <v>-244766.89</v>
      </c>
      <c r="CG66" s="61">
        <v>-4340722.4800000004</v>
      </c>
      <c r="CH66" s="61">
        <v>-1451636.21</v>
      </c>
      <c r="CI66" s="61">
        <v>0</v>
      </c>
      <c r="CJ66" s="61">
        <v>-21370.23</v>
      </c>
      <c r="CK66" s="61">
        <v>-21370.23</v>
      </c>
      <c r="CL66" s="61">
        <v>0</v>
      </c>
      <c r="CM66" s="61">
        <v>0</v>
      </c>
      <c r="CN66" s="61">
        <v>-1430265.98</v>
      </c>
      <c r="CO66" s="61">
        <v>0</v>
      </c>
      <c r="CP66" s="61">
        <v>0</v>
      </c>
      <c r="CQ66" s="61">
        <v>0</v>
      </c>
      <c r="CR66" s="61">
        <v>0</v>
      </c>
      <c r="CS66" s="61">
        <v>0</v>
      </c>
      <c r="CT66" s="61">
        <v>0</v>
      </c>
      <c r="CU66" s="61">
        <v>0</v>
      </c>
      <c r="CV66" s="61">
        <v>0</v>
      </c>
      <c r="CW66" s="61">
        <v>0</v>
      </c>
      <c r="CX66" s="61">
        <v>0</v>
      </c>
      <c r="CY66" s="61">
        <v>0</v>
      </c>
      <c r="CZ66" s="61">
        <v>-335417.06</v>
      </c>
      <c r="DA66" s="61">
        <v>-335417.06</v>
      </c>
      <c r="DB66" s="61">
        <v>0</v>
      </c>
      <c r="DC66" s="61">
        <v>0</v>
      </c>
      <c r="DD66" s="61">
        <v>204591.76</v>
      </c>
      <c r="DE66" s="61">
        <v>-2758260.97</v>
      </c>
      <c r="DF66" s="61">
        <v>-10739.97</v>
      </c>
      <c r="DG66" s="61">
        <v>-2747521</v>
      </c>
      <c r="DH66" s="61">
        <v>0</v>
      </c>
      <c r="DI66" s="61">
        <v>0</v>
      </c>
      <c r="DJ66" s="61">
        <v>89237298.440000072</v>
      </c>
      <c r="DK66" s="61">
        <v>96226554.950000077</v>
      </c>
      <c r="DL66" s="61">
        <v>-6989256.5099999998</v>
      </c>
      <c r="DM66" s="61">
        <v>89237298.440000072</v>
      </c>
      <c r="DN66" s="61">
        <v>0</v>
      </c>
      <c r="DO66" s="61">
        <v>26196873.64000009</v>
      </c>
      <c r="DP66" s="61">
        <v>70029681.309999987</v>
      </c>
      <c r="DQ66" s="5"/>
      <c r="DR66" s="5"/>
    </row>
    <row r="67" spans="1:122" ht="12.75" customHeight="1">
      <c r="A67" s="44" t="s">
        <v>117</v>
      </c>
      <c r="B67" s="59">
        <v>3008</v>
      </c>
      <c r="C67" s="60" t="s">
        <v>375</v>
      </c>
      <c r="D67" s="61">
        <v>298399179.85999978</v>
      </c>
      <c r="E67" s="61">
        <v>201270849.33999997</v>
      </c>
      <c r="F67" s="61">
        <v>0</v>
      </c>
      <c r="G67" s="61">
        <v>0</v>
      </c>
      <c r="H67" s="61">
        <v>78285686.659999996</v>
      </c>
      <c r="I67" s="61">
        <v>0</v>
      </c>
      <c r="J67" s="61">
        <v>0</v>
      </c>
      <c r="K67" s="61">
        <v>0</v>
      </c>
      <c r="L67" s="61">
        <v>0</v>
      </c>
      <c r="M67" s="61">
        <v>122985162.67999999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80568375.949999735</v>
      </c>
      <c r="Y67" s="61">
        <v>0</v>
      </c>
      <c r="Z67" s="61">
        <v>0</v>
      </c>
      <c r="AA67" s="61">
        <v>-7381774.1799999923</v>
      </c>
      <c r="AB67" s="61">
        <v>0</v>
      </c>
      <c r="AC67" s="61">
        <v>0</v>
      </c>
      <c r="AD67" s="61">
        <v>93908396.279999733</v>
      </c>
      <c r="AE67" s="61">
        <v>0</v>
      </c>
      <c r="AF67" s="61">
        <v>-5958246.1500000022</v>
      </c>
      <c r="AG67" s="61">
        <v>16570863.6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-10909.029999999999</v>
      </c>
      <c r="AX67" s="61">
        <v>-477.72</v>
      </c>
      <c r="AY67" s="61">
        <v>0</v>
      </c>
      <c r="AZ67" s="61">
        <v>-10431.31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-61894837.840000004</v>
      </c>
      <c r="BH67" s="61">
        <v>-8239583.6899999976</v>
      </c>
      <c r="BI67" s="61">
        <v>8985553.8399999961</v>
      </c>
      <c r="BJ67" s="61">
        <v>0</v>
      </c>
      <c r="BK67" s="61">
        <v>-26627130.670000002</v>
      </c>
      <c r="BL67" s="61">
        <v>-26627130.670000002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-2172501.6900000004</v>
      </c>
      <c r="BW67" s="61">
        <v>-33841175.630000003</v>
      </c>
      <c r="BX67" s="61">
        <v>0</v>
      </c>
      <c r="BY67" s="61">
        <v>0</v>
      </c>
      <c r="BZ67" s="61">
        <v>0</v>
      </c>
      <c r="CA67" s="61">
        <v>-2058602.37</v>
      </c>
      <c r="CB67" s="61">
        <v>0</v>
      </c>
      <c r="CC67" s="61">
        <v>-139721.37</v>
      </c>
      <c r="CD67" s="61">
        <v>-8812528.6500000004</v>
      </c>
      <c r="CE67" s="61">
        <v>-22830323.240000002</v>
      </c>
      <c r="CF67" s="61">
        <v>0</v>
      </c>
      <c r="CG67" s="61">
        <v>-499832.76999997953</v>
      </c>
      <c r="CH67" s="61">
        <v>-17720059.519999981</v>
      </c>
      <c r="CI67" s="61">
        <v>0</v>
      </c>
      <c r="CJ67" s="61">
        <v>-7724288.05999998</v>
      </c>
      <c r="CK67" s="61">
        <v>-282513.32999998331</v>
      </c>
      <c r="CL67" s="61">
        <v>0</v>
      </c>
      <c r="CM67" s="61">
        <v>-7441774.7299999967</v>
      </c>
      <c r="CN67" s="61">
        <v>-9995771.4600000009</v>
      </c>
      <c r="CO67" s="61">
        <v>0</v>
      </c>
      <c r="CP67" s="61">
        <v>0</v>
      </c>
      <c r="CQ67" s="61">
        <v>0</v>
      </c>
      <c r="CR67" s="61">
        <v>0</v>
      </c>
      <c r="CS67" s="61">
        <v>0</v>
      </c>
      <c r="CT67" s="61">
        <v>0</v>
      </c>
      <c r="CU67" s="61">
        <v>0</v>
      </c>
      <c r="CV67" s="61">
        <v>0</v>
      </c>
      <c r="CW67" s="61">
        <v>0</v>
      </c>
      <c r="CX67" s="61">
        <v>0</v>
      </c>
      <c r="CY67" s="61">
        <v>0</v>
      </c>
      <c r="CZ67" s="61">
        <v>4259397.25</v>
      </c>
      <c r="DA67" s="61">
        <v>4259397.25</v>
      </c>
      <c r="DB67" s="61">
        <v>0</v>
      </c>
      <c r="DC67" s="61">
        <v>0</v>
      </c>
      <c r="DD67" s="61">
        <v>1486487.4700000002</v>
      </c>
      <c r="DE67" s="61">
        <v>-267543.11</v>
      </c>
      <c r="DF67" s="61">
        <v>-229020.08</v>
      </c>
      <c r="DG67" s="61">
        <v>-38523.030000000006</v>
      </c>
      <c r="DH67" s="61">
        <v>15036920.33</v>
      </c>
      <c r="DI67" s="61">
        <v>-3295035.19</v>
      </c>
      <c r="DJ67" s="61">
        <v>342195415.31999969</v>
      </c>
      <c r="DK67" s="61">
        <v>382782877.34999967</v>
      </c>
      <c r="DL67" s="61">
        <v>-40587462.030000001</v>
      </c>
      <c r="DM67" s="61">
        <v>342195415.31999969</v>
      </c>
      <c r="DN67" s="61">
        <v>0</v>
      </c>
      <c r="DO67" s="61">
        <v>146778368.09999993</v>
      </c>
      <c r="DP67" s="61">
        <v>236004509.24999979</v>
      </c>
      <c r="DQ67" s="5"/>
      <c r="DR67" s="5"/>
    </row>
    <row r="68" spans="1:122" ht="12.75" customHeight="1">
      <c r="A68" s="44" t="s">
        <v>118</v>
      </c>
      <c r="B68" s="59">
        <v>3009</v>
      </c>
      <c r="C68" s="60" t="s">
        <v>375</v>
      </c>
      <c r="D68" s="61">
        <v>1194499588.53</v>
      </c>
      <c r="E68" s="61">
        <v>891776595.16999996</v>
      </c>
      <c r="F68" s="61">
        <v>0</v>
      </c>
      <c r="G68" s="61">
        <v>0</v>
      </c>
      <c r="H68" s="61">
        <v>150782245.36000001</v>
      </c>
      <c r="I68" s="61">
        <v>0</v>
      </c>
      <c r="J68" s="61">
        <v>0</v>
      </c>
      <c r="K68" s="61">
        <v>0</v>
      </c>
      <c r="L68" s="61">
        <v>0</v>
      </c>
      <c r="M68" s="61">
        <v>740994349.80999994</v>
      </c>
      <c r="N68" s="61">
        <v>0</v>
      </c>
      <c r="O68" s="61">
        <v>17251479.710000001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17251479.710000001</v>
      </c>
      <c r="V68" s="61">
        <v>0</v>
      </c>
      <c r="W68" s="61">
        <v>0</v>
      </c>
      <c r="X68" s="61">
        <v>77819869.650000006</v>
      </c>
      <c r="Y68" s="61">
        <v>0</v>
      </c>
      <c r="Z68" s="61">
        <v>0</v>
      </c>
      <c r="AA68" s="61">
        <v>-13132309.960000001</v>
      </c>
      <c r="AB68" s="61">
        <v>0</v>
      </c>
      <c r="AC68" s="61">
        <v>-36060868.689999998</v>
      </c>
      <c r="AD68" s="61">
        <v>127013048.3</v>
      </c>
      <c r="AE68" s="61">
        <v>0</v>
      </c>
      <c r="AF68" s="61">
        <v>0</v>
      </c>
      <c r="AG68" s="61">
        <v>207651644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61">
        <v>0</v>
      </c>
      <c r="BE68" s="61">
        <v>0</v>
      </c>
      <c r="BF68" s="61">
        <v>0</v>
      </c>
      <c r="BG68" s="61">
        <v>-848724210.62206793</v>
      </c>
      <c r="BH68" s="61">
        <v>-9836986</v>
      </c>
      <c r="BI68" s="61">
        <v>-19066349</v>
      </c>
      <c r="BJ68" s="61">
        <v>0</v>
      </c>
      <c r="BK68" s="61">
        <v>-779224167.03206789</v>
      </c>
      <c r="BL68" s="61">
        <v>-446888143.41007036</v>
      </c>
      <c r="BM68" s="61">
        <v>-6984344.4948658356</v>
      </c>
      <c r="BN68" s="61">
        <v>-124885846.02984788</v>
      </c>
      <c r="BO68" s="61">
        <v>-200465833.09728387</v>
      </c>
      <c r="BP68" s="61">
        <v>0</v>
      </c>
      <c r="BQ68" s="61">
        <v>0</v>
      </c>
      <c r="BR68" s="61">
        <v>0</v>
      </c>
      <c r="BS68" s="61">
        <v>0</v>
      </c>
      <c r="BT68" s="61">
        <v>0</v>
      </c>
      <c r="BU68" s="61">
        <v>0</v>
      </c>
      <c r="BV68" s="61">
        <v>-1692236</v>
      </c>
      <c r="BW68" s="61">
        <v>-38904472.590000004</v>
      </c>
      <c r="BX68" s="61">
        <v>0</v>
      </c>
      <c r="BY68" s="61">
        <v>0</v>
      </c>
      <c r="BZ68" s="61">
        <v>0</v>
      </c>
      <c r="CA68" s="61">
        <v>-2289308.04</v>
      </c>
      <c r="CB68" s="61">
        <v>-3263750.01</v>
      </c>
      <c r="CC68" s="61">
        <v>-291615.15000000002</v>
      </c>
      <c r="CD68" s="61">
        <v>-8183770.4699999997</v>
      </c>
      <c r="CE68" s="61">
        <v>-24876028.920000002</v>
      </c>
      <c r="CF68" s="61">
        <v>0</v>
      </c>
      <c r="CG68" s="61">
        <v>-5475343.2699999977</v>
      </c>
      <c r="CH68" s="61">
        <v>-22342651.449999999</v>
      </c>
      <c r="CI68" s="61">
        <v>0</v>
      </c>
      <c r="CJ68" s="61">
        <v>-7146389.8399999999</v>
      </c>
      <c r="CK68" s="61">
        <v>-7146389.8399999999</v>
      </c>
      <c r="CL68" s="61">
        <v>0</v>
      </c>
      <c r="CM68" s="61">
        <v>0</v>
      </c>
      <c r="CN68" s="61">
        <v>-15196261.609999999</v>
      </c>
      <c r="CO68" s="61">
        <v>-1590219.6100000003</v>
      </c>
      <c r="CP68" s="61">
        <v>8258428.8700000001</v>
      </c>
      <c r="CQ68" s="61">
        <v>-9848648.4800000004</v>
      </c>
      <c r="CR68" s="61">
        <v>0</v>
      </c>
      <c r="CS68" s="61">
        <v>0</v>
      </c>
      <c r="CT68" s="61">
        <v>0</v>
      </c>
      <c r="CU68" s="61">
        <v>0</v>
      </c>
      <c r="CV68" s="61">
        <v>0</v>
      </c>
      <c r="CW68" s="61">
        <v>0</v>
      </c>
      <c r="CX68" s="61">
        <v>0</v>
      </c>
      <c r="CY68" s="61">
        <v>0</v>
      </c>
      <c r="CZ68" s="61">
        <v>17204838</v>
      </c>
      <c r="DA68" s="61">
        <v>17204838</v>
      </c>
      <c r="DB68" s="61">
        <v>0</v>
      </c>
      <c r="DC68" s="61">
        <v>0</v>
      </c>
      <c r="DD68" s="61">
        <v>1252689.7900000005</v>
      </c>
      <c r="DE68" s="61">
        <v>0</v>
      </c>
      <c r="DF68" s="61">
        <v>0</v>
      </c>
      <c r="DG68" s="61">
        <v>0</v>
      </c>
      <c r="DH68" s="61">
        <v>0</v>
      </c>
      <c r="DI68" s="61">
        <v>0</v>
      </c>
      <c r="DJ68" s="61">
        <v>1218892809.1798472</v>
      </c>
      <c r="DK68" s="61">
        <v>1724795596.1798472</v>
      </c>
      <c r="DL68" s="61">
        <v>-505902787</v>
      </c>
      <c r="DM68" s="61">
        <v>1218892809.1798472</v>
      </c>
      <c r="DN68" s="61">
        <v>0</v>
      </c>
      <c r="DO68" s="61">
        <v>1384495561.5414453</v>
      </c>
      <c r="DP68" s="61">
        <v>340300034.63793206</v>
      </c>
      <c r="DQ68" s="5"/>
      <c r="DR68" s="5"/>
    </row>
    <row r="69" spans="1:122" ht="12.75" customHeight="1">
      <c r="A69" s="44" t="s">
        <v>119</v>
      </c>
      <c r="B69" s="59">
        <v>3011</v>
      </c>
      <c r="C69" s="60" t="s">
        <v>375</v>
      </c>
      <c r="D69" s="61">
        <v>164684820.39000002</v>
      </c>
      <c r="E69" s="61">
        <v>154475329.46000001</v>
      </c>
      <c r="F69" s="61">
        <v>0</v>
      </c>
      <c r="G69" s="61">
        <v>0</v>
      </c>
      <c r="H69" s="61">
        <v>15286829.49</v>
      </c>
      <c r="I69" s="61">
        <v>0</v>
      </c>
      <c r="J69" s="61">
        <v>0</v>
      </c>
      <c r="K69" s="61">
        <v>10016279.869999999</v>
      </c>
      <c r="L69" s="61">
        <v>0</v>
      </c>
      <c r="M69" s="61">
        <v>129158372.26000001</v>
      </c>
      <c r="N69" s="61">
        <v>13847.84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10101968.850000001</v>
      </c>
      <c r="Y69" s="61">
        <v>0</v>
      </c>
      <c r="Z69" s="61">
        <v>0</v>
      </c>
      <c r="AA69" s="61">
        <v>3146903.1299999952</v>
      </c>
      <c r="AB69" s="61">
        <v>0</v>
      </c>
      <c r="AC69" s="61">
        <v>0</v>
      </c>
      <c r="AD69" s="61">
        <v>-335805.52000000328</v>
      </c>
      <c r="AE69" s="61">
        <v>0</v>
      </c>
      <c r="AF69" s="61">
        <v>7290871.2400000095</v>
      </c>
      <c r="AG69" s="61">
        <v>107522.08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61">
        <v>0</v>
      </c>
      <c r="BE69" s="61">
        <v>0</v>
      </c>
      <c r="BF69" s="61">
        <v>0</v>
      </c>
      <c r="BG69" s="61">
        <v>-5287345.379999999</v>
      </c>
      <c r="BH69" s="61">
        <v>-849637.39000000013</v>
      </c>
      <c r="BI69" s="61">
        <v>0</v>
      </c>
      <c r="BJ69" s="61">
        <v>0</v>
      </c>
      <c r="BK69" s="61">
        <v>0</v>
      </c>
      <c r="BL69" s="61">
        <v>0</v>
      </c>
      <c r="BM69" s="61">
        <v>0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0</v>
      </c>
      <c r="BT69" s="61">
        <v>0</v>
      </c>
      <c r="BU69" s="61">
        <v>0</v>
      </c>
      <c r="BV69" s="61">
        <v>-505088.29</v>
      </c>
      <c r="BW69" s="61">
        <v>-8412878.4499999993</v>
      </c>
      <c r="BX69" s="61">
        <v>0</v>
      </c>
      <c r="BY69" s="61">
        <v>0</v>
      </c>
      <c r="BZ69" s="61">
        <v>0</v>
      </c>
      <c r="CA69" s="61">
        <v>-702614.5</v>
      </c>
      <c r="CB69" s="61">
        <v>-189999.99</v>
      </c>
      <c r="CC69" s="61">
        <v>-23688.5</v>
      </c>
      <c r="CD69" s="61">
        <v>0</v>
      </c>
      <c r="CE69" s="61">
        <v>-7496575.46</v>
      </c>
      <c r="CF69" s="61">
        <v>4480258.75</v>
      </c>
      <c r="CG69" s="61">
        <v>615818.28000000026</v>
      </c>
      <c r="CH69" s="61">
        <v>-1949195.2699999996</v>
      </c>
      <c r="CI69" s="61">
        <v>0</v>
      </c>
      <c r="CJ69" s="61">
        <v>0</v>
      </c>
      <c r="CK69" s="61">
        <v>0</v>
      </c>
      <c r="CL69" s="61">
        <v>0</v>
      </c>
      <c r="CM69" s="61">
        <v>0</v>
      </c>
      <c r="CN69" s="61">
        <v>-1949195.2699999996</v>
      </c>
      <c r="CO69" s="61">
        <v>0</v>
      </c>
      <c r="CP69" s="61">
        <v>0</v>
      </c>
      <c r="CQ69" s="61">
        <v>0</v>
      </c>
      <c r="CR69" s="61">
        <v>0</v>
      </c>
      <c r="CS69" s="61">
        <v>0</v>
      </c>
      <c r="CT69" s="61">
        <v>0</v>
      </c>
      <c r="CU69" s="61">
        <v>0</v>
      </c>
      <c r="CV69" s="61">
        <v>0</v>
      </c>
      <c r="CW69" s="61">
        <v>0</v>
      </c>
      <c r="CX69" s="61">
        <v>0</v>
      </c>
      <c r="CY69" s="61">
        <v>0</v>
      </c>
      <c r="CZ69" s="61">
        <v>6603050</v>
      </c>
      <c r="DA69" s="61">
        <v>6603050</v>
      </c>
      <c r="DB69" s="61">
        <v>0</v>
      </c>
      <c r="DC69" s="61">
        <v>0</v>
      </c>
      <c r="DD69" s="61">
        <v>965403.61</v>
      </c>
      <c r="DE69" s="61">
        <v>-5003440.0600000005</v>
      </c>
      <c r="DF69" s="61">
        <v>-5003440.0600000005</v>
      </c>
      <c r="DG69" s="61">
        <v>0</v>
      </c>
      <c r="DH69" s="61">
        <v>0</v>
      </c>
      <c r="DI69" s="61">
        <v>0</v>
      </c>
      <c r="DJ69" s="61">
        <v>225101177.81000009</v>
      </c>
      <c r="DK69" s="61">
        <v>302974369.47000009</v>
      </c>
      <c r="DL69" s="61">
        <v>-77873191.659999996</v>
      </c>
      <c r="DM69" s="61">
        <v>225101177.81000009</v>
      </c>
      <c r="DN69" s="61">
        <v>0</v>
      </c>
      <c r="DO69" s="61">
        <v>142961076.15952468</v>
      </c>
      <c r="DP69" s="61">
        <v>160013293.29000002</v>
      </c>
      <c r="DQ69" s="5"/>
      <c r="DR69" s="5"/>
    </row>
    <row r="70" spans="1:122" ht="12.75" customHeight="1">
      <c r="A70" s="44" t="s">
        <v>120</v>
      </c>
      <c r="B70" s="59">
        <v>3012</v>
      </c>
      <c r="C70" s="60" t="s">
        <v>375</v>
      </c>
      <c r="D70" s="61">
        <v>1099083448.97</v>
      </c>
      <c r="E70" s="61">
        <v>564388619.25</v>
      </c>
      <c r="F70" s="61">
        <v>0</v>
      </c>
      <c r="G70" s="61">
        <v>0</v>
      </c>
      <c r="H70" s="61">
        <v>51374285.710000001</v>
      </c>
      <c r="I70" s="61">
        <v>6719020</v>
      </c>
      <c r="J70" s="61">
        <v>0</v>
      </c>
      <c r="K70" s="61">
        <v>86656151.379999995</v>
      </c>
      <c r="L70" s="61">
        <v>0</v>
      </c>
      <c r="M70" s="61">
        <v>419639162.16000003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450115338.29000002</v>
      </c>
      <c r="Y70" s="61">
        <v>0</v>
      </c>
      <c r="Z70" s="61">
        <v>0</v>
      </c>
      <c r="AA70" s="61">
        <v>30386899.140000001</v>
      </c>
      <c r="AB70" s="61">
        <v>0</v>
      </c>
      <c r="AC70" s="61">
        <v>0</v>
      </c>
      <c r="AD70" s="61">
        <v>-72869315.340000004</v>
      </c>
      <c r="AE70" s="61">
        <v>0</v>
      </c>
      <c r="AF70" s="61">
        <v>492597754.49000001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84579491.430000007</v>
      </c>
      <c r="AS70" s="61">
        <v>0</v>
      </c>
      <c r="AT70" s="61">
        <v>0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61">
        <v>0</v>
      </c>
      <c r="BE70" s="61">
        <v>0</v>
      </c>
      <c r="BF70" s="61">
        <v>0</v>
      </c>
      <c r="BG70" s="61">
        <v>-320343116.22999996</v>
      </c>
      <c r="BH70" s="61">
        <v>-65680779.509999998</v>
      </c>
      <c r="BI70" s="61">
        <v>-96841861.700000003</v>
      </c>
      <c r="BJ70" s="61">
        <v>-185494737.81</v>
      </c>
      <c r="BK70" s="61">
        <v>0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0</v>
      </c>
      <c r="BT70" s="61">
        <v>0</v>
      </c>
      <c r="BU70" s="61">
        <v>84849696.180000007</v>
      </c>
      <c r="BV70" s="61">
        <v>-592557.59999999404</v>
      </c>
      <c r="BW70" s="61">
        <v>-56582875.789999999</v>
      </c>
      <c r="BX70" s="61">
        <v>0</v>
      </c>
      <c r="BY70" s="61">
        <v>0</v>
      </c>
      <c r="BZ70" s="61">
        <v>0</v>
      </c>
      <c r="CA70" s="61">
        <v>-9759.4</v>
      </c>
      <c r="CB70" s="61">
        <v>0</v>
      </c>
      <c r="CC70" s="61">
        <v>0</v>
      </c>
      <c r="CD70" s="61">
        <v>-6854987.9900000002</v>
      </c>
      <c r="CE70" s="61">
        <v>-49718128.399999999</v>
      </c>
      <c r="CF70" s="61">
        <v>0</v>
      </c>
      <c r="CG70" s="61">
        <v>-55735215.640000008</v>
      </c>
      <c r="CH70" s="61">
        <v>-15213141.169999998</v>
      </c>
      <c r="CI70" s="61">
        <v>0</v>
      </c>
      <c r="CJ70" s="61">
        <v>-9248553</v>
      </c>
      <c r="CK70" s="61">
        <v>-9248553</v>
      </c>
      <c r="CL70" s="61">
        <v>0</v>
      </c>
      <c r="CM70" s="61">
        <v>0</v>
      </c>
      <c r="CN70" s="61">
        <v>-5964588.169999999</v>
      </c>
      <c r="CO70" s="61">
        <v>17774487</v>
      </c>
      <c r="CP70" s="61">
        <v>40231303</v>
      </c>
      <c r="CQ70" s="61">
        <v>-22456816</v>
      </c>
      <c r="CR70" s="61">
        <v>0</v>
      </c>
      <c r="CS70" s="61">
        <v>0</v>
      </c>
      <c r="CT70" s="61">
        <v>0</v>
      </c>
      <c r="CU70" s="61">
        <v>0</v>
      </c>
      <c r="CV70" s="61">
        <v>0</v>
      </c>
      <c r="CW70" s="61">
        <v>0</v>
      </c>
      <c r="CX70" s="61">
        <v>0</v>
      </c>
      <c r="CY70" s="61">
        <v>0</v>
      </c>
      <c r="CZ70" s="61">
        <v>-58031425.200000003</v>
      </c>
      <c r="DA70" s="61">
        <v>-58031425.200000003</v>
      </c>
      <c r="DB70" s="61">
        <v>0</v>
      </c>
      <c r="DC70" s="61">
        <v>0</v>
      </c>
      <c r="DD70" s="61">
        <v>234572.47</v>
      </c>
      <c r="DE70" s="61">
        <v>-499708.74</v>
      </c>
      <c r="DF70" s="61">
        <v>-499708.74</v>
      </c>
      <c r="DG70" s="61">
        <v>0</v>
      </c>
      <c r="DH70" s="61">
        <v>0</v>
      </c>
      <c r="DI70" s="61">
        <v>0</v>
      </c>
      <c r="DJ70" s="61">
        <v>2210116817.0999999</v>
      </c>
      <c r="DK70" s="61">
        <v>3100969281.2399998</v>
      </c>
      <c r="DL70" s="61">
        <v>-890852464.13999999</v>
      </c>
      <c r="DM70" s="61">
        <v>2210116817.0999999</v>
      </c>
      <c r="DN70" s="61">
        <v>0</v>
      </c>
      <c r="DO70" s="61">
        <v>2377964164.5999999</v>
      </c>
      <c r="DP70" s="61">
        <v>723005117.10000002</v>
      </c>
      <c r="DQ70" s="5"/>
      <c r="DR70" s="5"/>
    </row>
    <row r="71" spans="1:122" ht="12.75" customHeight="1">
      <c r="A71" s="44" t="s">
        <v>121</v>
      </c>
      <c r="B71" s="59">
        <v>3016</v>
      </c>
      <c r="C71" s="60" t="s">
        <v>375</v>
      </c>
      <c r="D71" s="61">
        <v>384008093.19999993</v>
      </c>
      <c r="E71" s="61">
        <v>272970124.67999995</v>
      </c>
      <c r="F71" s="61">
        <v>116229071.52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80322789</v>
      </c>
      <c r="N71" s="61">
        <v>76418264.159999996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25252479.760000002</v>
      </c>
      <c r="Y71" s="61">
        <v>20419958.050000001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4832521.71</v>
      </c>
      <c r="AG71" s="61">
        <v>85785488.760000005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61">
        <v>0</v>
      </c>
      <c r="AV71" s="61">
        <v>0</v>
      </c>
      <c r="AW71" s="61">
        <v>0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61">
        <v>0</v>
      </c>
      <c r="BE71" s="61">
        <v>0</v>
      </c>
      <c r="BF71" s="61">
        <v>0</v>
      </c>
      <c r="BG71" s="61">
        <v>-70717309.090000004</v>
      </c>
      <c r="BH71" s="61">
        <v>-2460698.5</v>
      </c>
      <c r="BI71" s="61">
        <v>-1825.96</v>
      </c>
      <c r="BJ71" s="61">
        <v>-5902343.5099999998</v>
      </c>
      <c r="BK71" s="61">
        <v>-32078100.84</v>
      </c>
      <c r="BL71" s="61">
        <v>-32078100.84</v>
      </c>
      <c r="BM71" s="61">
        <v>0</v>
      </c>
      <c r="BN71" s="61">
        <v>0</v>
      </c>
      <c r="BO71" s="61">
        <v>0</v>
      </c>
      <c r="BP71" s="61">
        <v>0</v>
      </c>
      <c r="BQ71" s="61">
        <v>0</v>
      </c>
      <c r="BR71" s="61">
        <v>0</v>
      </c>
      <c r="BS71" s="61">
        <v>0</v>
      </c>
      <c r="BT71" s="61">
        <v>0</v>
      </c>
      <c r="BU71" s="61">
        <v>0</v>
      </c>
      <c r="BV71" s="61">
        <v>-220862.88</v>
      </c>
      <c r="BW71" s="61">
        <v>-30053477.399999999</v>
      </c>
      <c r="BX71" s="61">
        <v>0</v>
      </c>
      <c r="BY71" s="61">
        <v>0</v>
      </c>
      <c r="BZ71" s="61">
        <v>0</v>
      </c>
      <c r="CA71" s="61">
        <v>-3349685.44</v>
      </c>
      <c r="CB71" s="61">
        <v>-4922553.0199999996</v>
      </c>
      <c r="CC71" s="61">
        <v>-1228310.4099999999</v>
      </c>
      <c r="CD71" s="61">
        <v>-3990047.76</v>
      </c>
      <c r="CE71" s="61">
        <v>-16562880.77</v>
      </c>
      <c r="CF71" s="61">
        <v>0</v>
      </c>
      <c r="CG71" s="61">
        <v>-35158476.930000007</v>
      </c>
      <c r="CH71" s="61">
        <v>40707013.419999987</v>
      </c>
      <c r="CI71" s="61">
        <v>253579815.16</v>
      </c>
      <c r="CJ71" s="61">
        <v>-29373842.059999999</v>
      </c>
      <c r="CK71" s="61">
        <v>-19239392.259999998</v>
      </c>
      <c r="CL71" s="61">
        <v>-10134449.800000001</v>
      </c>
      <c r="CM71" s="61">
        <v>0</v>
      </c>
      <c r="CN71" s="61">
        <v>-183498959.68000001</v>
      </c>
      <c r="CO71" s="61">
        <v>0</v>
      </c>
      <c r="CP71" s="61">
        <v>0</v>
      </c>
      <c r="CQ71" s="61">
        <v>0</v>
      </c>
      <c r="CR71" s="61">
        <v>0</v>
      </c>
      <c r="CS71" s="61">
        <v>0</v>
      </c>
      <c r="CT71" s="61">
        <v>0</v>
      </c>
      <c r="CU71" s="61">
        <v>0</v>
      </c>
      <c r="CV71" s="61">
        <v>0</v>
      </c>
      <c r="CW71" s="61">
        <v>0</v>
      </c>
      <c r="CX71" s="61">
        <v>0</v>
      </c>
      <c r="CY71" s="61">
        <v>0</v>
      </c>
      <c r="CZ71" s="61">
        <v>-62584907.239999995</v>
      </c>
      <c r="DA71" s="61">
        <v>2499794.9899999998</v>
      </c>
      <c r="DB71" s="61">
        <v>-65084702.229999997</v>
      </c>
      <c r="DC71" s="61">
        <v>0</v>
      </c>
      <c r="DD71" s="61">
        <v>334865.43</v>
      </c>
      <c r="DE71" s="61">
        <v>-13615448.539999999</v>
      </c>
      <c r="DF71" s="61">
        <v>-54934.52</v>
      </c>
      <c r="DG71" s="61">
        <v>-13560514.02</v>
      </c>
      <c r="DH71" s="61">
        <v>0</v>
      </c>
      <c r="DI71" s="61">
        <v>0</v>
      </c>
      <c r="DJ71" s="61">
        <v>163076327.31999999</v>
      </c>
      <c r="DK71" s="61">
        <v>191657518.25999999</v>
      </c>
      <c r="DL71" s="61">
        <v>-28581190.940000001</v>
      </c>
      <c r="DM71" s="61">
        <v>163076327.31999999</v>
      </c>
      <c r="DN71" s="61">
        <v>0</v>
      </c>
      <c r="DO71" s="61">
        <v>-86474789.046546042</v>
      </c>
      <c r="DP71" s="61">
        <v>278132307.17999989</v>
      </c>
      <c r="DQ71" s="5"/>
      <c r="DR71" s="5"/>
    </row>
    <row r="72" spans="1:122" ht="12.75" customHeight="1">
      <c r="A72" s="44" t="s">
        <v>122</v>
      </c>
      <c r="B72" s="59">
        <v>3017</v>
      </c>
      <c r="C72" s="60" t="s">
        <v>375</v>
      </c>
      <c r="D72" s="61">
        <v>858365659.8900001</v>
      </c>
      <c r="E72" s="61">
        <v>422577713.63999999</v>
      </c>
      <c r="F72" s="61">
        <v>0</v>
      </c>
      <c r="G72" s="61">
        <v>0</v>
      </c>
      <c r="H72" s="61">
        <v>422577713.63999999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419936859.26000005</v>
      </c>
      <c r="Y72" s="61">
        <v>0</v>
      </c>
      <c r="Z72" s="61">
        <v>0</v>
      </c>
      <c r="AA72" s="61">
        <v>419936859.26000005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15851086.99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-545105007.20000005</v>
      </c>
      <c r="BH72" s="61">
        <v>-5853516.3700000001</v>
      </c>
      <c r="BI72" s="61">
        <v>0</v>
      </c>
      <c r="BJ72" s="61">
        <v>0</v>
      </c>
      <c r="BK72" s="61">
        <v>-487255665.88999999</v>
      </c>
      <c r="BL72" s="61">
        <v>-487255665.88999999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-74185.47</v>
      </c>
      <c r="BW72" s="61">
        <v>-51921639.469999999</v>
      </c>
      <c r="BX72" s="61">
        <v>0</v>
      </c>
      <c r="BY72" s="61">
        <v>0</v>
      </c>
      <c r="BZ72" s="61">
        <v>-8895486.1799999997</v>
      </c>
      <c r="CA72" s="61">
        <v>-1161081.94</v>
      </c>
      <c r="CB72" s="61">
        <v>0</v>
      </c>
      <c r="CC72" s="61">
        <v>0</v>
      </c>
      <c r="CD72" s="61">
        <v>0</v>
      </c>
      <c r="CE72" s="61">
        <v>-41865071.350000001</v>
      </c>
      <c r="CF72" s="61">
        <v>0</v>
      </c>
      <c r="CG72" s="61">
        <v>317967363.98999995</v>
      </c>
      <c r="CH72" s="61">
        <v>45054475.979999982</v>
      </c>
      <c r="CI72" s="61">
        <v>0</v>
      </c>
      <c r="CJ72" s="61">
        <v>45054475.979999982</v>
      </c>
      <c r="CK72" s="61">
        <v>-2246672.71</v>
      </c>
      <c r="CL72" s="61">
        <v>-125657.35</v>
      </c>
      <c r="CM72" s="61">
        <v>47426806.039999984</v>
      </c>
      <c r="CN72" s="61">
        <v>0</v>
      </c>
      <c r="CO72" s="61">
        <v>0</v>
      </c>
      <c r="CP72" s="61">
        <v>0</v>
      </c>
      <c r="CQ72" s="61">
        <v>0</v>
      </c>
      <c r="CR72" s="61">
        <v>0</v>
      </c>
      <c r="CS72" s="61">
        <v>0</v>
      </c>
      <c r="CT72" s="61">
        <v>0</v>
      </c>
      <c r="CU72" s="61">
        <v>0</v>
      </c>
      <c r="CV72" s="61">
        <v>0</v>
      </c>
      <c r="CW72" s="61">
        <v>0</v>
      </c>
      <c r="CX72" s="61">
        <v>0</v>
      </c>
      <c r="CY72" s="61">
        <v>0</v>
      </c>
      <c r="CZ72" s="61">
        <v>271477832.70999998</v>
      </c>
      <c r="DA72" s="61">
        <v>271477832.70999998</v>
      </c>
      <c r="DB72" s="61">
        <v>0</v>
      </c>
      <c r="DC72" s="61">
        <v>0</v>
      </c>
      <c r="DD72" s="61">
        <v>3292732.55</v>
      </c>
      <c r="DE72" s="61">
        <v>-1270986.18</v>
      </c>
      <c r="DF72" s="61">
        <v>0</v>
      </c>
      <c r="DG72" s="61">
        <v>-1270986.18</v>
      </c>
      <c r="DH72" s="61">
        <v>0</v>
      </c>
      <c r="DI72" s="61">
        <v>-586691.06999999995</v>
      </c>
      <c r="DJ72" s="61">
        <v>1406335529.5299997</v>
      </c>
      <c r="DK72" s="61">
        <v>2076168431.3199997</v>
      </c>
      <c r="DL72" s="61">
        <v>-669832901.78999996</v>
      </c>
      <c r="DM72" s="61">
        <v>1406335529.5299997</v>
      </c>
      <c r="DN72" s="61">
        <v>0</v>
      </c>
      <c r="DO72" s="61">
        <v>1444940414.6400003</v>
      </c>
      <c r="DP72" s="61">
        <v>631228016.68000007</v>
      </c>
      <c r="DQ72" s="5"/>
      <c r="DR72" s="5"/>
    </row>
    <row r="73" spans="1:122" ht="12.75" customHeight="1">
      <c r="A73" s="44" t="s">
        <v>123</v>
      </c>
      <c r="B73" s="59">
        <v>3018</v>
      </c>
      <c r="C73" s="60" t="s">
        <v>375</v>
      </c>
      <c r="D73" s="61">
        <v>4135043092.1100001</v>
      </c>
      <c r="E73" s="61">
        <v>3189984741.9500003</v>
      </c>
      <c r="F73" s="61">
        <v>0</v>
      </c>
      <c r="G73" s="61">
        <v>0</v>
      </c>
      <c r="H73" s="61">
        <v>2141904218.9000001</v>
      </c>
      <c r="I73" s="61">
        <v>621553626.24000001</v>
      </c>
      <c r="J73" s="61">
        <v>0</v>
      </c>
      <c r="K73" s="61">
        <v>0</v>
      </c>
      <c r="L73" s="61">
        <v>368993701.12</v>
      </c>
      <c r="M73" s="61">
        <v>57533195.690000005</v>
      </c>
      <c r="N73" s="61">
        <v>0</v>
      </c>
      <c r="O73" s="61">
        <v>289301213.78999996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264834510.91999999</v>
      </c>
      <c r="V73" s="61">
        <v>0</v>
      </c>
      <c r="W73" s="61">
        <v>24466702.870000001</v>
      </c>
      <c r="X73" s="61">
        <v>525898304.87999994</v>
      </c>
      <c r="Y73" s="61">
        <v>0</v>
      </c>
      <c r="Z73" s="61">
        <v>0</v>
      </c>
      <c r="AA73" s="61">
        <v>-345903955.31999999</v>
      </c>
      <c r="AB73" s="61">
        <v>-5677477.9900000002</v>
      </c>
      <c r="AC73" s="61">
        <v>-9720862.0399999991</v>
      </c>
      <c r="AD73" s="61">
        <v>1061269980.3</v>
      </c>
      <c r="AE73" s="61">
        <v>-225327318.94999999</v>
      </c>
      <c r="AF73" s="61">
        <v>51257938.880000003</v>
      </c>
      <c r="AG73" s="61">
        <v>85430485.61999999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4961483.5199999996</v>
      </c>
      <c r="AO73" s="61">
        <v>4961483.5199999996</v>
      </c>
      <c r="AP73" s="61">
        <v>0</v>
      </c>
      <c r="AQ73" s="61">
        <v>0</v>
      </c>
      <c r="AR73" s="61">
        <v>0</v>
      </c>
      <c r="AS73" s="61">
        <v>3845133.98</v>
      </c>
      <c r="AT73" s="61">
        <v>3845133.98</v>
      </c>
      <c r="AU73" s="61">
        <v>0</v>
      </c>
      <c r="AV73" s="61">
        <v>0</v>
      </c>
      <c r="AW73" s="61">
        <v>35621728.369999997</v>
      </c>
      <c r="AX73" s="61">
        <v>35621728.369999997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61">
        <v>0</v>
      </c>
      <c r="BE73" s="61">
        <v>0</v>
      </c>
      <c r="BF73" s="61">
        <v>0</v>
      </c>
      <c r="BG73" s="61">
        <v>-283905973.86000001</v>
      </c>
      <c r="BH73" s="61">
        <v>-136094375.26999998</v>
      </c>
      <c r="BI73" s="61">
        <v>0</v>
      </c>
      <c r="BJ73" s="61">
        <v>-31385.54</v>
      </c>
      <c r="BK73" s="61">
        <v>-71417.34</v>
      </c>
      <c r="BL73" s="61">
        <v>0</v>
      </c>
      <c r="BM73" s="61">
        <v>0</v>
      </c>
      <c r="BN73" s="61">
        <v>-71417.34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-1254328.08</v>
      </c>
      <c r="BW73" s="61">
        <v>-67992746.780000001</v>
      </c>
      <c r="BX73" s="61">
        <v>0</v>
      </c>
      <c r="BY73" s="61">
        <v>0</v>
      </c>
      <c r="BZ73" s="61">
        <v>-7822.26</v>
      </c>
      <c r="CA73" s="61">
        <v>-13641768.800000001</v>
      </c>
      <c r="CB73" s="61">
        <v>-160783.42000000001</v>
      </c>
      <c r="CC73" s="61">
        <v>-1821378.02</v>
      </c>
      <c r="CD73" s="61">
        <v>-22600733.43</v>
      </c>
      <c r="CE73" s="61">
        <v>-29760260.850000001</v>
      </c>
      <c r="CF73" s="61">
        <v>-78461720.849999994</v>
      </c>
      <c r="CG73" s="61">
        <v>34619935.699999928</v>
      </c>
      <c r="CH73" s="61">
        <v>563799151.44999993</v>
      </c>
      <c r="CI73" s="61">
        <v>600000000</v>
      </c>
      <c r="CJ73" s="61">
        <v>7318654.3000000007</v>
      </c>
      <c r="CK73" s="61">
        <v>-5071780</v>
      </c>
      <c r="CL73" s="61">
        <v>12390434.300000001</v>
      </c>
      <c r="CM73" s="61">
        <v>0</v>
      </c>
      <c r="CN73" s="61">
        <v>-43519502.849999994</v>
      </c>
      <c r="CO73" s="61">
        <v>0</v>
      </c>
      <c r="CP73" s="61">
        <v>0</v>
      </c>
      <c r="CQ73" s="61">
        <v>0</v>
      </c>
      <c r="CR73" s="61">
        <v>0</v>
      </c>
      <c r="CS73" s="61">
        <v>0</v>
      </c>
      <c r="CT73" s="61">
        <v>0</v>
      </c>
      <c r="CU73" s="61">
        <v>0</v>
      </c>
      <c r="CV73" s="61">
        <v>0</v>
      </c>
      <c r="CW73" s="61">
        <v>0</v>
      </c>
      <c r="CX73" s="61">
        <v>0</v>
      </c>
      <c r="CY73" s="61">
        <v>0</v>
      </c>
      <c r="CZ73" s="61">
        <v>-500029447.75</v>
      </c>
      <c r="DA73" s="61">
        <v>0</v>
      </c>
      <c r="DB73" s="61">
        <v>-500029447.75</v>
      </c>
      <c r="DC73" s="61">
        <v>0</v>
      </c>
      <c r="DD73" s="61">
        <v>1990298.79</v>
      </c>
      <c r="DE73" s="61">
        <v>-31140066.789999999</v>
      </c>
      <c r="DF73" s="61">
        <v>-31140066.789999999</v>
      </c>
      <c r="DG73" s="61">
        <v>0</v>
      </c>
      <c r="DH73" s="61">
        <v>0</v>
      </c>
      <c r="DI73" s="61">
        <v>0</v>
      </c>
      <c r="DJ73" s="61">
        <v>5325390232.7099915</v>
      </c>
      <c r="DK73" s="61">
        <v>6712907304.0499916</v>
      </c>
      <c r="DL73" s="61">
        <v>-1387517071.3399999</v>
      </c>
      <c r="DM73" s="61">
        <v>5325390232.7099915</v>
      </c>
      <c r="DN73" s="61">
        <v>0</v>
      </c>
      <c r="DO73" s="61">
        <v>2827150250.0999956</v>
      </c>
      <c r="DP73" s="61">
        <v>3885757053.9499998</v>
      </c>
      <c r="DQ73" s="5"/>
      <c r="DR73" s="5"/>
    </row>
    <row r="74" spans="1:122" ht="12.75" customHeight="1">
      <c r="A74" s="44" t="s">
        <v>124</v>
      </c>
      <c r="B74" s="59">
        <v>4002</v>
      </c>
      <c r="C74" s="60" t="s">
        <v>376</v>
      </c>
      <c r="D74" s="61">
        <v>3407808740.5924401</v>
      </c>
      <c r="E74" s="61">
        <v>711300514.05326009</v>
      </c>
      <c r="F74" s="61">
        <v>28564388.239999998</v>
      </c>
      <c r="G74" s="61">
        <v>0</v>
      </c>
      <c r="H74" s="61">
        <v>32752056.448259998</v>
      </c>
      <c r="I74" s="61">
        <v>248421309.245</v>
      </c>
      <c r="J74" s="61">
        <v>0</v>
      </c>
      <c r="K74" s="61">
        <v>0</v>
      </c>
      <c r="L74" s="61">
        <v>0</v>
      </c>
      <c r="M74" s="61">
        <v>401562760.12</v>
      </c>
      <c r="N74" s="61">
        <v>0</v>
      </c>
      <c r="O74" s="61">
        <v>168675390.10999998</v>
      </c>
      <c r="P74" s="61">
        <v>0</v>
      </c>
      <c r="Q74" s="61">
        <v>0</v>
      </c>
      <c r="R74" s="61">
        <v>86512239.140000001</v>
      </c>
      <c r="S74" s="61">
        <v>0</v>
      </c>
      <c r="T74" s="61">
        <v>0</v>
      </c>
      <c r="U74" s="61">
        <v>82163077.049999997</v>
      </c>
      <c r="V74" s="61">
        <v>73.92</v>
      </c>
      <c r="W74" s="61">
        <v>0</v>
      </c>
      <c r="X74" s="61">
        <v>198111905.42918003</v>
      </c>
      <c r="Y74" s="61">
        <v>1494933.5</v>
      </c>
      <c r="Z74" s="61">
        <v>0</v>
      </c>
      <c r="AA74" s="61">
        <v>16312097.809180003</v>
      </c>
      <c r="AB74" s="61">
        <v>-15158404</v>
      </c>
      <c r="AC74" s="61">
        <v>105826365.29000001</v>
      </c>
      <c r="AD74" s="61">
        <v>89636912.829999998</v>
      </c>
      <c r="AE74" s="61">
        <v>0</v>
      </c>
      <c r="AF74" s="61">
        <v>0</v>
      </c>
      <c r="AG74" s="61">
        <v>98234411</v>
      </c>
      <c r="AH74" s="61">
        <v>200898810</v>
      </c>
      <c r="AI74" s="61">
        <v>200898810</v>
      </c>
      <c r="AJ74" s="61">
        <v>0</v>
      </c>
      <c r="AK74" s="61">
        <v>1977084113</v>
      </c>
      <c r="AL74" s="61">
        <v>1977084113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52403597</v>
      </c>
      <c r="AS74" s="61">
        <v>1100000</v>
      </c>
      <c r="AT74" s="61">
        <v>0</v>
      </c>
      <c r="AU74" s="61">
        <v>1100000</v>
      </c>
      <c r="AV74" s="61">
        <v>0</v>
      </c>
      <c r="AW74" s="61">
        <v>0</v>
      </c>
      <c r="AX74" s="61">
        <v>0</v>
      </c>
      <c r="AY74" s="61">
        <v>0</v>
      </c>
      <c r="AZ74" s="61">
        <v>0</v>
      </c>
      <c r="BA74" s="61">
        <v>0</v>
      </c>
      <c r="BB74" s="61">
        <v>0</v>
      </c>
      <c r="BC74" s="61">
        <v>0</v>
      </c>
      <c r="BD74" s="61">
        <v>0</v>
      </c>
      <c r="BE74" s="61">
        <v>0</v>
      </c>
      <c r="BF74" s="61">
        <v>0</v>
      </c>
      <c r="BG74" s="61">
        <v>-1339536397.8559999</v>
      </c>
      <c r="BH74" s="61">
        <v>-5706080</v>
      </c>
      <c r="BI74" s="61">
        <v>0</v>
      </c>
      <c r="BJ74" s="61">
        <v>-19227799</v>
      </c>
      <c r="BK74" s="61">
        <v>-1190100743.1900001</v>
      </c>
      <c r="BL74" s="61">
        <v>-686002200.19000006</v>
      </c>
      <c r="BM74" s="61">
        <v>-168675390.11000001</v>
      </c>
      <c r="BN74" s="61">
        <v>-193350897.53</v>
      </c>
      <c r="BO74" s="61">
        <v>-89668658.700000003</v>
      </c>
      <c r="BP74" s="61">
        <v>0</v>
      </c>
      <c r="BQ74" s="61">
        <v>0</v>
      </c>
      <c r="BR74" s="61">
        <v>0</v>
      </c>
      <c r="BS74" s="61">
        <v>-52403596.659999996</v>
      </c>
      <c r="BT74" s="61">
        <v>0</v>
      </c>
      <c r="BU74" s="61">
        <v>-8033713</v>
      </c>
      <c r="BV74" s="61">
        <v>-14442478</v>
      </c>
      <c r="BW74" s="61">
        <v>-24662567.666000001</v>
      </c>
      <c r="BX74" s="61">
        <v>0</v>
      </c>
      <c r="BY74" s="61">
        <v>0</v>
      </c>
      <c r="BZ74" s="61">
        <v>0</v>
      </c>
      <c r="CA74" s="61">
        <v>-2777679.6807800001</v>
      </c>
      <c r="CB74" s="61">
        <v>-798144.72995999991</v>
      </c>
      <c r="CC74" s="61">
        <v>-2795387.63</v>
      </c>
      <c r="CD74" s="61">
        <v>-10069639.458039999</v>
      </c>
      <c r="CE74" s="61">
        <v>-8221716.1672200002</v>
      </c>
      <c r="CF74" s="61">
        <v>-77363017</v>
      </c>
      <c r="CG74" s="61">
        <v>23568963.870000005</v>
      </c>
      <c r="CH74" s="61">
        <v>-57849308.309999995</v>
      </c>
      <c r="CI74" s="61">
        <v>0</v>
      </c>
      <c r="CJ74" s="61">
        <v>-14781044.189999999</v>
      </c>
      <c r="CK74" s="61">
        <v>-7815842.4299999997</v>
      </c>
      <c r="CL74" s="61">
        <v>-6965201.7599999998</v>
      </c>
      <c r="CM74" s="61">
        <v>0</v>
      </c>
      <c r="CN74" s="61">
        <v>-43068264.119999997</v>
      </c>
      <c r="CO74" s="61">
        <v>-23692521.820000004</v>
      </c>
      <c r="CP74" s="61">
        <v>16831361.27</v>
      </c>
      <c r="CQ74" s="61">
        <v>-40523883.090000004</v>
      </c>
      <c r="CR74" s="61">
        <v>0</v>
      </c>
      <c r="CS74" s="61">
        <v>0</v>
      </c>
      <c r="CT74" s="61">
        <v>0</v>
      </c>
      <c r="CU74" s="61">
        <v>0</v>
      </c>
      <c r="CV74" s="61">
        <v>0</v>
      </c>
      <c r="CW74" s="61">
        <v>0</v>
      </c>
      <c r="CX74" s="61">
        <v>0</v>
      </c>
      <c r="CY74" s="61">
        <v>0</v>
      </c>
      <c r="CZ74" s="61">
        <v>97994022</v>
      </c>
      <c r="DA74" s="61">
        <v>97994022</v>
      </c>
      <c r="DB74" s="61">
        <v>0</v>
      </c>
      <c r="DC74" s="61">
        <v>0</v>
      </c>
      <c r="DD74" s="61">
        <v>7266630</v>
      </c>
      <c r="DE74" s="61">
        <v>-149858</v>
      </c>
      <c r="DF74" s="61">
        <v>-149858</v>
      </c>
      <c r="DG74" s="61">
        <v>0</v>
      </c>
      <c r="DH74" s="61">
        <v>0</v>
      </c>
      <c r="DI74" s="61">
        <v>0</v>
      </c>
      <c r="DJ74" s="61">
        <v>3467688857</v>
      </c>
      <c r="DK74" s="61">
        <v>3467688857</v>
      </c>
      <c r="DL74" s="61">
        <v>0</v>
      </c>
      <c r="DM74" s="61">
        <v>3467688857</v>
      </c>
      <c r="DN74" s="61">
        <v>0</v>
      </c>
      <c r="DO74" s="61">
        <v>1375847550.9900022</v>
      </c>
      <c r="DP74" s="61">
        <v>2091841306.6064401</v>
      </c>
      <c r="DQ74" s="5"/>
      <c r="DR74" s="5"/>
    </row>
    <row r="75" spans="1:122" ht="12.75" customHeight="1">
      <c r="A75" s="46" t="s">
        <v>125</v>
      </c>
      <c r="B75" s="62">
        <v>4003</v>
      </c>
      <c r="C75" s="60" t="s">
        <v>376</v>
      </c>
      <c r="D75" s="61">
        <v>312191848.86000001</v>
      </c>
      <c r="E75" s="61">
        <v>12987078.539999999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12987078.539999999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299204770.31999999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-322751167.36000001</v>
      </c>
      <c r="BH75" s="61">
        <v>0</v>
      </c>
      <c r="BI75" s="61">
        <v>0</v>
      </c>
      <c r="BJ75" s="61">
        <v>0</v>
      </c>
      <c r="BK75" s="61">
        <v>-12987078.539999999</v>
      </c>
      <c r="BL75" s="61">
        <v>-12987078.539999999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-304408337.88999999</v>
      </c>
      <c r="BW75" s="61">
        <v>-5355750.9300000006</v>
      </c>
      <c r="BX75" s="61">
        <v>0</v>
      </c>
      <c r="BY75" s="61">
        <v>0</v>
      </c>
      <c r="BZ75" s="61">
        <v>0</v>
      </c>
      <c r="CA75" s="61">
        <v>-508887.17</v>
      </c>
      <c r="CB75" s="61">
        <v>0</v>
      </c>
      <c r="CC75" s="61">
        <v>-2386926.59</v>
      </c>
      <c r="CD75" s="61">
        <v>-2336286.64</v>
      </c>
      <c r="CE75" s="61">
        <v>-123650.53</v>
      </c>
      <c r="CF75" s="61">
        <v>0</v>
      </c>
      <c r="CG75" s="61">
        <v>8986967.9199999999</v>
      </c>
      <c r="CH75" s="61">
        <v>-3173175.8200000003</v>
      </c>
      <c r="CI75" s="61">
        <v>0</v>
      </c>
      <c r="CJ75" s="61">
        <v>-961761.35</v>
      </c>
      <c r="CK75" s="61">
        <v>-961761.35</v>
      </c>
      <c r="CL75" s="61">
        <v>0</v>
      </c>
      <c r="CM75" s="61">
        <v>0</v>
      </c>
      <c r="CN75" s="61">
        <v>-2211414.4700000002</v>
      </c>
      <c r="CO75" s="61">
        <v>-1334503.33</v>
      </c>
      <c r="CP75" s="61">
        <v>0</v>
      </c>
      <c r="CQ75" s="61">
        <v>-1334503.33</v>
      </c>
      <c r="CR75" s="61">
        <v>0</v>
      </c>
      <c r="CS75" s="61">
        <v>0</v>
      </c>
      <c r="CT75" s="61">
        <v>0</v>
      </c>
      <c r="CU75" s="61">
        <v>0</v>
      </c>
      <c r="CV75" s="61">
        <v>0</v>
      </c>
      <c r="CW75" s="61">
        <v>0</v>
      </c>
      <c r="CX75" s="61">
        <v>0</v>
      </c>
      <c r="CY75" s="61">
        <v>0</v>
      </c>
      <c r="CZ75" s="61">
        <v>7931900.2699999996</v>
      </c>
      <c r="DA75" s="61">
        <v>0</v>
      </c>
      <c r="DB75" s="61">
        <v>7931900.2699999996</v>
      </c>
      <c r="DC75" s="61">
        <v>0</v>
      </c>
      <c r="DD75" s="61">
        <v>8837462.8300000001</v>
      </c>
      <c r="DE75" s="61">
        <v>-924729.42</v>
      </c>
      <c r="DF75" s="61">
        <v>-924729.42</v>
      </c>
      <c r="DG75" s="61">
        <v>0</v>
      </c>
      <c r="DH75" s="61">
        <v>0</v>
      </c>
      <c r="DI75" s="61">
        <v>-2349986.61</v>
      </c>
      <c r="DJ75" s="61">
        <v>5315764.4700000137</v>
      </c>
      <c r="DK75" s="61">
        <v>24789758.470000014</v>
      </c>
      <c r="DL75" s="61">
        <v>-19473994</v>
      </c>
      <c r="DM75" s="61">
        <v>5315764.4700000137</v>
      </c>
      <c r="DN75" s="61">
        <v>0</v>
      </c>
      <c r="DO75" s="61">
        <v>26362109.050000191</v>
      </c>
      <c r="DP75" s="61">
        <v>-1572350.58</v>
      </c>
      <c r="DQ75" s="5"/>
      <c r="DR75" s="5"/>
    </row>
    <row r="76" spans="1:122" ht="12.75" customHeight="1">
      <c r="A76" s="46" t="s">
        <v>126</v>
      </c>
      <c r="B76" s="62">
        <v>4004</v>
      </c>
      <c r="C76" s="60" t="s">
        <v>376</v>
      </c>
      <c r="D76" s="61">
        <v>1892613677.7399998</v>
      </c>
      <c r="E76" s="61">
        <v>1088836555.27</v>
      </c>
      <c r="F76" s="61">
        <v>2314705.65</v>
      </c>
      <c r="G76" s="61">
        <v>47776095.509999998</v>
      </c>
      <c r="H76" s="61">
        <v>649975406.69000006</v>
      </c>
      <c r="I76" s="61">
        <v>34495234</v>
      </c>
      <c r="J76" s="61">
        <v>0</v>
      </c>
      <c r="K76" s="61">
        <v>0</v>
      </c>
      <c r="L76" s="61">
        <v>0</v>
      </c>
      <c r="M76" s="61">
        <v>354275113.42000002</v>
      </c>
      <c r="N76" s="61">
        <v>0</v>
      </c>
      <c r="O76" s="61">
        <v>145277601.37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145277601.37</v>
      </c>
      <c r="V76" s="61">
        <v>0</v>
      </c>
      <c r="W76" s="61">
        <v>0</v>
      </c>
      <c r="X76" s="61">
        <v>553841211.74000001</v>
      </c>
      <c r="Y76" s="61">
        <v>0</v>
      </c>
      <c r="Z76" s="61">
        <v>160375131.94999999</v>
      </c>
      <c r="AA76" s="61">
        <v>381340292.94999999</v>
      </c>
      <c r="AB76" s="61">
        <v>16490907.940000001</v>
      </c>
      <c r="AC76" s="61">
        <v>0</v>
      </c>
      <c r="AD76" s="61">
        <v>-62010017.530000001</v>
      </c>
      <c r="AE76" s="61">
        <v>0</v>
      </c>
      <c r="AF76" s="61">
        <v>57644896.43</v>
      </c>
      <c r="AG76" s="61">
        <v>100125536.36</v>
      </c>
      <c r="AH76" s="61">
        <v>0</v>
      </c>
      <c r="AI76" s="61">
        <v>0</v>
      </c>
      <c r="AJ76" s="61">
        <v>0</v>
      </c>
      <c r="AK76" s="61">
        <v>4532773</v>
      </c>
      <c r="AL76" s="61">
        <v>0</v>
      </c>
      <c r="AM76" s="61">
        <v>4532773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0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0</v>
      </c>
      <c r="BG76" s="61">
        <v>-1939097293.6499999</v>
      </c>
      <c r="BH76" s="61">
        <v>-29267836.129999999</v>
      </c>
      <c r="BI76" s="61">
        <v>-348176662.01999998</v>
      </c>
      <c r="BJ76" s="61">
        <v>-16412786.560000001</v>
      </c>
      <c r="BK76" s="61">
        <v>-1442159679.5899999</v>
      </c>
      <c r="BL76" s="61">
        <v>-1088836555.3</v>
      </c>
      <c r="BM76" s="61">
        <v>-128864814.78999999</v>
      </c>
      <c r="BN76" s="61">
        <v>-205664549.77000001</v>
      </c>
      <c r="BO76" s="61">
        <v>-18793759.73</v>
      </c>
      <c r="BP76" s="61">
        <v>0</v>
      </c>
      <c r="BQ76" s="61">
        <v>0</v>
      </c>
      <c r="BR76" s="61">
        <v>0</v>
      </c>
      <c r="BS76" s="61">
        <v>0</v>
      </c>
      <c r="BT76" s="61">
        <v>0</v>
      </c>
      <c r="BU76" s="61">
        <v>0</v>
      </c>
      <c r="BV76" s="61">
        <v>-81331776.600000009</v>
      </c>
      <c r="BW76" s="61">
        <v>-21748552.75</v>
      </c>
      <c r="BX76" s="61">
        <v>0</v>
      </c>
      <c r="BY76" s="61">
        <v>0</v>
      </c>
      <c r="BZ76" s="61">
        <v>-1931004.52</v>
      </c>
      <c r="CA76" s="61">
        <v>-1089462.6100000001</v>
      </c>
      <c r="CB76" s="61">
        <v>-2063885.58</v>
      </c>
      <c r="CC76" s="61">
        <v>-2097906.88</v>
      </c>
      <c r="CD76" s="61">
        <v>-13154110.390000001</v>
      </c>
      <c r="CE76" s="61">
        <v>-1412182.77</v>
      </c>
      <c r="CF76" s="61">
        <v>0</v>
      </c>
      <c r="CG76" s="61">
        <v>240694026.31</v>
      </c>
      <c r="CH76" s="61">
        <v>-8013841.1000000006</v>
      </c>
      <c r="CI76" s="61">
        <v>0</v>
      </c>
      <c r="CJ76" s="61">
        <v>-1317269.03</v>
      </c>
      <c r="CK76" s="61">
        <v>-1317269.03</v>
      </c>
      <c r="CL76" s="61">
        <v>0</v>
      </c>
      <c r="CM76" s="61">
        <v>0</v>
      </c>
      <c r="CN76" s="61">
        <v>-6696572.0700000003</v>
      </c>
      <c r="CO76" s="61">
        <v>0</v>
      </c>
      <c r="CP76" s="61">
        <v>0</v>
      </c>
      <c r="CQ76" s="61">
        <v>0</v>
      </c>
      <c r="CR76" s="61">
        <v>0</v>
      </c>
      <c r="CS76" s="61">
        <v>0</v>
      </c>
      <c r="CT76" s="61">
        <v>0</v>
      </c>
      <c r="CU76" s="61">
        <v>0</v>
      </c>
      <c r="CV76" s="61">
        <v>0</v>
      </c>
      <c r="CW76" s="61">
        <v>0</v>
      </c>
      <c r="CX76" s="61">
        <v>0</v>
      </c>
      <c r="CY76" s="61">
        <v>0</v>
      </c>
      <c r="CZ76" s="61">
        <v>171045733.74000001</v>
      </c>
      <c r="DA76" s="61">
        <v>171045733.74000001</v>
      </c>
      <c r="DB76" s="61">
        <v>0</v>
      </c>
      <c r="DC76" s="61">
        <v>0</v>
      </c>
      <c r="DD76" s="61">
        <v>80621085.170000002</v>
      </c>
      <c r="DE76" s="61">
        <v>-10028315.33</v>
      </c>
      <c r="DF76" s="61">
        <v>-10028315.33</v>
      </c>
      <c r="DG76" s="61">
        <v>0</v>
      </c>
      <c r="DH76" s="61">
        <v>7069363.8300000001</v>
      </c>
      <c r="DI76" s="61">
        <v>0</v>
      </c>
      <c r="DJ76" s="61">
        <v>952304096.52999818</v>
      </c>
      <c r="DK76" s="61">
        <v>1617867524.1999981</v>
      </c>
      <c r="DL76" s="61">
        <v>-665563427.66999996</v>
      </c>
      <c r="DM76" s="61">
        <v>952304096.52999818</v>
      </c>
      <c r="DN76" s="61">
        <v>0</v>
      </c>
      <c r="DO76" s="61">
        <v>1423657113.8000002</v>
      </c>
      <c r="DP76" s="61">
        <v>194210410.39999992</v>
      </c>
      <c r="DQ76" s="5"/>
      <c r="DR76" s="5"/>
    </row>
    <row r="77" spans="1:122" ht="12.75" customHeight="1">
      <c r="A77" s="46" t="s">
        <v>127</v>
      </c>
      <c r="B77" s="62">
        <v>4005</v>
      </c>
      <c r="C77" s="60" t="s">
        <v>376</v>
      </c>
      <c r="D77" s="61">
        <v>240790196.86000001</v>
      </c>
      <c r="E77" s="61">
        <v>116497489.77</v>
      </c>
      <c r="F77" s="61">
        <v>0</v>
      </c>
      <c r="G77" s="61">
        <v>0</v>
      </c>
      <c r="H77" s="61">
        <v>26565000</v>
      </c>
      <c r="I77" s="61">
        <v>0</v>
      </c>
      <c r="J77" s="61">
        <v>0</v>
      </c>
      <c r="K77" s="61">
        <v>0</v>
      </c>
      <c r="L77" s="61">
        <v>0</v>
      </c>
      <c r="M77" s="61">
        <v>89932489.769999996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86688910.789999992</v>
      </c>
      <c r="Y77" s="61">
        <v>0</v>
      </c>
      <c r="Z77" s="61">
        <v>0</v>
      </c>
      <c r="AA77" s="61">
        <v>95447034.25</v>
      </c>
      <c r="AB77" s="61">
        <v>0</v>
      </c>
      <c r="AC77" s="61">
        <v>0</v>
      </c>
      <c r="AD77" s="61">
        <v>0</v>
      </c>
      <c r="AE77" s="61">
        <v>0</v>
      </c>
      <c r="AF77" s="61">
        <v>-8758123.4600000009</v>
      </c>
      <c r="AG77" s="61">
        <v>37603796.300000004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0</v>
      </c>
      <c r="AT77" s="61">
        <v>0</v>
      </c>
      <c r="AU77" s="61">
        <v>0</v>
      </c>
      <c r="AV77" s="61">
        <v>0</v>
      </c>
      <c r="AW77" s="61">
        <v>0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61">
        <v>0</v>
      </c>
      <c r="BE77" s="61">
        <v>0</v>
      </c>
      <c r="BF77" s="61">
        <v>0</v>
      </c>
      <c r="BG77" s="61">
        <v>-241066155.19</v>
      </c>
      <c r="BH77" s="61">
        <v>-194453.42</v>
      </c>
      <c r="BI77" s="61">
        <v>-53147842.310000002</v>
      </c>
      <c r="BJ77" s="61">
        <v>0</v>
      </c>
      <c r="BK77" s="61">
        <v>-180285175.78999999</v>
      </c>
      <c r="BL77" s="61">
        <v>-116497489.75</v>
      </c>
      <c r="BM77" s="61">
        <v>0</v>
      </c>
      <c r="BN77" s="61">
        <v>-33541068.449999996</v>
      </c>
      <c r="BO77" s="61">
        <v>-30246617.59</v>
      </c>
      <c r="BP77" s="61">
        <v>0</v>
      </c>
      <c r="BQ77" s="61">
        <v>0</v>
      </c>
      <c r="BR77" s="61">
        <v>0</v>
      </c>
      <c r="BS77" s="61">
        <v>0</v>
      </c>
      <c r="BT77" s="61">
        <v>0</v>
      </c>
      <c r="BU77" s="61">
        <v>0</v>
      </c>
      <c r="BV77" s="61">
        <v>-7357178.7100000009</v>
      </c>
      <c r="BW77" s="61">
        <v>-81504.960000000006</v>
      </c>
      <c r="BX77" s="61">
        <v>0</v>
      </c>
      <c r="BY77" s="61">
        <v>0</v>
      </c>
      <c r="BZ77" s="61">
        <v>0</v>
      </c>
      <c r="CA77" s="61">
        <v>0</v>
      </c>
      <c r="CB77" s="61">
        <v>0</v>
      </c>
      <c r="CC77" s="61">
        <v>0</v>
      </c>
      <c r="CD77" s="61">
        <v>-81504.960000000006</v>
      </c>
      <c r="CE77" s="61">
        <v>0</v>
      </c>
      <c r="CF77" s="61">
        <v>0</v>
      </c>
      <c r="CG77" s="61">
        <v>47125475.399999999</v>
      </c>
      <c r="CH77" s="61">
        <v>-80192.31</v>
      </c>
      <c r="CI77" s="61">
        <v>0</v>
      </c>
      <c r="CJ77" s="61">
        <v>-7992.5</v>
      </c>
      <c r="CK77" s="61">
        <v>-7992.5</v>
      </c>
      <c r="CL77" s="61">
        <v>0</v>
      </c>
      <c r="CM77" s="61">
        <v>0</v>
      </c>
      <c r="CN77" s="61">
        <v>-72199.81</v>
      </c>
      <c r="CO77" s="61">
        <v>0</v>
      </c>
      <c r="CP77" s="61">
        <v>0</v>
      </c>
      <c r="CQ77" s="61">
        <v>0</v>
      </c>
      <c r="CR77" s="61">
        <v>0</v>
      </c>
      <c r="CS77" s="61">
        <v>0</v>
      </c>
      <c r="CT77" s="61">
        <v>0</v>
      </c>
      <c r="CU77" s="61">
        <v>0</v>
      </c>
      <c r="CV77" s="61">
        <v>0</v>
      </c>
      <c r="CW77" s="61">
        <v>0</v>
      </c>
      <c r="CX77" s="61">
        <v>0</v>
      </c>
      <c r="CY77" s="61">
        <v>0</v>
      </c>
      <c r="CZ77" s="61">
        <v>47143782.140000001</v>
      </c>
      <c r="DA77" s="61">
        <v>47143782.140000001</v>
      </c>
      <c r="DB77" s="61">
        <v>0</v>
      </c>
      <c r="DC77" s="61">
        <v>0</v>
      </c>
      <c r="DD77" s="61">
        <v>0</v>
      </c>
      <c r="DE77" s="61">
        <v>-9090.14</v>
      </c>
      <c r="DF77" s="61">
        <v>-9090.14</v>
      </c>
      <c r="DG77" s="61">
        <v>0</v>
      </c>
      <c r="DH77" s="61">
        <v>70975.710000000006</v>
      </c>
      <c r="DI77" s="61">
        <v>0</v>
      </c>
      <c r="DJ77" s="61">
        <v>3839141.0999999717</v>
      </c>
      <c r="DK77" s="61">
        <v>52601747.239999972</v>
      </c>
      <c r="DL77" s="61">
        <v>-48762606.140000001</v>
      </c>
      <c r="DM77" s="61">
        <v>3839141.0999999717</v>
      </c>
      <c r="DN77" s="61">
        <v>0</v>
      </c>
      <c r="DO77" s="61">
        <v>5752230.1699998379</v>
      </c>
      <c r="DP77" s="61">
        <v>46849517.070000015</v>
      </c>
      <c r="DQ77" s="5"/>
      <c r="DR77" s="5"/>
    </row>
    <row r="78" spans="1:122" ht="12.75" customHeight="1">
      <c r="A78" s="47" t="s">
        <v>128</v>
      </c>
      <c r="B78" s="63">
        <v>9000</v>
      </c>
      <c r="C78" s="60" t="s">
        <v>377</v>
      </c>
      <c r="D78" s="64">
        <v>79347103281.500015</v>
      </c>
      <c r="E78" s="64">
        <v>45245087060.920006</v>
      </c>
      <c r="F78" s="64">
        <v>270543309.37000006</v>
      </c>
      <c r="G78" s="64">
        <v>79812770.819999993</v>
      </c>
      <c r="H78" s="64">
        <v>14429158673.43</v>
      </c>
      <c r="I78" s="64">
        <v>922353015.75</v>
      </c>
      <c r="J78" s="64">
        <v>2160043564.3000002</v>
      </c>
      <c r="K78" s="64">
        <v>2024746980.1699998</v>
      </c>
      <c r="L78" s="64">
        <v>270445258.20000005</v>
      </c>
      <c r="M78" s="64">
        <v>24683126423.030003</v>
      </c>
      <c r="N78" s="64">
        <v>404857065.85000002</v>
      </c>
      <c r="O78" s="64">
        <v>2718692725.0200005</v>
      </c>
      <c r="P78" s="64">
        <v>859583184.93000007</v>
      </c>
      <c r="Q78" s="64">
        <v>139678346.78</v>
      </c>
      <c r="R78" s="64">
        <v>685160045.73000002</v>
      </c>
      <c r="S78" s="64">
        <v>429660801.19</v>
      </c>
      <c r="T78" s="64">
        <v>0</v>
      </c>
      <c r="U78" s="64">
        <v>478090531.51000011</v>
      </c>
      <c r="V78" s="64">
        <v>115512552.25</v>
      </c>
      <c r="W78" s="64">
        <v>11007262.630000001</v>
      </c>
      <c r="X78" s="64">
        <v>15287838833.800003</v>
      </c>
      <c r="Y78" s="64">
        <v>1574879736.1199999</v>
      </c>
      <c r="Z78" s="64">
        <v>186632681.22000003</v>
      </c>
      <c r="AA78" s="64">
        <v>-294419220.26999998</v>
      </c>
      <c r="AB78" s="64">
        <v>-573059798.19000006</v>
      </c>
      <c r="AC78" s="64">
        <v>242581312.77000004</v>
      </c>
      <c r="AD78" s="64">
        <v>9648889910.5400009</v>
      </c>
      <c r="AE78" s="64">
        <v>-74029950.440000013</v>
      </c>
      <c r="AF78" s="64">
        <v>4576364162.0500011</v>
      </c>
      <c r="AG78" s="64">
        <v>11530896131.140001</v>
      </c>
      <c r="AH78" s="64">
        <v>738131194.9200002</v>
      </c>
      <c r="AI78" s="64">
        <v>710861125.35000002</v>
      </c>
      <c r="AJ78" s="64">
        <v>27270069.57</v>
      </c>
      <c r="AK78" s="64">
        <v>1606587168.53</v>
      </c>
      <c r="AL78" s="64">
        <v>1606894300.3399999</v>
      </c>
      <c r="AM78" s="64">
        <v>-307131.81</v>
      </c>
      <c r="AN78" s="64">
        <v>978545079.05999959</v>
      </c>
      <c r="AO78" s="64">
        <v>45817087.089999437</v>
      </c>
      <c r="AP78" s="64">
        <v>3679991.9699999997</v>
      </c>
      <c r="AQ78" s="64">
        <v>929048000</v>
      </c>
      <c r="AR78" s="64">
        <v>1239187580.9599998</v>
      </c>
      <c r="AS78" s="64">
        <v>2137507.1500000004</v>
      </c>
      <c r="AT78" s="64">
        <v>0</v>
      </c>
      <c r="AU78" s="64">
        <v>2137507.1500000004</v>
      </c>
      <c r="AV78" s="64">
        <v>0</v>
      </c>
      <c r="AW78" s="64">
        <v>0</v>
      </c>
      <c r="AX78" s="64">
        <v>0</v>
      </c>
      <c r="AY78" s="64">
        <v>0</v>
      </c>
      <c r="AZ78" s="64">
        <v>0</v>
      </c>
      <c r="BA78" s="64">
        <v>0</v>
      </c>
      <c r="BB78" s="64">
        <v>0</v>
      </c>
      <c r="BC78" s="64">
        <v>0</v>
      </c>
      <c r="BD78" s="64">
        <v>0</v>
      </c>
      <c r="BE78" s="64">
        <v>0</v>
      </c>
      <c r="BF78" s="64">
        <v>0</v>
      </c>
      <c r="BG78" s="64">
        <v>-69825377388.979111</v>
      </c>
      <c r="BH78" s="64">
        <v>-2440727083.9400005</v>
      </c>
      <c r="BI78" s="64">
        <v>-661666641.38000023</v>
      </c>
      <c r="BJ78" s="64">
        <v>-199754324.48999995</v>
      </c>
      <c r="BK78" s="64">
        <v>-57647172347.779121</v>
      </c>
      <c r="BL78" s="64">
        <v>-35734045219.968658</v>
      </c>
      <c r="BM78" s="64">
        <v>-2503015050.5338459</v>
      </c>
      <c r="BN78" s="64">
        <v>-14730341935.814388</v>
      </c>
      <c r="BO78" s="64">
        <v>-2855043358.7634349</v>
      </c>
      <c r="BP78" s="64">
        <v>-717177022.84269214</v>
      </c>
      <c r="BQ78" s="64">
        <v>-351008253.37913197</v>
      </c>
      <c r="BR78" s="64">
        <v>-480160832.96139884</v>
      </c>
      <c r="BS78" s="64">
        <v>-268729727.27999997</v>
      </c>
      <c r="BT78" s="64">
        <v>-7650946.2355758473</v>
      </c>
      <c r="BU78" s="64">
        <v>-427893029.41000003</v>
      </c>
      <c r="BV78" s="64">
        <v>-6659236245.0700016</v>
      </c>
      <c r="BW78" s="64">
        <v>-1163987718.3299997</v>
      </c>
      <c r="BX78" s="64">
        <v>-8591858.1199999992</v>
      </c>
      <c r="BY78" s="64">
        <v>-42784941.880000003</v>
      </c>
      <c r="BZ78" s="64">
        <v>-70204044.180000007</v>
      </c>
      <c r="CA78" s="64">
        <v>-120403932.26000001</v>
      </c>
      <c r="CB78" s="64">
        <v>-127533409.19000003</v>
      </c>
      <c r="CC78" s="64">
        <v>-57085156.349999994</v>
      </c>
      <c r="CD78" s="64">
        <v>-202553707.86999997</v>
      </c>
      <c r="CE78" s="64">
        <v>-534830668.48000008</v>
      </c>
      <c r="CF78" s="64">
        <v>-624939998.5799998</v>
      </c>
      <c r="CG78" s="64">
        <v>-4700723807.204155</v>
      </c>
      <c r="CH78" s="64">
        <v>-1751062397.8900001</v>
      </c>
      <c r="CI78" s="64">
        <v>926336142.30999994</v>
      </c>
      <c r="CJ78" s="64">
        <v>-2922464480.4900012</v>
      </c>
      <c r="CK78" s="64">
        <v>-140437796.88999999</v>
      </c>
      <c r="CL78" s="64">
        <v>-2719960198.650001</v>
      </c>
      <c r="CM78" s="64">
        <v>-62066484.949999988</v>
      </c>
      <c r="CN78" s="64">
        <v>245065940.28999966</v>
      </c>
      <c r="CO78" s="64">
        <v>-1637582898.52</v>
      </c>
      <c r="CP78" s="64">
        <v>1836395304.1399999</v>
      </c>
      <c r="CQ78" s="64">
        <v>-3473978202.6599998</v>
      </c>
      <c r="CR78" s="64">
        <v>12608068.850000003</v>
      </c>
      <c r="CS78" s="64">
        <v>846405.24</v>
      </c>
      <c r="CT78" s="64">
        <v>-747458.74</v>
      </c>
      <c r="CU78" s="64">
        <v>29363606.830000002</v>
      </c>
      <c r="CV78" s="64">
        <v>-16854484.48</v>
      </c>
      <c r="CW78" s="64">
        <v>0</v>
      </c>
      <c r="CX78" s="64">
        <v>0</v>
      </c>
      <c r="CY78" s="64">
        <v>0</v>
      </c>
      <c r="CZ78" s="64">
        <v>-720669626.86415529</v>
      </c>
      <c r="DA78" s="64">
        <v>-691236811.05415511</v>
      </c>
      <c r="DB78" s="64">
        <v>-29432815.809999973</v>
      </c>
      <c r="DC78" s="64">
        <v>-332369697.37</v>
      </c>
      <c r="DD78" s="64">
        <v>163855017.60999954</v>
      </c>
      <c r="DE78" s="64">
        <v>-408014843.20000005</v>
      </c>
      <c r="DF78" s="64">
        <v>-260177185.60999995</v>
      </c>
      <c r="DG78" s="64">
        <v>-147837657.59</v>
      </c>
      <c r="DH78" s="64">
        <v>46205223.07</v>
      </c>
      <c r="DI78" s="64">
        <v>-73692652.890000001</v>
      </c>
      <c r="DJ78" s="64">
        <v>31609387715.568523</v>
      </c>
      <c r="DK78" s="64">
        <v>39323775994.331863</v>
      </c>
      <c r="DL78" s="64">
        <v>-7714388278.7633324</v>
      </c>
      <c r="DM78" s="64">
        <v>31609387715.568523</v>
      </c>
      <c r="DN78" s="64">
        <v>0</v>
      </c>
      <c r="DO78" s="64">
        <v>34502773909.467415</v>
      </c>
      <c r="DP78" s="64">
        <v>4821002085.31672</v>
      </c>
      <c r="DQ78" s="5"/>
      <c r="DR78" s="5"/>
    </row>
    <row r="79" spans="1:122" ht="12.75" customHeight="1">
      <c r="A79" s="47" t="s">
        <v>129</v>
      </c>
      <c r="B79" s="63">
        <v>9001</v>
      </c>
      <c r="C79" s="60" t="s">
        <v>378</v>
      </c>
      <c r="D79" s="64">
        <v>13847052032.930002</v>
      </c>
      <c r="E79" s="64">
        <v>10323929710.470001</v>
      </c>
      <c r="F79" s="64">
        <v>136288499.51999998</v>
      </c>
      <c r="G79" s="64">
        <v>2244224.16</v>
      </c>
      <c r="H79" s="64">
        <v>4016251331.8900003</v>
      </c>
      <c r="I79" s="64">
        <v>855356813.69000006</v>
      </c>
      <c r="J79" s="64">
        <v>0</v>
      </c>
      <c r="K79" s="64">
        <v>610985182.45000005</v>
      </c>
      <c r="L79" s="64">
        <v>368993701.12</v>
      </c>
      <c r="M79" s="64">
        <v>3194420929.79</v>
      </c>
      <c r="N79" s="64">
        <v>1139389027.8499999</v>
      </c>
      <c r="O79" s="64">
        <v>625800745.74000001</v>
      </c>
      <c r="P79" s="64">
        <v>0</v>
      </c>
      <c r="Q79" s="64">
        <v>0</v>
      </c>
      <c r="R79" s="64">
        <v>105384384.02</v>
      </c>
      <c r="S79" s="64">
        <v>0</v>
      </c>
      <c r="T79" s="64">
        <v>0</v>
      </c>
      <c r="U79" s="64">
        <v>320850606.84999996</v>
      </c>
      <c r="V79" s="64">
        <v>175099052</v>
      </c>
      <c r="W79" s="64">
        <v>24466702.870000001</v>
      </c>
      <c r="X79" s="64">
        <v>1821956498.4099996</v>
      </c>
      <c r="Y79" s="64">
        <v>20419958.050000001</v>
      </c>
      <c r="Z79" s="64">
        <v>12409449.199999999</v>
      </c>
      <c r="AA79" s="64">
        <v>-61800140.529999867</v>
      </c>
      <c r="AB79" s="64">
        <v>171575311.10999998</v>
      </c>
      <c r="AC79" s="64">
        <v>-45781730.729999997</v>
      </c>
      <c r="AD79" s="64">
        <v>1477562541.3499997</v>
      </c>
      <c r="AE79" s="64">
        <v>-224148610.94999999</v>
      </c>
      <c r="AF79" s="64">
        <v>471719720.90999997</v>
      </c>
      <c r="AG79" s="64">
        <v>665853102.29999995</v>
      </c>
      <c r="AH79" s="64">
        <v>263743783.08999997</v>
      </c>
      <c r="AI79" s="64">
        <v>263743783.08999997</v>
      </c>
      <c r="AJ79" s="64">
        <v>0</v>
      </c>
      <c r="AK79" s="64">
        <v>0</v>
      </c>
      <c r="AL79" s="64">
        <v>0</v>
      </c>
      <c r="AM79" s="64">
        <v>0</v>
      </c>
      <c r="AN79" s="64">
        <v>7262312.1699999999</v>
      </c>
      <c r="AO79" s="64">
        <v>6902972.5199999996</v>
      </c>
      <c r="AP79" s="64">
        <v>359339.65</v>
      </c>
      <c r="AQ79" s="64">
        <v>0</v>
      </c>
      <c r="AR79" s="64">
        <v>84579491.430000007</v>
      </c>
      <c r="AS79" s="64">
        <v>18315569.98</v>
      </c>
      <c r="AT79" s="64">
        <v>10725430.98</v>
      </c>
      <c r="AU79" s="64">
        <v>7590139</v>
      </c>
      <c r="AV79" s="64">
        <v>0</v>
      </c>
      <c r="AW79" s="64">
        <v>35610819.339999996</v>
      </c>
      <c r="AX79" s="64">
        <v>35621250.649999999</v>
      </c>
      <c r="AY79" s="64">
        <v>0</v>
      </c>
      <c r="AZ79" s="64">
        <v>-10431.31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-2945646337.1320682</v>
      </c>
      <c r="BH79" s="64">
        <v>-370636921.56999993</v>
      </c>
      <c r="BI79" s="64">
        <v>-107046741.5</v>
      </c>
      <c r="BJ79" s="64">
        <v>-192363644.47999999</v>
      </c>
      <c r="BK79" s="64">
        <v>-1376745393.9820678</v>
      </c>
      <c r="BL79" s="64">
        <v>-1046554639.4200703</v>
      </c>
      <c r="BM79" s="64">
        <v>-6984349.9048658358</v>
      </c>
      <c r="BN79" s="64">
        <v>-121633519.27984788</v>
      </c>
      <c r="BO79" s="64">
        <v>-201310399.47728387</v>
      </c>
      <c r="BP79" s="64">
        <v>0</v>
      </c>
      <c r="BQ79" s="64">
        <v>0</v>
      </c>
      <c r="BR79" s="64">
        <v>-203.72</v>
      </c>
      <c r="BS79" s="64">
        <v>0</v>
      </c>
      <c r="BT79" s="64">
        <v>-262282.18</v>
      </c>
      <c r="BU79" s="64">
        <v>79302296.180000007</v>
      </c>
      <c r="BV79" s="64">
        <v>-103276085.51999998</v>
      </c>
      <c r="BW79" s="64">
        <v>-730596562.77999997</v>
      </c>
      <c r="BX79" s="64">
        <v>0</v>
      </c>
      <c r="BY79" s="64">
        <v>-33693</v>
      </c>
      <c r="BZ79" s="64">
        <v>-25417943.02</v>
      </c>
      <c r="CA79" s="64">
        <v>-63516499.11999999</v>
      </c>
      <c r="CB79" s="64">
        <v>-33615216.199999996</v>
      </c>
      <c r="CC79" s="64">
        <v>-44241610.920000002</v>
      </c>
      <c r="CD79" s="64">
        <v>-211804516.27000001</v>
      </c>
      <c r="CE79" s="64">
        <v>-351967084.25000006</v>
      </c>
      <c r="CF79" s="64">
        <v>-144283283.48000002</v>
      </c>
      <c r="CG79" s="64">
        <v>363170421.06999993</v>
      </c>
      <c r="CH79" s="64">
        <v>437520685.56999993</v>
      </c>
      <c r="CI79" s="64">
        <v>851197950.89999998</v>
      </c>
      <c r="CJ79" s="64">
        <v>-64713297.799999997</v>
      </c>
      <c r="CK79" s="64">
        <v>-106356371.99999999</v>
      </c>
      <c r="CL79" s="64">
        <v>1658042.8900000006</v>
      </c>
      <c r="CM79" s="64">
        <v>39985031.309999987</v>
      </c>
      <c r="CN79" s="64">
        <v>-348963967.52999997</v>
      </c>
      <c r="CO79" s="64">
        <v>55211505.189999998</v>
      </c>
      <c r="CP79" s="64">
        <v>89515323.669999987</v>
      </c>
      <c r="CQ79" s="64">
        <v>-34303818.480000004</v>
      </c>
      <c r="CR79" s="64">
        <v>0</v>
      </c>
      <c r="CS79" s="64">
        <v>0</v>
      </c>
      <c r="CT79" s="64">
        <v>0</v>
      </c>
      <c r="CU79" s="64">
        <v>0</v>
      </c>
      <c r="CV79" s="64">
        <v>0</v>
      </c>
      <c r="CW79" s="64">
        <v>0</v>
      </c>
      <c r="CX79" s="64">
        <v>0</v>
      </c>
      <c r="CY79" s="64">
        <v>0</v>
      </c>
      <c r="CZ79" s="64">
        <v>-81651714.75000006</v>
      </c>
      <c r="DA79" s="64">
        <v>717876803.76999998</v>
      </c>
      <c r="DB79" s="64">
        <v>-799528518.5200001</v>
      </c>
      <c r="DC79" s="64">
        <v>1167032.56</v>
      </c>
      <c r="DD79" s="64">
        <v>158938039.92000002</v>
      </c>
      <c r="DE79" s="64">
        <v>-217704522.75999999</v>
      </c>
      <c r="DF79" s="64">
        <v>-51963804.469999999</v>
      </c>
      <c r="DG79" s="64">
        <v>-165740718.29000002</v>
      </c>
      <c r="DH79" s="64">
        <v>45663351.070000008</v>
      </c>
      <c r="DI79" s="64">
        <v>-35973955.730000004</v>
      </c>
      <c r="DJ79" s="64">
        <v>17908365999.254326</v>
      </c>
      <c r="DK79" s="64">
        <v>24499852881.144329</v>
      </c>
      <c r="DL79" s="64">
        <v>-6591486881.8900003</v>
      </c>
      <c r="DM79" s="64">
        <v>17908365999.254326</v>
      </c>
      <c r="DN79" s="64">
        <v>0</v>
      </c>
      <c r="DO79" s="64">
        <v>13235276766.904049</v>
      </c>
      <c r="DP79" s="64">
        <v>11264576116.867933</v>
      </c>
      <c r="DQ79" s="5"/>
      <c r="DR79" s="5"/>
    </row>
    <row r="80" spans="1:122" ht="12.75" customHeight="1">
      <c r="A80" s="47" t="s">
        <v>131</v>
      </c>
      <c r="B80" s="63">
        <v>9002</v>
      </c>
      <c r="C80" s="60" t="s">
        <v>379</v>
      </c>
      <c r="D80" s="64">
        <v>5853404464.0524397</v>
      </c>
      <c r="E80" s="64">
        <v>1929621637.63326</v>
      </c>
      <c r="F80" s="64">
        <v>30879093.889999997</v>
      </c>
      <c r="G80" s="64">
        <v>47776095.509999998</v>
      </c>
      <c r="H80" s="64">
        <v>709292463.13826001</v>
      </c>
      <c r="I80" s="64">
        <v>282916543.245</v>
      </c>
      <c r="J80" s="64">
        <v>0</v>
      </c>
      <c r="K80" s="64">
        <v>0</v>
      </c>
      <c r="L80" s="64">
        <v>0</v>
      </c>
      <c r="M80" s="64">
        <v>858757441.85000002</v>
      </c>
      <c r="N80" s="64">
        <v>0</v>
      </c>
      <c r="O80" s="64">
        <v>313952991.48000002</v>
      </c>
      <c r="P80" s="64">
        <v>0</v>
      </c>
      <c r="Q80" s="64">
        <v>0</v>
      </c>
      <c r="R80" s="64">
        <v>86512239.140000001</v>
      </c>
      <c r="S80" s="64">
        <v>0</v>
      </c>
      <c r="T80" s="64">
        <v>0</v>
      </c>
      <c r="U80" s="64">
        <v>227440678.42000002</v>
      </c>
      <c r="V80" s="64">
        <v>73.92</v>
      </c>
      <c r="W80" s="64">
        <v>0</v>
      </c>
      <c r="X80" s="64">
        <v>838642027.95918</v>
      </c>
      <c r="Y80" s="64">
        <v>1494933.5</v>
      </c>
      <c r="Z80" s="64">
        <v>160375131.94999999</v>
      </c>
      <c r="AA80" s="64">
        <v>493099425.00918001</v>
      </c>
      <c r="AB80" s="64">
        <v>1332503.9400000013</v>
      </c>
      <c r="AC80" s="64">
        <v>105826365.29000001</v>
      </c>
      <c r="AD80" s="64">
        <v>27626895.299999997</v>
      </c>
      <c r="AE80" s="64">
        <v>0</v>
      </c>
      <c r="AF80" s="64">
        <v>48886772.969999999</v>
      </c>
      <c r="AG80" s="64">
        <v>535168513.98000002</v>
      </c>
      <c r="AH80" s="64">
        <v>200898810</v>
      </c>
      <c r="AI80" s="64">
        <v>200898810</v>
      </c>
      <c r="AJ80" s="64">
        <v>0</v>
      </c>
      <c r="AK80" s="64">
        <v>1981616886</v>
      </c>
      <c r="AL80" s="64">
        <v>1977084113</v>
      </c>
      <c r="AM80" s="64">
        <v>4532773</v>
      </c>
      <c r="AN80" s="64">
        <v>0</v>
      </c>
      <c r="AO80" s="64">
        <v>0</v>
      </c>
      <c r="AP80" s="64">
        <v>0</v>
      </c>
      <c r="AQ80" s="64">
        <v>0</v>
      </c>
      <c r="AR80" s="64">
        <v>52403597</v>
      </c>
      <c r="AS80" s="64">
        <v>1100000</v>
      </c>
      <c r="AT80" s="64">
        <v>0</v>
      </c>
      <c r="AU80" s="64">
        <v>1100000</v>
      </c>
      <c r="AV80" s="64">
        <v>0</v>
      </c>
      <c r="AW80" s="64">
        <v>0</v>
      </c>
      <c r="AX80" s="64">
        <v>0</v>
      </c>
      <c r="AY80" s="64">
        <v>0</v>
      </c>
      <c r="AZ80" s="64">
        <v>0</v>
      </c>
      <c r="BA80" s="64">
        <v>0</v>
      </c>
      <c r="BB80" s="64">
        <v>0</v>
      </c>
      <c r="BC80" s="64">
        <v>0</v>
      </c>
      <c r="BD80" s="64">
        <v>0</v>
      </c>
      <c r="BE80" s="64">
        <v>0</v>
      </c>
      <c r="BF80" s="64">
        <v>0</v>
      </c>
      <c r="BG80" s="64">
        <v>-3842451014.0560002</v>
      </c>
      <c r="BH80" s="64">
        <v>-35168369.549999997</v>
      </c>
      <c r="BI80" s="64">
        <v>-401324504.32999998</v>
      </c>
      <c r="BJ80" s="64">
        <v>-35640585.560000002</v>
      </c>
      <c r="BK80" s="64">
        <v>-2825532677.1099997</v>
      </c>
      <c r="BL80" s="64">
        <v>-1904323323.78</v>
      </c>
      <c r="BM80" s="64">
        <v>-297540204.89999998</v>
      </c>
      <c r="BN80" s="64">
        <v>-432556515.75</v>
      </c>
      <c r="BO80" s="64">
        <v>-138709036.02000001</v>
      </c>
      <c r="BP80" s="64">
        <v>0</v>
      </c>
      <c r="BQ80" s="64">
        <v>0</v>
      </c>
      <c r="BR80" s="64">
        <v>0</v>
      </c>
      <c r="BS80" s="64">
        <v>-52403596.659999996</v>
      </c>
      <c r="BT80" s="64">
        <v>0</v>
      </c>
      <c r="BU80" s="64">
        <v>-8033713</v>
      </c>
      <c r="BV80" s="64">
        <v>-407539771.19999999</v>
      </c>
      <c r="BW80" s="64">
        <v>-51848376.306000002</v>
      </c>
      <c r="BX80" s="64">
        <v>0</v>
      </c>
      <c r="BY80" s="64">
        <v>0</v>
      </c>
      <c r="BZ80" s="64">
        <v>-1931004.52</v>
      </c>
      <c r="CA80" s="64">
        <v>-4376029.4607800003</v>
      </c>
      <c r="CB80" s="64">
        <v>-2862030.3099600002</v>
      </c>
      <c r="CC80" s="64">
        <v>-7280221.0999999996</v>
      </c>
      <c r="CD80" s="64">
        <v>-25641541.448040001</v>
      </c>
      <c r="CE80" s="64">
        <v>-9757549.4672200009</v>
      </c>
      <c r="CF80" s="64">
        <v>-77363017</v>
      </c>
      <c r="CG80" s="64">
        <v>320375433.5</v>
      </c>
      <c r="CH80" s="64">
        <v>-69116517.539999992</v>
      </c>
      <c r="CI80" s="64">
        <v>0</v>
      </c>
      <c r="CJ80" s="64">
        <v>-17068067.07</v>
      </c>
      <c r="CK80" s="64">
        <v>-10102865.309999999</v>
      </c>
      <c r="CL80" s="64">
        <v>-6965201.7599999998</v>
      </c>
      <c r="CM80" s="64">
        <v>0</v>
      </c>
      <c r="CN80" s="64">
        <v>-52048450.469999999</v>
      </c>
      <c r="CO80" s="64">
        <v>-25027025.150000006</v>
      </c>
      <c r="CP80" s="64">
        <v>16831361.27</v>
      </c>
      <c r="CQ80" s="64">
        <v>-41858386.420000002</v>
      </c>
      <c r="CR80" s="64">
        <v>0</v>
      </c>
      <c r="CS80" s="64">
        <v>0</v>
      </c>
      <c r="CT80" s="64">
        <v>0</v>
      </c>
      <c r="CU80" s="64">
        <v>0</v>
      </c>
      <c r="CV80" s="64">
        <v>0</v>
      </c>
      <c r="CW80" s="64">
        <v>0</v>
      </c>
      <c r="CX80" s="64">
        <v>0</v>
      </c>
      <c r="CY80" s="64">
        <v>0</v>
      </c>
      <c r="CZ80" s="64">
        <v>324115438.14999998</v>
      </c>
      <c r="DA80" s="64">
        <v>316183537.88</v>
      </c>
      <c r="DB80" s="64">
        <v>7931900.2699999996</v>
      </c>
      <c r="DC80" s="64">
        <v>0</v>
      </c>
      <c r="DD80" s="64">
        <v>96725178</v>
      </c>
      <c r="DE80" s="64">
        <v>-11111992.890000001</v>
      </c>
      <c r="DF80" s="64">
        <v>-11111992.890000001</v>
      </c>
      <c r="DG80" s="64">
        <v>0</v>
      </c>
      <c r="DH80" s="64">
        <v>7140339.54</v>
      </c>
      <c r="DI80" s="64">
        <v>-2349986.61</v>
      </c>
      <c r="DJ80" s="64">
        <v>4429147859.0999985</v>
      </c>
      <c r="DK80" s="64">
        <v>5162947886.9099979</v>
      </c>
      <c r="DL80" s="64">
        <v>-733800027.80999994</v>
      </c>
      <c r="DM80" s="64">
        <v>4429147859.0999985</v>
      </c>
      <c r="DN80" s="64">
        <v>0</v>
      </c>
      <c r="DO80" s="64">
        <v>2831619004.0100021</v>
      </c>
      <c r="DP80" s="64">
        <v>2331328883.4964404</v>
      </c>
      <c r="DQ80" s="5"/>
      <c r="DR80" s="5"/>
    </row>
    <row r="81" spans="1:122" ht="12.75" customHeight="1">
      <c r="A81" s="47" t="s">
        <v>133</v>
      </c>
      <c r="B81" s="63">
        <v>9003</v>
      </c>
      <c r="C81" s="60" t="s">
        <v>380</v>
      </c>
      <c r="D81" s="64">
        <v>93194155314.430023</v>
      </c>
      <c r="E81" s="64">
        <v>55569016771.390007</v>
      </c>
      <c r="F81" s="64">
        <v>406831808.89000005</v>
      </c>
      <c r="G81" s="64">
        <v>82056994.979999989</v>
      </c>
      <c r="H81" s="64">
        <v>18445410005.32</v>
      </c>
      <c r="I81" s="64">
        <v>1777709829.4400001</v>
      </c>
      <c r="J81" s="64">
        <v>2160043564.3000002</v>
      </c>
      <c r="K81" s="64">
        <v>2635732162.6199999</v>
      </c>
      <c r="L81" s="64">
        <v>639438959.32000005</v>
      </c>
      <c r="M81" s="64">
        <v>27877547352.820004</v>
      </c>
      <c r="N81" s="64">
        <v>1544246093.6999998</v>
      </c>
      <c r="O81" s="64">
        <v>3344493470.7600002</v>
      </c>
      <c r="P81" s="64">
        <v>859583184.93000007</v>
      </c>
      <c r="Q81" s="64">
        <v>139678346.78</v>
      </c>
      <c r="R81" s="64">
        <v>790544429.75</v>
      </c>
      <c r="S81" s="64">
        <v>429660801.19</v>
      </c>
      <c r="T81" s="64">
        <v>0</v>
      </c>
      <c r="U81" s="64">
        <v>798941138.36000013</v>
      </c>
      <c r="V81" s="64">
        <v>290611604.25</v>
      </c>
      <c r="W81" s="64">
        <v>35473965.5</v>
      </c>
      <c r="X81" s="64">
        <v>17109795332.210003</v>
      </c>
      <c r="Y81" s="64">
        <v>1595299694.1699998</v>
      </c>
      <c r="Z81" s="64">
        <v>199042130.42000002</v>
      </c>
      <c r="AA81" s="64">
        <v>-356219360.79999983</v>
      </c>
      <c r="AB81" s="64">
        <v>-401484487.08000004</v>
      </c>
      <c r="AC81" s="64">
        <v>196799582.04000005</v>
      </c>
      <c r="AD81" s="64">
        <v>11126452451.890001</v>
      </c>
      <c r="AE81" s="64">
        <v>-298178561.38999999</v>
      </c>
      <c r="AF81" s="64">
        <v>5048083882.960001</v>
      </c>
      <c r="AG81" s="64">
        <v>12196749233.440001</v>
      </c>
      <c r="AH81" s="64">
        <v>1001874978.0100002</v>
      </c>
      <c r="AI81" s="64">
        <v>974604908.44000006</v>
      </c>
      <c r="AJ81" s="64">
        <v>27270069.57</v>
      </c>
      <c r="AK81" s="64">
        <v>1606587168.53</v>
      </c>
      <c r="AL81" s="64">
        <v>1606894300.3399999</v>
      </c>
      <c r="AM81" s="64">
        <v>-307131.81</v>
      </c>
      <c r="AN81" s="64">
        <v>985807391.22999954</v>
      </c>
      <c r="AO81" s="64">
        <v>52720059.609999433</v>
      </c>
      <c r="AP81" s="64">
        <v>4039331.6199999996</v>
      </c>
      <c r="AQ81" s="64">
        <v>929048000</v>
      </c>
      <c r="AR81" s="64">
        <v>1323767072.3899999</v>
      </c>
      <c r="AS81" s="64">
        <v>20453077.130000003</v>
      </c>
      <c r="AT81" s="64">
        <v>10725430.98</v>
      </c>
      <c r="AU81" s="64">
        <v>9727646.1500000004</v>
      </c>
      <c r="AV81" s="64">
        <v>0</v>
      </c>
      <c r="AW81" s="64">
        <v>35610819.339999996</v>
      </c>
      <c r="AX81" s="64">
        <v>35621250.649999999</v>
      </c>
      <c r="AY81" s="64">
        <v>0</v>
      </c>
      <c r="AZ81" s="64">
        <v>-10431.31</v>
      </c>
      <c r="BA81" s="64">
        <v>0</v>
      </c>
      <c r="BB81" s="64">
        <v>0</v>
      </c>
      <c r="BC81" s="64">
        <v>0</v>
      </c>
      <c r="BD81" s="64">
        <v>0</v>
      </c>
      <c r="BE81" s="64">
        <v>0</v>
      </c>
      <c r="BF81" s="64">
        <v>0</v>
      </c>
      <c r="BG81" s="64">
        <v>-72771023726.111176</v>
      </c>
      <c r="BH81" s="64">
        <v>-2811364005.5100002</v>
      </c>
      <c r="BI81" s="64">
        <v>-768713382.88000023</v>
      </c>
      <c r="BJ81" s="64">
        <v>-392117968.96999991</v>
      </c>
      <c r="BK81" s="64">
        <v>-59023917741.761192</v>
      </c>
      <c r="BL81" s="64">
        <v>-36780599859.388725</v>
      </c>
      <c r="BM81" s="64">
        <v>-2509999400.4387116</v>
      </c>
      <c r="BN81" s="64">
        <v>-14851975455.094236</v>
      </c>
      <c r="BO81" s="64">
        <v>-3056353758.2407188</v>
      </c>
      <c r="BP81" s="64">
        <v>-717177022.84269214</v>
      </c>
      <c r="BQ81" s="64">
        <v>-351008253.37913197</v>
      </c>
      <c r="BR81" s="64">
        <v>-480161036.68139887</v>
      </c>
      <c r="BS81" s="64">
        <v>-268729727.27999997</v>
      </c>
      <c r="BT81" s="64">
        <v>-7913228.415575847</v>
      </c>
      <c r="BU81" s="64">
        <v>-348590733.23000002</v>
      </c>
      <c r="BV81" s="64">
        <v>-6762512330.5900021</v>
      </c>
      <c r="BW81" s="64">
        <v>-1894584281.1099997</v>
      </c>
      <c r="BX81" s="64">
        <v>-8591858.1199999992</v>
      </c>
      <c r="BY81" s="64">
        <v>-42818634.880000003</v>
      </c>
      <c r="BZ81" s="64">
        <v>-95621987.200000003</v>
      </c>
      <c r="CA81" s="64">
        <v>-183920431.38</v>
      </c>
      <c r="CB81" s="64">
        <v>-161148625.39000002</v>
      </c>
      <c r="CC81" s="64">
        <v>-101326767.27</v>
      </c>
      <c r="CD81" s="64">
        <v>-414358224.13999999</v>
      </c>
      <c r="CE81" s="64">
        <v>-886797752.73000014</v>
      </c>
      <c r="CF81" s="64">
        <v>-769223282.05999982</v>
      </c>
      <c r="CG81" s="64">
        <v>-4337553386.1341553</v>
      </c>
      <c r="CH81" s="64">
        <v>-1313541712.3200002</v>
      </c>
      <c r="CI81" s="64">
        <v>1777534093.21</v>
      </c>
      <c r="CJ81" s="64">
        <v>-2987177778.2900014</v>
      </c>
      <c r="CK81" s="64">
        <v>-246794168.88999999</v>
      </c>
      <c r="CL81" s="64">
        <v>-2718302155.7600012</v>
      </c>
      <c r="CM81" s="64">
        <v>-22081453.640000001</v>
      </c>
      <c r="CN81" s="64">
        <v>-103898027.24000031</v>
      </c>
      <c r="CO81" s="64">
        <v>-1582371393.3299999</v>
      </c>
      <c r="CP81" s="64">
        <v>1925910627.8099999</v>
      </c>
      <c r="CQ81" s="64">
        <v>-3508282021.1399999</v>
      </c>
      <c r="CR81" s="64">
        <v>12608068.850000003</v>
      </c>
      <c r="CS81" s="64">
        <v>846405.24</v>
      </c>
      <c r="CT81" s="64">
        <v>-747458.74</v>
      </c>
      <c r="CU81" s="64">
        <v>29363606.830000002</v>
      </c>
      <c r="CV81" s="64">
        <v>-16854484.48</v>
      </c>
      <c r="CW81" s="64">
        <v>0</v>
      </c>
      <c r="CX81" s="64">
        <v>0</v>
      </c>
      <c r="CY81" s="64">
        <v>0</v>
      </c>
      <c r="CZ81" s="64">
        <v>-802321341.61415529</v>
      </c>
      <c r="DA81" s="64">
        <v>26639992.71584487</v>
      </c>
      <c r="DB81" s="64">
        <v>-828961334.33000004</v>
      </c>
      <c r="DC81" s="64">
        <v>-331202664.81</v>
      </c>
      <c r="DD81" s="64">
        <v>322793057.52999955</v>
      </c>
      <c r="DE81" s="64">
        <v>-625719365.96000004</v>
      </c>
      <c r="DF81" s="64">
        <v>-312140990.07999992</v>
      </c>
      <c r="DG81" s="64">
        <v>-313578375.88</v>
      </c>
      <c r="DH81" s="64">
        <v>91868574.140000015</v>
      </c>
      <c r="DI81" s="64">
        <v>-109666608.62</v>
      </c>
      <c r="DJ81" s="64">
        <v>49517753714.822845</v>
      </c>
      <c r="DK81" s="64">
        <v>63823628875.476196</v>
      </c>
      <c r="DL81" s="64">
        <v>-14305875160.653332</v>
      </c>
      <c r="DM81" s="64">
        <v>49517753714.822845</v>
      </c>
      <c r="DN81" s="64">
        <v>0</v>
      </c>
      <c r="DO81" s="64">
        <v>47738050676.37146</v>
      </c>
      <c r="DP81" s="64">
        <v>16085578202.184654</v>
      </c>
      <c r="DQ81" s="5"/>
      <c r="DR81" s="5"/>
    </row>
    <row r="82" spans="1:122" ht="12.75" customHeight="1">
      <c r="A82" s="48" t="s">
        <v>135</v>
      </c>
      <c r="B82" s="65"/>
      <c r="C82" s="60" t="s">
        <v>381</v>
      </c>
      <c r="D82" s="64">
        <v>99047559778.482468</v>
      </c>
      <c r="E82" s="64">
        <v>57498638409.02327</v>
      </c>
      <c r="F82" s="64">
        <v>437710902.78000003</v>
      </c>
      <c r="G82" s="64">
        <v>129833090.48999998</v>
      </c>
      <c r="H82" s="64">
        <v>19154702468.45826</v>
      </c>
      <c r="I82" s="64">
        <v>2060626372.6849999</v>
      </c>
      <c r="J82" s="64">
        <v>2160043564.3000002</v>
      </c>
      <c r="K82" s="64">
        <v>2635732162.6199999</v>
      </c>
      <c r="L82" s="64">
        <v>639438959.32000005</v>
      </c>
      <c r="M82" s="64">
        <v>28736304794.670002</v>
      </c>
      <c r="N82" s="64">
        <v>1544246093.6999998</v>
      </c>
      <c r="O82" s="64">
        <v>3658446462.2400002</v>
      </c>
      <c r="P82" s="64">
        <v>859583184.93000007</v>
      </c>
      <c r="Q82" s="64">
        <v>139678346.78</v>
      </c>
      <c r="R82" s="64">
        <v>877056668.88999999</v>
      </c>
      <c r="S82" s="64">
        <v>429660801.19</v>
      </c>
      <c r="T82" s="64">
        <v>0</v>
      </c>
      <c r="U82" s="64">
        <v>1026381816.7800002</v>
      </c>
      <c r="V82" s="64">
        <v>290611678.17000002</v>
      </c>
      <c r="W82" s="64">
        <v>35473965.5</v>
      </c>
      <c r="X82" s="64">
        <v>17948437360.169182</v>
      </c>
      <c r="Y82" s="64">
        <v>1596794627.6699998</v>
      </c>
      <c r="Z82" s="64">
        <v>359417262.37</v>
      </c>
      <c r="AA82" s="64">
        <v>136880064.20918018</v>
      </c>
      <c r="AB82" s="64">
        <v>-400151983.14000005</v>
      </c>
      <c r="AC82" s="64">
        <v>302625947.33000004</v>
      </c>
      <c r="AD82" s="64">
        <v>11154079347.190001</v>
      </c>
      <c r="AE82" s="64">
        <v>-298178561.38999999</v>
      </c>
      <c r="AF82" s="64">
        <v>5096970655.9300013</v>
      </c>
      <c r="AG82" s="64">
        <v>12731917747.42</v>
      </c>
      <c r="AH82" s="64">
        <v>1202773788.0100002</v>
      </c>
      <c r="AI82" s="64">
        <v>1175503718.4400001</v>
      </c>
      <c r="AJ82" s="64">
        <v>27270069.57</v>
      </c>
      <c r="AK82" s="64">
        <v>3588204054.5299997</v>
      </c>
      <c r="AL82" s="64">
        <v>3583978413.3400002</v>
      </c>
      <c r="AM82" s="64">
        <v>4225641.1900000004</v>
      </c>
      <c r="AN82" s="64">
        <v>985807391.22999954</v>
      </c>
      <c r="AO82" s="64">
        <v>52720059.609999433</v>
      </c>
      <c r="AP82" s="64">
        <v>4039331.6199999996</v>
      </c>
      <c r="AQ82" s="64">
        <v>929048000</v>
      </c>
      <c r="AR82" s="64">
        <v>1376170669.3899999</v>
      </c>
      <c r="AS82" s="64">
        <v>21553077.130000003</v>
      </c>
      <c r="AT82" s="64">
        <v>10725430.98</v>
      </c>
      <c r="AU82" s="64">
        <v>10827646.15</v>
      </c>
      <c r="AV82" s="64">
        <v>0</v>
      </c>
      <c r="AW82" s="64">
        <v>35610819.339999996</v>
      </c>
      <c r="AX82" s="64">
        <v>35621250.649999999</v>
      </c>
      <c r="AY82" s="64">
        <v>0</v>
      </c>
      <c r="AZ82" s="64">
        <v>-10431.31</v>
      </c>
      <c r="BA82" s="64">
        <v>0</v>
      </c>
      <c r="BB82" s="64">
        <v>0</v>
      </c>
      <c r="BC82" s="64">
        <v>0</v>
      </c>
      <c r="BD82" s="64">
        <v>0</v>
      </c>
      <c r="BE82" s="64">
        <v>0</v>
      </c>
      <c r="BF82" s="64">
        <v>0</v>
      </c>
      <c r="BG82" s="64">
        <v>-76613474740.167175</v>
      </c>
      <c r="BH82" s="64">
        <v>-2846532375.0600004</v>
      </c>
      <c r="BI82" s="64">
        <v>-1170037887.2100003</v>
      </c>
      <c r="BJ82" s="64">
        <v>-427758554.52999991</v>
      </c>
      <c r="BK82" s="64">
        <v>-61849450418.871193</v>
      </c>
      <c r="BL82" s="64">
        <v>-38684923183.168724</v>
      </c>
      <c r="BM82" s="64">
        <v>-2807539605.3387117</v>
      </c>
      <c r="BN82" s="64">
        <v>-15284531970.844236</v>
      </c>
      <c r="BO82" s="64">
        <v>-3195062794.2607188</v>
      </c>
      <c r="BP82" s="64">
        <v>-717177022.84269214</v>
      </c>
      <c r="BQ82" s="64">
        <v>-351008253.37913197</v>
      </c>
      <c r="BR82" s="64">
        <v>-480161036.68139887</v>
      </c>
      <c r="BS82" s="64">
        <v>-321133323.93999994</v>
      </c>
      <c r="BT82" s="64">
        <v>-7913228.415575847</v>
      </c>
      <c r="BU82" s="64">
        <v>-356624446.23000002</v>
      </c>
      <c r="BV82" s="64">
        <v>-7170052101.7900019</v>
      </c>
      <c r="BW82" s="64">
        <v>-1946432657.4159997</v>
      </c>
      <c r="BX82" s="64">
        <v>-8591858.1199999992</v>
      </c>
      <c r="BY82" s="64">
        <v>-42818634.880000003</v>
      </c>
      <c r="BZ82" s="64">
        <v>-97552991.719999999</v>
      </c>
      <c r="CA82" s="64">
        <v>-188296460.84077999</v>
      </c>
      <c r="CB82" s="64">
        <v>-164010655.69996002</v>
      </c>
      <c r="CC82" s="64">
        <v>-108606988.36999999</v>
      </c>
      <c r="CD82" s="64">
        <v>-439999765.58803999</v>
      </c>
      <c r="CE82" s="64">
        <v>-896555302.19722009</v>
      </c>
      <c r="CF82" s="64">
        <v>-846586299.05999982</v>
      </c>
      <c r="CG82" s="64">
        <v>-4017177952.6341553</v>
      </c>
      <c r="CH82" s="64">
        <v>-1382658229.8600001</v>
      </c>
      <c r="CI82" s="64">
        <v>1777534093.21</v>
      </c>
      <c r="CJ82" s="64">
        <v>-3004245845.3600016</v>
      </c>
      <c r="CK82" s="64">
        <v>-256897034.19999999</v>
      </c>
      <c r="CL82" s="64">
        <v>-2725267357.5200014</v>
      </c>
      <c r="CM82" s="64">
        <v>-22081453.640000001</v>
      </c>
      <c r="CN82" s="64">
        <v>-155946477.71000031</v>
      </c>
      <c r="CO82" s="64">
        <v>-1607398418.48</v>
      </c>
      <c r="CP82" s="64">
        <v>1942741989.0799999</v>
      </c>
      <c r="CQ82" s="64">
        <v>-3550140407.5599999</v>
      </c>
      <c r="CR82" s="64">
        <v>12608068.850000003</v>
      </c>
      <c r="CS82" s="64">
        <v>846405.24</v>
      </c>
      <c r="CT82" s="64">
        <v>-747458.74</v>
      </c>
      <c r="CU82" s="64">
        <v>29363606.830000002</v>
      </c>
      <c r="CV82" s="64">
        <v>-16854484.48</v>
      </c>
      <c r="CW82" s="64">
        <v>0</v>
      </c>
      <c r="CX82" s="64">
        <v>0</v>
      </c>
      <c r="CY82" s="64">
        <v>0</v>
      </c>
      <c r="CZ82" s="64">
        <v>-478205903.46415532</v>
      </c>
      <c r="DA82" s="64">
        <v>342823530.59584486</v>
      </c>
      <c r="DB82" s="64">
        <v>-821029434.06000006</v>
      </c>
      <c r="DC82" s="64">
        <v>-331202664.81</v>
      </c>
      <c r="DD82" s="64">
        <v>419518235.52999955</v>
      </c>
      <c r="DE82" s="64">
        <v>-636831358.85000002</v>
      </c>
      <c r="DF82" s="64">
        <v>-323252982.96999991</v>
      </c>
      <c r="DG82" s="64">
        <v>-313578375.88</v>
      </c>
      <c r="DH82" s="64">
        <v>99008913.680000022</v>
      </c>
      <c r="DI82" s="64">
        <v>-112016595.23</v>
      </c>
      <c r="DJ82" s="64">
        <v>53946901573.922844</v>
      </c>
      <c r="DK82" s="64">
        <v>68986576762.3862</v>
      </c>
      <c r="DL82" s="64">
        <v>-15039675188.463331</v>
      </c>
      <c r="DM82" s="64">
        <v>53946901573.922844</v>
      </c>
      <c r="DN82" s="64">
        <v>0</v>
      </c>
      <c r="DO82" s="64">
        <v>50569669680.381462</v>
      </c>
      <c r="DP82" s="64">
        <v>18416907085.681095</v>
      </c>
      <c r="DQ82" s="5"/>
      <c r="DR82" s="5"/>
    </row>
    <row r="83" spans="1:122" ht="12.75" customHeight="1">
      <c r="DQ83" s="5"/>
      <c r="DR83" s="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F7910-E62A-4B8F-A4BA-01E64BC6D00D}">
  <sheetPr>
    <tabColor rgb="FFFF0000"/>
  </sheetPr>
  <dimension ref="A1:CL83"/>
  <sheetViews>
    <sheetView showGridLines="0" zoomScale="80" zoomScaleNormal="80" workbookViewId="0">
      <pane xSplit="3" ySplit="6" topLeftCell="D7" activePane="bottomRight" state="frozen"/>
      <selection activeCell="D7" sqref="D7"/>
      <selection pane="topRight" activeCell="D7" sqref="D7"/>
      <selection pane="bottomLeft" activeCell="D7" sqref="D7"/>
      <selection pane="bottomRight" activeCell="D7" sqref="D7"/>
    </sheetView>
  </sheetViews>
  <sheetFormatPr defaultColWidth="9.140625" defaultRowHeight="12.75"/>
  <cols>
    <col min="1" max="1" width="58.7109375" style="5" customWidth="1"/>
    <col min="2" max="90" width="15.7109375" style="5" customWidth="1"/>
    <col min="91" max="16384" width="9.140625" style="5"/>
  </cols>
  <sheetData>
    <row r="1" spans="1:90" s="78" customFormat="1" ht="15" customHeight="1">
      <c r="A1" s="49" t="s">
        <v>284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</row>
    <row r="2" spans="1:90" s="78" customFormat="1" ht="15" customHeight="1">
      <c r="A2" s="49" t="s">
        <v>219</v>
      </c>
      <c r="B2" s="76">
        <v>704</v>
      </c>
      <c r="C2" s="76">
        <v>718</v>
      </c>
      <c r="D2" s="76">
        <v>729</v>
      </c>
      <c r="E2" s="76">
        <v>750</v>
      </c>
      <c r="F2" s="76">
        <v>751</v>
      </c>
      <c r="G2" s="76"/>
      <c r="H2" s="76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</row>
    <row r="3" spans="1:90" s="78" customFormat="1" ht="15" customHeight="1">
      <c r="A3" s="49" t="s">
        <v>528</v>
      </c>
      <c r="B3" s="76" t="s">
        <v>285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</row>
    <row r="4" spans="1:90" ht="15" customHeight="1"/>
    <row r="5" spans="1:90" ht="22.5" customHeight="1">
      <c r="D5" s="1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1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1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79" t="s">
        <v>251</v>
      </c>
    </row>
    <row r="6" spans="1:90" ht="80.099999999999994" customHeight="1">
      <c r="A6" s="57" t="s">
        <v>287</v>
      </c>
      <c r="B6" s="57" t="s">
        <v>288</v>
      </c>
      <c r="C6" s="57" t="s">
        <v>289</v>
      </c>
      <c r="D6" s="1" t="s">
        <v>290</v>
      </c>
      <c r="E6" s="53" t="s">
        <v>291</v>
      </c>
      <c r="F6" s="54" t="s">
        <v>292</v>
      </c>
      <c r="G6" s="54" t="s">
        <v>293</v>
      </c>
      <c r="H6" s="54" t="s">
        <v>294</v>
      </c>
      <c r="I6" s="53" t="s">
        <v>295</v>
      </c>
      <c r="J6" s="54" t="s">
        <v>296</v>
      </c>
      <c r="K6" s="55" t="s">
        <v>297</v>
      </c>
      <c r="L6" s="55" t="s">
        <v>298</v>
      </c>
      <c r="M6" s="54" t="s">
        <v>299</v>
      </c>
      <c r="N6" s="55" t="s">
        <v>300</v>
      </c>
      <c r="O6" s="55" t="s">
        <v>301</v>
      </c>
      <c r="P6" s="54" t="s">
        <v>302</v>
      </c>
      <c r="Q6" s="55" t="s">
        <v>303</v>
      </c>
      <c r="R6" s="55" t="s">
        <v>304</v>
      </c>
      <c r="S6" s="53" t="s">
        <v>305</v>
      </c>
      <c r="T6" s="54" t="s">
        <v>306</v>
      </c>
      <c r="U6" s="55" t="s">
        <v>307</v>
      </c>
      <c r="V6" s="55" t="s">
        <v>308</v>
      </c>
      <c r="W6" s="54" t="s">
        <v>309</v>
      </c>
      <c r="X6" s="55" t="s">
        <v>310</v>
      </c>
      <c r="Y6" s="55" t="s">
        <v>311</v>
      </c>
      <c r="Z6" s="53" t="s">
        <v>312</v>
      </c>
      <c r="AA6" s="54" t="s">
        <v>313</v>
      </c>
      <c r="AB6" s="54" t="s">
        <v>314</v>
      </c>
      <c r="AC6" s="54" t="s">
        <v>315</v>
      </c>
      <c r="AD6" s="54" t="s">
        <v>316</v>
      </c>
      <c r="AE6" s="54" t="s">
        <v>317</v>
      </c>
      <c r="AF6" s="54" t="s">
        <v>318</v>
      </c>
      <c r="AG6" s="54" t="s">
        <v>319</v>
      </c>
      <c r="AH6" s="54" t="s">
        <v>320</v>
      </c>
      <c r="AI6" s="54" t="s">
        <v>321</v>
      </c>
      <c r="AJ6" s="53" t="s">
        <v>322</v>
      </c>
      <c r="AK6" s="54" t="s">
        <v>323</v>
      </c>
      <c r="AL6" s="54" t="s">
        <v>324</v>
      </c>
      <c r="AM6" s="53" t="s">
        <v>325</v>
      </c>
      <c r="AN6" s="54" t="s">
        <v>326</v>
      </c>
      <c r="AO6" s="54" t="s">
        <v>327</v>
      </c>
      <c r="AP6" s="54" t="s">
        <v>328</v>
      </c>
      <c r="AQ6" s="54" t="s">
        <v>329</v>
      </c>
      <c r="AR6" s="54" t="s">
        <v>330</v>
      </c>
      <c r="AS6" s="1" t="s">
        <v>331</v>
      </c>
      <c r="AT6" s="53" t="s">
        <v>332</v>
      </c>
      <c r="AU6" s="54" t="s">
        <v>333</v>
      </c>
      <c r="AV6" s="54" t="s">
        <v>334</v>
      </c>
      <c r="AW6" s="53" t="s">
        <v>335</v>
      </c>
      <c r="AX6" s="54" t="s">
        <v>336</v>
      </c>
      <c r="AY6" s="55" t="s">
        <v>337</v>
      </c>
      <c r="AZ6" s="56" t="s">
        <v>338</v>
      </c>
      <c r="BA6" s="56" t="s">
        <v>339</v>
      </c>
      <c r="BB6" s="56" t="s">
        <v>340</v>
      </c>
      <c r="BC6" s="56" t="s">
        <v>341</v>
      </c>
      <c r="BD6" s="55" t="s">
        <v>342</v>
      </c>
      <c r="BE6" s="54" t="s">
        <v>343</v>
      </c>
      <c r="BF6" s="55" t="s">
        <v>344</v>
      </c>
      <c r="BG6" s="56" t="s">
        <v>338</v>
      </c>
      <c r="BH6" s="56" t="s">
        <v>339</v>
      </c>
      <c r="BI6" s="56" t="s">
        <v>340</v>
      </c>
      <c r="BJ6" s="56" t="s">
        <v>345</v>
      </c>
      <c r="BK6" s="55" t="s">
        <v>346</v>
      </c>
      <c r="BL6" s="53" t="s">
        <v>347</v>
      </c>
      <c r="BM6" s="54" t="s">
        <v>348</v>
      </c>
      <c r="BN6" s="54" t="s">
        <v>349</v>
      </c>
      <c r="BO6" s="53" t="s">
        <v>350</v>
      </c>
      <c r="BP6" s="54" t="s">
        <v>351</v>
      </c>
      <c r="BQ6" s="54" t="s">
        <v>352</v>
      </c>
      <c r="BR6" s="54" t="s">
        <v>353</v>
      </c>
      <c r="BS6" s="53" t="s">
        <v>354</v>
      </c>
      <c r="BT6" s="54" t="s">
        <v>355</v>
      </c>
      <c r="BU6" s="54" t="s">
        <v>356</v>
      </c>
      <c r="BV6" s="54" t="s">
        <v>357</v>
      </c>
      <c r="BW6" s="54" t="s">
        <v>358</v>
      </c>
      <c r="BX6" s="54" t="s">
        <v>359</v>
      </c>
      <c r="BY6" s="54" t="s">
        <v>360</v>
      </c>
      <c r="BZ6" s="54" t="s">
        <v>361</v>
      </c>
      <c r="CA6" s="54" t="s">
        <v>362</v>
      </c>
      <c r="CB6" s="53" t="s">
        <v>363</v>
      </c>
      <c r="CC6" s="54" t="s">
        <v>364</v>
      </c>
      <c r="CD6" s="55" t="s">
        <v>365</v>
      </c>
      <c r="CE6" s="55" t="s">
        <v>366</v>
      </c>
      <c r="CF6" s="54" t="s">
        <v>367</v>
      </c>
      <c r="CG6" s="1" t="s">
        <v>368</v>
      </c>
      <c r="CH6" s="55" t="s">
        <v>369</v>
      </c>
      <c r="CI6" s="53" t="s">
        <v>370</v>
      </c>
      <c r="CJ6" s="54" t="s">
        <v>371</v>
      </c>
      <c r="CK6" s="54" t="s">
        <v>372</v>
      </c>
      <c r="CL6" s="57" t="s">
        <v>250</v>
      </c>
    </row>
    <row r="7" spans="1:90" ht="12.75" customHeight="1">
      <c r="A7" s="44" t="s">
        <v>2</v>
      </c>
      <c r="B7" s="59">
        <v>1001</v>
      </c>
      <c r="C7" s="60" t="s">
        <v>373</v>
      </c>
      <c r="D7" s="61">
        <v>32933967.663073588</v>
      </c>
      <c r="E7" s="61">
        <v>64734032.900000006</v>
      </c>
      <c r="F7" s="61">
        <v>74594783.310000002</v>
      </c>
      <c r="G7" s="61">
        <v>-9860750.4100000001</v>
      </c>
      <c r="H7" s="61">
        <v>0</v>
      </c>
      <c r="I7" s="61">
        <v>-35956371.939999998</v>
      </c>
      <c r="J7" s="61">
        <v>-38032474.390000001</v>
      </c>
      <c r="K7" s="61">
        <v>-83986383.090000004</v>
      </c>
      <c r="L7" s="61">
        <v>45953908.700000003</v>
      </c>
      <c r="M7" s="61">
        <v>2076102.4499999993</v>
      </c>
      <c r="N7" s="61">
        <v>14032430.51</v>
      </c>
      <c r="O7" s="61">
        <v>-11956328.060000001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4156306.7030735784</v>
      </c>
      <c r="AA7" s="61">
        <v>0</v>
      </c>
      <c r="AB7" s="61">
        <v>0</v>
      </c>
      <c r="AC7" s="61">
        <v>0</v>
      </c>
      <c r="AD7" s="61">
        <v>4724796.4616193892</v>
      </c>
      <c r="AE7" s="61">
        <v>0</v>
      </c>
      <c r="AF7" s="61">
        <v>0</v>
      </c>
      <c r="AG7" s="61">
        <v>0</v>
      </c>
      <c r="AH7" s="61">
        <v>0</v>
      </c>
      <c r="AI7" s="61">
        <v>-568489.75854581082</v>
      </c>
      <c r="AJ7" s="61">
        <v>0</v>
      </c>
      <c r="AK7" s="61">
        <v>0</v>
      </c>
      <c r="AL7" s="61">
        <v>0</v>
      </c>
      <c r="AM7" s="61">
        <v>0</v>
      </c>
      <c r="AN7" s="61">
        <v>0</v>
      </c>
      <c r="AO7" s="61">
        <v>0</v>
      </c>
      <c r="AP7" s="61">
        <v>0</v>
      </c>
      <c r="AQ7" s="61">
        <v>0</v>
      </c>
      <c r="AR7" s="61">
        <v>0</v>
      </c>
      <c r="AS7" s="61">
        <v>-46701060.223568112</v>
      </c>
      <c r="AT7" s="61">
        <v>-4856781.54</v>
      </c>
      <c r="AU7" s="61">
        <v>-4892661.54</v>
      </c>
      <c r="AV7" s="61">
        <v>35880</v>
      </c>
      <c r="AW7" s="61">
        <v>-3304812.9599999939</v>
      </c>
      <c r="AX7" s="61">
        <v>-3304983.099999994</v>
      </c>
      <c r="AY7" s="61">
        <v>-37004233.089999996</v>
      </c>
      <c r="AZ7" s="61">
        <v>-22530399.369999997</v>
      </c>
      <c r="BA7" s="61">
        <v>-14473833.720000001</v>
      </c>
      <c r="BB7" s="61">
        <v>0</v>
      </c>
      <c r="BC7" s="61">
        <v>0</v>
      </c>
      <c r="BD7" s="61">
        <v>33699249.990000002</v>
      </c>
      <c r="BE7" s="61">
        <v>170.13999999999942</v>
      </c>
      <c r="BF7" s="61">
        <v>16019.48</v>
      </c>
      <c r="BG7" s="61">
        <v>9560</v>
      </c>
      <c r="BH7" s="61">
        <v>6459.48</v>
      </c>
      <c r="BI7" s="61">
        <v>0</v>
      </c>
      <c r="BJ7" s="61">
        <v>0</v>
      </c>
      <c r="BK7" s="61">
        <v>-15849.34</v>
      </c>
      <c r="BL7" s="61">
        <v>0</v>
      </c>
      <c r="BM7" s="61">
        <v>0</v>
      </c>
      <c r="BN7" s="61">
        <v>0</v>
      </c>
      <c r="BO7" s="61">
        <v>-890129.07</v>
      </c>
      <c r="BP7" s="61">
        <v>-890129.07</v>
      </c>
      <c r="BQ7" s="61">
        <v>0</v>
      </c>
      <c r="BR7" s="61">
        <v>0</v>
      </c>
      <c r="BS7" s="61">
        <v>-37572836.653568119</v>
      </c>
      <c r="BT7" s="61">
        <v>-9219020.8899999987</v>
      </c>
      <c r="BU7" s="61">
        <v>-16850725.401962698</v>
      </c>
      <c r="BV7" s="61">
        <v>-3505514.895668223</v>
      </c>
      <c r="BW7" s="61">
        <v>0</v>
      </c>
      <c r="BX7" s="61">
        <v>-226215.60379254079</v>
      </c>
      <c r="BY7" s="61">
        <v>-8446376.3921446539</v>
      </c>
      <c r="BZ7" s="61">
        <v>675016.53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-76500</v>
      </c>
      <c r="CJ7" s="61">
        <v>-76500</v>
      </c>
      <c r="CK7" s="61">
        <v>0</v>
      </c>
      <c r="CL7" s="61">
        <v>-13767092.560494523</v>
      </c>
    </row>
    <row r="8" spans="1:90" ht="12.75" customHeight="1">
      <c r="A8" s="44" t="s">
        <v>3</v>
      </c>
      <c r="B8" s="59">
        <v>1003</v>
      </c>
      <c r="C8" s="60" t="s">
        <v>373</v>
      </c>
      <c r="D8" s="61">
        <v>134170299.80000004</v>
      </c>
      <c r="E8" s="61">
        <v>54346098.630000003</v>
      </c>
      <c r="F8" s="61">
        <v>66851657.43</v>
      </c>
      <c r="G8" s="61">
        <v>-12505558.799999999</v>
      </c>
      <c r="H8" s="61">
        <v>0</v>
      </c>
      <c r="I8" s="61">
        <v>58498999.050000042</v>
      </c>
      <c r="J8" s="61">
        <v>57468362.980000049</v>
      </c>
      <c r="K8" s="61">
        <v>-238842233.47</v>
      </c>
      <c r="L8" s="61">
        <v>296310596.45000005</v>
      </c>
      <c r="M8" s="61">
        <v>1030636.0699999966</v>
      </c>
      <c r="N8" s="61">
        <v>26440383.049999997</v>
      </c>
      <c r="O8" s="61">
        <v>-25409746.98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21325202.119999997</v>
      </c>
      <c r="AA8" s="61">
        <v>10166081.18</v>
      </c>
      <c r="AB8" s="61">
        <v>374734.85</v>
      </c>
      <c r="AC8" s="61">
        <v>9353887.3399999999</v>
      </c>
      <c r="AD8" s="61">
        <v>1430498.75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0</v>
      </c>
      <c r="AO8" s="61">
        <v>0</v>
      </c>
      <c r="AP8" s="61">
        <v>0</v>
      </c>
      <c r="AQ8" s="61">
        <v>0</v>
      </c>
      <c r="AR8" s="61">
        <v>0</v>
      </c>
      <c r="AS8" s="61">
        <v>-41667073.829999998</v>
      </c>
      <c r="AT8" s="61">
        <v>-1822579.0199999996</v>
      </c>
      <c r="AU8" s="61">
        <v>-4201107.3099999996</v>
      </c>
      <c r="AV8" s="61">
        <v>2378528.29</v>
      </c>
      <c r="AW8" s="61">
        <v>-1256372.2500000037</v>
      </c>
      <c r="AX8" s="61">
        <v>-956858.03000000305</v>
      </c>
      <c r="AY8" s="61">
        <v>-12166747.5</v>
      </c>
      <c r="AZ8" s="61">
        <v>-22528472.559999999</v>
      </c>
      <c r="BA8" s="61">
        <v>3635319.04</v>
      </c>
      <c r="BB8" s="61">
        <v>0</v>
      </c>
      <c r="BC8" s="61">
        <v>6726406.0199999996</v>
      </c>
      <c r="BD8" s="61">
        <v>11209889.469999997</v>
      </c>
      <c r="BE8" s="61">
        <v>-299514.22000000067</v>
      </c>
      <c r="BF8" s="61">
        <v>6287767.1600000001</v>
      </c>
      <c r="BG8" s="61">
        <v>9887448.2400000002</v>
      </c>
      <c r="BH8" s="61">
        <v>-622039.05999999994</v>
      </c>
      <c r="BI8" s="61">
        <v>0</v>
      </c>
      <c r="BJ8" s="61">
        <v>-2977642.02</v>
      </c>
      <c r="BK8" s="61">
        <v>-6587281.3800000008</v>
      </c>
      <c r="BL8" s="61">
        <v>0</v>
      </c>
      <c r="BM8" s="61">
        <v>0</v>
      </c>
      <c r="BN8" s="61">
        <v>0</v>
      </c>
      <c r="BO8" s="61">
        <v>-169957.09000000008</v>
      </c>
      <c r="BP8" s="61">
        <v>-169957.09000000008</v>
      </c>
      <c r="BQ8" s="61">
        <v>0</v>
      </c>
      <c r="BR8" s="61">
        <v>0</v>
      </c>
      <c r="BS8" s="61">
        <v>-38418165.469999999</v>
      </c>
      <c r="BT8" s="61">
        <v>-19199305.509999998</v>
      </c>
      <c r="BU8" s="61">
        <v>-12877117.32</v>
      </c>
      <c r="BV8" s="61">
        <v>-2568801.13</v>
      </c>
      <c r="BW8" s="61">
        <v>0</v>
      </c>
      <c r="BX8" s="61">
        <v>0</v>
      </c>
      <c r="BY8" s="61">
        <v>0</v>
      </c>
      <c r="BZ8" s="61">
        <v>-910092.54000000015</v>
      </c>
      <c r="CA8" s="61">
        <v>-2862848.97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92503225.970000044</v>
      </c>
    </row>
    <row r="9" spans="1:90" ht="12.75" customHeight="1">
      <c r="A9" s="44" t="s">
        <v>4</v>
      </c>
      <c r="B9" s="59">
        <v>1004</v>
      </c>
      <c r="C9" s="60" t="s">
        <v>373</v>
      </c>
      <c r="D9" s="61">
        <v>197043985.59000003</v>
      </c>
      <c r="E9" s="61">
        <v>140475344.12000003</v>
      </c>
      <c r="F9" s="61">
        <v>165407796.21000001</v>
      </c>
      <c r="G9" s="61">
        <v>-24091926.049999997</v>
      </c>
      <c r="H9" s="61">
        <v>-840526.04</v>
      </c>
      <c r="I9" s="61">
        <v>13763879.570000004</v>
      </c>
      <c r="J9" s="61">
        <v>11880701.120000005</v>
      </c>
      <c r="K9" s="61">
        <v>-370717128.86000001</v>
      </c>
      <c r="L9" s="61">
        <v>382597829.98000002</v>
      </c>
      <c r="M9" s="61">
        <v>1625739.8899999987</v>
      </c>
      <c r="N9" s="61">
        <v>17698681.66</v>
      </c>
      <c r="O9" s="61">
        <v>-16072941.770000001</v>
      </c>
      <c r="P9" s="61">
        <v>257438.56000000006</v>
      </c>
      <c r="Q9" s="61">
        <v>1440543.49</v>
      </c>
      <c r="R9" s="61">
        <v>-1183104.93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42804761.899999991</v>
      </c>
      <c r="AA9" s="61">
        <v>40559432.119999997</v>
      </c>
      <c r="AB9" s="61">
        <v>0</v>
      </c>
      <c r="AC9" s="61">
        <v>-1053547.8800000004</v>
      </c>
      <c r="AD9" s="61">
        <v>1205017.81</v>
      </c>
      <c r="AE9" s="61">
        <v>0</v>
      </c>
      <c r="AF9" s="61">
        <v>2307548.2699999996</v>
      </c>
      <c r="AG9" s="61">
        <v>-213688.42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-100831612.08000001</v>
      </c>
      <c r="AT9" s="61">
        <v>-8095954.9400000004</v>
      </c>
      <c r="AU9" s="61">
        <v>-12699854.210000001</v>
      </c>
      <c r="AV9" s="61">
        <v>4603899.2700000005</v>
      </c>
      <c r="AW9" s="61">
        <v>-4316461.3400000073</v>
      </c>
      <c r="AX9" s="61">
        <v>-20328458.920000002</v>
      </c>
      <c r="AY9" s="61">
        <v>-92991968.230000004</v>
      </c>
      <c r="AZ9" s="61">
        <v>-70672465.730000004</v>
      </c>
      <c r="BA9" s="61">
        <v>-22319502.5</v>
      </c>
      <c r="BB9" s="61">
        <v>0</v>
      </c>
      <c r="BC9" s="61">
        <v>0</v>
      </c>
      <c r="BD9" s="61">
        <v>72663509.310000002</v>
      </c>
      <c r="BE9" s="61">
        <v>16011997.579999994</v>
      </c>
      <c r="BF9" s="61">
        <v>40866212.739999995</v>
      </c>
      <c r="BG9" s="61">
        <v>33106377.789999999</v>
      </c>
      <c r="BH9" s="61">
        <v>7759834.9499999993</v>
      </c>
      <c r="BI9" s="61">
        <v>0</v>
      </c>
      <c r="BJ9" s="61">
        <v>0</v>
      </c>
      <c r="BK9" s="61">
        <v>-24854215.16</v>
      </c>
      <c r="BL9" s="61">
        <v>0</v>
      </c>
      <c r="BM9" s="61">
        <v>0</v>
      </c>
      <c r="BN9" s="61">
        <v>0</v>
      </c>
      <c r="BO9" s="61">
        <v>1071962.1999999997</v>
      </c>
      <c r="BP9" s="61">
        <v>1071962.1999999997</v>
      </c>
      <c r="BQ9" s="61">
        <v>0</v>
      </c>
      <c r="BR9" s="61">
        <v>0</v>
      </c>
      <c r="BS9" s="61">
        <v>-84917859.679999992</v>
      </c>
      <c r="BT9" s="61">
        <v>-55346122.399999984</v>
      </c>
      <c r="BU9" s="61">
        <v>-20954156.739999998</v>
      </c>
      <c r="BV9" s="61">
        <v>-6847214.3099999996</v>
      </c>
      <c r="BW9" s="61">
        <v>0</v>
      </c>
      <c r="BX9" s="61">
        <v>-1873758.87</v>
      </c>
      <c r="BY9" s="61">
        <v>-1374468.6300000001</v>
      </c>
      <c r="BZ9" s="61">
        <v>1705327.5800000005</v>
      </c>
      <c r="CA9" s="61">
        <v>-227466.31000000003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-4573298.32</v>
      </c>
      <c r="CJ9" s="61">
        <v>-4573298.32</v>
      </c>
      <c r="CK9" s="61">
        <v>0</v>
      </c>
      <c r="CL9" s="61">
        <v>96212373.51000002</v>
      </c>
    </row>
    <row r="10" spans="1:90" ht="12.75" customHeight="1">
      <c r="A10" s="44" t="s">
        <v>6</v>
      </c>
      <c r="B10" s="59">
        <v>1005</v>
      </c>
      <c r="C10" s="60" t="s">
        <v>373</v>
      </c>
      <c r="D10" s="61">
        <v>800561211.84000015</v>
      </c>
      <c r="E10" s="61">
        <v>490719070.82999998</v>
      </c>
      <c r="F10" s="61">
        <v>534327704.08999997</v>
      </c>
      <c r="G10" s="61">
        <v>-39275905.810000002</v>
      </c>
      <c r="H10" s="61">
        <v>-4332727.45</v>
      </c>
      <c r="I10" s="61">
        <v>-22121982.129999816</v>
      </c>
      <c r="J10" s="61">
        <v>-22726059.439999819</v>
      </c>
      <c r="K10" s="61">
        <v>-1132270875.8</v>
      </c>
      <c r="L10" s="61">
        <v>1109544816.3600001</v>
      </c>
      <c r="M10" s="61">
        <v>38975.210000000894</v>
      </c>
      <c r="N10" s="61">
        <v>10043978.390000001</v>
      </c>
      <c r="O10" s="61">
        <v>-10005003.18</v>
      </c>
      <c r="P10" s="61">
        <v>565102.10000000056</v>
      </c>
      <c r="Q10" s="61">
        <v>8599820.4600000009</v>
      </c>
      <c r="R10" s="61">
        <v>-8034718.3600000003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332490044.35999995</v>
      </c>
      <c r="AA10" s="61">
        <v>102541840.27</v>
      </c>
      <c r="AB10" s="61">
        <v>33053128.130000003</v>
      </c>
      <c r="AC10" s="61">
        <v>147691814.28999996</v>
      </c>
      <c r="AD10" s="61">
        <v>17350495.050000001</v>
      </c>
      <c r="AE10" s="61">
        <v>30647375.359999999</v>
      </c>
      <c r="AF10" s="61">
        <v>0</v>
      </c>
      <c r="AG10" s="61">
        <v>0</v>
      </c>
      <c r="AH10" s="61">
        <v>1205391.26</v>
      </c>
      <c r="AI10" s="61">
        <v>0</v>
      </c>
      <c r="AJ10" s="61">
        <v>1835.93</v>
      </c>
      <c r="AK10" s="61">
        <v>1835.93</v>
      </c>
      <c r="AL10" s="61">
        <v>0</v>
      </c>
      <c r="AM10" s="61">
        <v>-527757.14999999991</v>
      </c>
      <c r="AN10" s="61">
        <v>-699700.36</v>
      </c>
      <c r="AO10" s="61">
        <v>171943.21000000002</v>
      </c>
      <c r="AP10" s="61">
        <v>0</v>
      </c>
      <c r="AQ10" s="61">
        <v>0</v>
      </c>
      <c r="AR10" s="61">
        <v>0</v>
      </c>
      <c r="AS10" s="61">
        <v>-324246588</v>
      </c>
      <c r="AT10" s="61">
        <v>-17490773.670000002</v>
      </c>
      <c r="AU10" s="61">
        <v>-17643535.490000002</v>
      </c>
      <c r="AV10" s="61">
        <v>152761.82000000004</v>
      </c>
      <c r="AW10" s="61">
        <v>-34513154.420000002</v>
      </c>
      <c r="AX10" s="61">
        <v>-34302675.680000007</v>
      </c>
      <c r="AY10" s="61">
        <v>-289235032.12</v>
      </c>
      <c r="AZ10" s="61">
        <v>-179404276.19999999</v>
      </c>
      <c r="BA10" s="61">
        <v>-226936809</v>
      </c>
      <c r="BB10" s="61">
        <v>0</v>
      </c>
      <c r="BC10" s="61">
        <v>117106053.08</v>
      </c>
      <c r="BD10" s="61">
        <v>254932356.44</v>
      </c>
      <c r="BE10" s="61">
        <v>-210478.73999999836</v>
      </c>
      <c r="BF10" s="61">
        <v>11204893.220000003</v>
      </c>
      <c r="BG10" s="61">
        <v>12287133.350000001</v>
      </c>
      <c r="BH10" s="61">
        <v>3454419.24</v>
      </c>
      <c r="BI10" s="61">
        <v>0</v>
      </c>
      <c r="BJ10" s="61">
        <v>-4536659.37</v>
      </c>
      <c r="BK10" s="61">
        <v>-11415371.960000001</v>
      </c>
      <c r="BL10" s="61">
        <v>0</v>
      </c>
      <c r="BM10" s="61">
        <v>0</v>
      </c>
      <c r="BN10" s="61">
        <v>0</v>
      </c>
      <c r="BO10" s="61">
        <v>-312005.19</v>
      </c>
      <c r="BP10" s="61">
        <v>-312005.19</v>
      </c>
      <c r="BQ10" s="61">
        <v>0</v>
      </c>
      <c r="BR10" s="61">
        <v>0</v>
      </c>
      <c r="BS10" s="61">
        <v>-263822359.47999996</v>
      </c>
      <c r="BT10" s="61">
        <v>-137787010.00999999</v>
      </c>
      <c r="BU10" s="61">
        <v>-90892438.349999994</v>
      </c>
      <c r="BV10" s="61">
        <v>-25664405.600000001</v>
      </c>
      <c r="BW10" s="61">
        <v>0</v>
      </c>
      <c r="BX10" s="61">
        <v>-3235801.5</v>
      </c>
      <c r="BY10" s="61">
        <v>-3012130.76</v>
      </c>
      <c r="BZ10" s="61">
        <v>-3230573.2600000002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-8108295.2400000002</v>
      </c>
      <c r="CJ10" s="61">
        <v>-8108295.2400000002</v>
      </c>
      <c r="CK10" s="61">
        <v>0</v>
      </c>
      <c r="CL10" s="61">
        <v>476314623.84000015</v>
      </c>
    </row>
    <row r="11" spans="1:90" ht="12.75" customHeight="1">
      <c r="A11" s="44" t="s">
        <v>8</v>
      </c>
      <c r="B11" s="59">
        <v>1006</v>
      </c>
      <c r="C11" s="60" t="s">
        <v>373</v>
      </c>
      <c r="D11" s="61">
        <v>31370839.23</v>
      </c>
      <c r="E11" s="61">
        <v>10784889.060000001</v>
      </c>
      <c r="F11" s="61">
        <v>10784889.060000001</v>
      </c>
      <c r="G11" s="61">
        <v>0</v>
      </c>
      <c r="H11" s="61">
        <v>0</v>
      </c>
      <c r="I11" s="61">
        <v>10103085.279999999</v>
      </c>
      <c r="J11" s="61">
        <v>10103211.649999999</v>
      </c>
      <c r="K11" s="61">
        <v>-54869683.270000003</v>
      </c>
      <c r="L11" s="61">
        <v>64972894.920000002</v>
      </c>
      <c r="M11" s="61">
        <v>-3.02</v>
      </c>
      <c r="N11" s="61">
        <v>0</v>
      </c>
      <c r="O11" s="61">
        <v>-3.02</v>
      </c>
      <c r="P11" s="61">
        <v>-123.35000000000002</v>
      </c>
      <c r="Q11" s="61">
        <v>267.94</v>
      </c>
      <c r="R11" s="61">
        <v>-391.29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10380101.68</v>
      </c>
      <c r="AA11" s="61">
        <v>4142198.6100000003</v>
      </c>
      <c r="AB11" s="61">
        <v>0</v>
      </c>
      <c r="AC11" s="61">
        <v>1037854.6699999999</v>
      </c>
      <c r="AD11" s="61">
        <v>4458298.76</v>
      </c>
      <c r="AE11" s="61">
        <v>0</v>
      </c>
      <c r="AF11" s="61">
        <v>0</v>
      </c>
      <c r="AG11" s="61">
        <v>13739.22</v>
      </c>
      <c r="AH11" s="61">
        <v>728010.42</v>
      </c>
      <c r="AI11" s="61">
        <v>0</v>
      </c>
      <c r="AJ11" s="61">
        <v>0</v>
      </c>
      <c r="AK11" s="61">
        <v>0</v>
      </c>
      <c r="AL11" s="61">
        <v>0</v>
      </c>
      <c r="AM11" s="61">
        <v>102763.20999999999</v>
      </c>
      <c r="AN11" s="61">
        <v>-33763.540000000015</v>
      </c>
      <c r="AO11" s="61">
        <v>0</v>
      </c>
      <c r="AP11" s="61">
        <v>0</v>
      </c>
      <c r="AQ11" s="61">
        <v>0</v>
      </c>
      <c r="AR11" s="61">
        <v>136526.75</v>
      </c>
      <c r="AS11" s="61">
        <v>-11927513.229999999</v>
      </c>
      <c r="AT11" s="61">
        <v>-549635.05999999994</v>
      </c>
      <c r="AU11" s="61">
        <v>-579815.05999999994</v>
      </c>
      <c r="AV11" s="61">
        <v>30180</v>
      </c>
      <c r="AW11" s="61">
        <v>-340321.25999999978</v>
      </c>
      <c r="AX11" s="61">
        <v>-194332.86999999976</v>
      </c>
      <c r="AY11" s="61">
        <v>-1215922.0199999998</v>
      </c>
      <c r="AZ11" s="61">
        <v>-1461910.2999999998</v>
      </c>
      <c r="BA11" s="61">
        <v>-39949.93</v>
      </c>
      <c r="BB11" s="61">
        <v>0</v>
      </c>
      <c r="BC11" s="61">
        <v>285938.21000000002</v>
      </c>
      <c r="BD11" s="61">
        <v>1021589.15</v>
      </c>
      <c r="BE11" s="61">
        <v>-145988.39000000001</v>
      </c>
      <c r="BF11" s="61">
        <v>80743.710000000006</v>
      </c>
      <c r="BG11" s="61">
        <v>79672.22</v>
      </c>
      <c r="BH11" s="61">
        <v>1071.49</v>
      </c>
      <c r="BI11" s="61">
        <v>0</v>
      </c>
      <c r="BJ11" s="61">
        <v>0</v>
      </c>
      <c r="BK11" s="61">
        <v>-226732.1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-9862559.7299999986</v>
      </c>
      <c r="BT11" s="61">
        <v>-5528221.2999999998</v>
      </c>
      <c r="BU11" s="61">
        <v>-2616607.96</v>
      </c>
      <c r="BV11" s="61">
        <v>-1389450.59</v>
      </c>
      <c r="BW11" s="61">
        <v>-12540.6</v>
      </c>
      <c r="BX11" s="61">
        <v>-44966.43</v>
      </c>
      <c r="BY11" s="61">
        <v>-270773.82</v>
      </c>
      <c r="BZ11" s="61">
        <v>0.97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-1174997.18</v>
      </c>
      <c r="CJ11" s="61">
        <v>-1174997.18</v>
      </c>
      <c r="CK11" s="61">
        <v>0</v>
      </c>
      <c r="CL11" s="61">
        <v>19443326</v>
      </c>
    </row>
    <row r="12" spans="1:90" ht="12.75" customHeight="1">
      <c r="A12" s="44" t="s">
        <v>10</v>
      </c>
      <c r="B12" s="59">
        <v>1007</v>
      </c>
      <c r="C12" s="60" t="s">
        <v>373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</row>
    <row r="13" spans="1:90" ht="12.75" customHeight="1">
      <c r="A13" s="44" t="s">
        <v>12</v>
      </c>
      <c r="B13" s="59">
        <v>1008</v>
      </c>
      <c r="C13" s="60" t="s">
        <v>373</v>
      </c>
      <c r="D13" s="61">
        <v>28125862.562148433</v>
      </c>
      <c r="E13" s="61">
        <v>8017083.6899999985</v>
      </c>
      <c r="F13" s="61">
        <v>20040661.989999998</v>
      </c>
      <c r="G13" s="61">
        <v>-12020812.42</v>
      </c>
      <c r="H13" s="61">
        <v>-2765.88</v>
      </c>
      <c r="I13" s="61">
        <v>13011556.979999997</v>
      </c>
      <c r="J13" s="61">
        <v>10940237.229999997</v>
      </c>
      <c r="K13" s="61">
        <v>-57662152.960000001</v>
      </c>
      <c r="L13" s="61">
        <v>68602390.189999998</v>
      </c>
      <c r="M13" s="61">
        <v>2069565.5899999999</v>
      </c>
      <c r="N13" s="61">
        <v>2217436.96</v>
      </c>
      <c r="O13" s="61">
        <v>-147871.37</v>
      </c>
      <c r="P13" s="61">
        <v>1754.16</v>
      </c>
      <c r="Q13" s="61">
        <v>1754.16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6115178.762148438</v>
      </c>
      <c r="AA13" s="61">
        <v>3778620.9820089806</v>
      </c>
      <c r="AB13" s="61">
        <v>256652.44824469436</v>
      </c>
      <c r="AC13" s="61">
        <v>710884.40742555447</v>
      </c>
      <c r="AD13" s="61">
        <v>6026.6538663170568</v>
      </c>
      <c r="AE13" s="61">
        <v>0</v>
      </c>
      <c r="AF13" s="61">
        <v>17904.7264333159</v>
      </c>
      <c r="AG13" s="61">
        <v>1345089.5441695747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982043.13</v>
      </c>
      <c r="AN13" s="61">
        <v>982043.13</v>
      </c>
      <c r="AO13" s="61">
        <v>0</v>
      </c>
      <c r="AP13" s="61">
        <v>0</v>
      </c>
      <c r="AQ13" s="61">
        <v>0</v>
      </c>
      <c r="AR13" s="61">
        <v>0</v>
      </c>
      <c r="AS13" s="61">
        <v>-50391747.551286384</v>
      </c>
      <c r="AT13" s="61">
        <v>-2134184.06</v>
      </c>
      <c r="AU13" s="61">
        <v>-2143363.34</v>
      </c>
      <c r="AV13" s="61">
        <v>9179.2800000000007</v>
      </c>
      <c r="AW13" s="61">
        <v>79594.020000000834</v>
      </c>
      <c r="AX13" s="61">
        <v>742401.17000000086</v>
      </c>
      <c r="AY13" s="61">
        <v>-6496288.21</v>
      </c>
      <c r="AZ13" s="61">
        <v>-9165164.8200000003</v>
      </c>
      <c r="BA13" s="61">
        <v>-2535828.35</v>
      </c>
      <c r="BB13" s="61">
        <v>0</v>
      </c>
      <c r="BC13" s="61">
        <v>5204704.96</v>
      </c>
      <c r="BD13" s="61">
        <v>7238689.3800000008</v>
      </c>
      <c r="BE13" s="61">
        <v>-662807.15</v>
      </c>
      <c r="BF13" s="61">
        <v>333398.57999999996</v>
      </c>
      <c r="BG13" s="61">
        <v>462177.81999999995</v>
      </c>
      <c r="BH13" s="61">
        <v>49935.69</v>
      </c>
      <c r="BI13" s="61">
        <v>0</v>
      </c>
      <c r="BJ13" s="61">
        <v>-178714.93</v>
      </c>
      <c r="BK13" s="61">
        <v>-996205.73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-48217262.551286392</v>
      </c>
      <c r="BT13" s="61">
        <v>-13767509.980000006</v>
      </c>
      <c r="BU13" s="61">
        <v>-11218347.181926642</v>
      </c>
      <c r="BV13" s="61">
        <v>-8906430.1945796572</v>
      </c>
      <c r="BW13" s="61">
        <v>0</v>
      </c>
      <c r="BX13" s="61">
        <v>-1432017.2163689185</v>
      </c>
      <c r="BY13" s="61">
        <v>-1405056.75735032</v>
      </c>
      <c r="BZ13" s="61">
        <v>245228.01</v>
      </c>
      <c r="CA13" s="61">
        <v>-11733129.23106085</v>
      </c>
      <c r="CB13" s="61">
        <v>-19323.909999999945</v>
      </c>
      <c r="CC13" s="61">
        <v>-10325.199999999953</v>
      </c>
      <c r="CD13" s="61">
        <v>-512302.98</v>
      </c>
      <c r="CE13" s="61">
        <v>501977.78</v>
      </c>
      <c r="CF13" s="61">
        <v>-8998.7099999999919</v>
      </c>
      <c r="CG13" s="61">
        <v>194798.73</v>
      </c>
      <c r="CH13" s="61">
        <v>-203797.44</v>
      </c>
      <c r="CI13" s="61">
        <v>-100571.04999999999</v>
      </c>
      <c r="CJ13" s="61">
        <v>-100571.04999999999</v>
      </c>
      <c r="CK13" s="61">
        <v>0</v>
      </c>
      <c r="CL13" s="61">
        <v>-22265884.989137951</v>
      </c>
    </row>
    <row r="14" spans="1:90" ht="12.75" customHeight="1">
      <c r="A14" s="44" t="s">
        <v>14</v>
      </c>
      <c r="B14" s="59">
        <v>1009</v>
      </c>
      <c r="C14" s="60" t="s">
        <v>373</v>
      </c>
      <c r="D14" s="61">
        <v>237714865.61912596</v>
      </c>
      <c r="E14" s="61">
        <v>78636789.560000002</v>
      </c>
      <c r="F14" s="61">
        <v>191018787.28</v>
      </c>
      <c r="G14" s="61">
        <v>-112371306.02</v>
      </c>
      <c r="H14" s="61">
        <v>-10691.7</v>
      </c>
      <c r="I14" s="61">
        <v>90952748.25999999</v>
      </c>
      <c r="J14" s="61">
        <v>78111128.730000019</v>
      </c>
      <c r="K14" s="61">
        <v>-565390866.5</v>
      </c>
      <c r="L14" s="61">
        <v>643501995.23000002</v>
      </c>
      <c r="M14" s="61">
        <v>12838905.059999973</v>
      </c>
      <c r="N14" s="61">
        <v>234694666.17999998</v>
      </c>
      <c r="O14" s="61">
        <v>-221855761.12</v>
      </c>
      <c r="P14" s="61">
        <v>2714.4700000000003</v>
      </c>
      <c r="Q14" s="61">
        <v>6244.55</v>
      </c>
      <c r="R14" s="61">
        <v>-3530.08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68119205.349125996</v>
      </c>
      <c r="AA14" s="61">
        <v>59876730.444908001</v>
      </c>
      <c r="AB14" s="61">
        <v>-664927.46157300018</v>
      </c>
      <c r="AC14" s="61">
        <v>2116876.1723490003</v>
      </c>
      <c r="AD14" s="61">
        <v>6575904.5258449996</v>
      </c>
      <c r="AE14" s="61">
        <v>16564.5792</v>
      </c>
      <c r="AF14" s="61">
        <v>104103.935134</v>
      </c>
      <c r="AG14" s="61">
        <v>67623.884394000008</v>
      </c>
      <c r="AH14" s="61">
        <v>0</v>
      </c>
      <c r="AI14" s="61">
        <v>26329.268869000003</v>
      </c>
      <c r="AJ14" s="61">
        <v>0</v>
      </c>
      <c r="AK14" s="61">
        <v>0</v>
      </c>
      <c r="AL14" s="61">
        <v>0</v>
      </c>
      <c r="AM14" s="61">
        <v>6122.4500000000007</v>
      </c>
      <c r="AN14" s="61">
        <v>8567.8700000000008</v>
      </c>
      <c r="AO14" s="61">
        <v>-2445.42</v>
      </c>
      <c r="AP14" s="61">
        <v>0</v>
      </c>
      <c r="AQ14" s="61">
        <v>0</v>
      </c>
      <c r="AR14" s="61">
        <v>0</v>
      </c>
      <c r="AS14" s="61">
        <v>-88025912.389999971</v>
      </c>
      <c r="AT14" s="61">
        <v>-35103341.629999995</v>
      </c>
      <c r="AU14" s="61">
        <v>-35159408.339999996</v>
      </c>
      <c r="AV14" s="61">
        <v>56066.71</v>
      </c>
      <c r="AW14" s="61">
        <v>6387241.9299999876</v>
      </c>
      <c r="AX14" s="61">
        <v>3105362.4199999869</v>
      </c>
      <c r="AY14" s="61">
        <v>-178928505.03999999</v>
      </c>
      <c r="AZ14" s="61">
        <v>-40728419.559999995</v>
      </c>
      <c r="BA14" s="61">
        <v>-138200085.47999999</v>
      </c>
      <c r="BB14" s="61">
        <v>0</v>
      </c>
      <c r="BC14" s="61">
        <v>0</v>
      </c>
      <c r="BD14" s="61">
        <v>182033867.45999998</v>
      </c>
      <c r="BE14" s="61">
        <v>3281879.5100000007</v>
      </c>
      <c r="BF14" s="61">
        <v>7539935.1000000006</v>
      </c>
      <c r="BG14" s="61">
        <v>3428719.6500000004</v>
      </c>
      <c r="BH14" s="61">
        <v>4111215.45</v>
      </c>
      <c r="BI14" s="61">
        <v>0</v>
      </c>
      <c r="BJ14" s="61">
        <v>0</v>
      </c>
      <c r="BK14" s="61">
        <v>-4258055.59</v>
      </c>
      <c r="BL14" s="61">
        <v>0</v>
      </c>
      <c r="BM14" s="61">
        <v>0</v>
      </c>
      <c r="BN14" s="61">
        <v>0</v>
      </c>
      <c r="BO14" s="61">
        <v>-758439.29</v>
      </c>
      <c r="BP14" s="61">
        <v>-758439.29</v>
      </c>
      <c r="BQ14" s="61">
        <v>0</v>
      </c>
      <c r="BR14" s="61">
        <v>0</v>
      </c>
      <c r="BS14" s="61">
        <v>-55769940.649999969</v>
      </c>
      <c r="BT14" s="61">
        <v>-87953337.549999982</v>
      </c>
      <c r="BU14" s="61">
        <v>-39086304.990000002</v>
      </c>
      <c r="BV14" s="61">
        <v>-15600725.76</v>
      </c>
      <c r="BW14" s="61">
        <v>0</v>
      </c>
      <c r="BX14" s="61">
        <v>-2636904.2000000002</v>
      </c>
      <c r="BY14" s="61">
        <v>-4743.1499999999996</v>
      </c>
      <c r="BZ14" s="61">
        <v>92224669.430000007</v>
      </c>
      <c r="CA14" s="61">
        <v>-2712594.43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-2781432.7500000005</v>
      </c>
      <c r="CJ14" s="61">
        <v>-2781432.7500000005</v>
      </c>
      <c r="CK14" s="61">
        <v>0</v>
      </c>
      <c r="CL14" s="61">
        <v>149688953.22912598</v>
      </c>
    </row>
    <row r="15" spans="1:90" ht="12.75" customHeight="1">
      <c r="A15" s="44" t="s">
        <v>16</v>
      </c>
      <c r="B15" s="59">
        <v>1010</v>
      </c>
      <c r="C15" s="60" t="s">
        <v>373</v>
      </c>
      <c r="D15" s="61">
        <v>24687337.99000001</v>
      </c>
      <c r="E15" s="61">
        <v>28071658.530000005</v>
      </c>
      <c r="F15" s="61">
        <v>33841529.190000005</v>
      </c>
      <c r="G15" s="61">
        <v>-5769870.6600000011</v>
      </c>
      <c r="H15" s="61">
        <v>0</v>
      </c>
      <c r="I15" s="61">
        <v>-9507027.599999994</v>
      </c>
      <c r="J15" s="61">
        <v>-9507027.599999994</v>
      </c>
      <c r="K15" s="61">
        <v>-43438133.629999995</v>
      </c>
      <c r="L15" s="61">
        <v>33931106.030000001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6122707.0600000005</v>
      </c>
      <c r="AA15" s="61">
        <v>1637370.87</v>
      </c>
      <c r="AB15" s="61">
        <v>3221590.65</v>
      </c>
      <c r="AC15" s="61">
        <v>1156241.8900000001</v>
      </c>
      <c r="AD15" s="61">
        <v>107503.64999999998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-16763870.616692398</v>
      </c>
      <c r="AT15" s="61">
        <v>-3332832.38</v>
      </c>
      <c r="AU15" s="61">
        <v>-7932832.3799999999</v>
      </c>
      <c r="AV15" s="61">
        <v>4600000</v>
      </c>
      <c r="AW15" s="61">
        <v>9747266.4299999978</v>
      </c>
      <c r="AX15" s="61">
        <v>14347266.429999998</v>
      </c>
      <c r="AY15" s="61">
        <v>-5470241.6300000008</v>
      </c>
      <c r="AZ15" s="61">
        <v>-7453920.1500000004</v>
      </c>
      <c r="BA15" s="61">
        <v>1983678.5199999998</v>
      </c>
      <c r="BB15" s="61">
        <v>0</v>
      </c>
      <c r="BC15" s="61">
        <v>0</v>
      </c>
      <c r="BD15" s="61">
        <v>19817508.059999999</v>
      </c>
      <c r="BE15" s="61">
        <v>-4600000</v>
      </c>
      <c r="BF15" s="61">
        <v>6400000</v>
      </c>
      <c r="BG15" s="61">
        <v>6400000</v>
      </c>
      <c r="BH15" s="61">
        <v>0</v>
      </c>
      <c r="BI15" s="61">
        <v>0</v>
      </c>
      <c r="BJ15" s="61">
        <v>0</v>
      </c>
      <c r="BK15" s="61">
        <v>-11000000</v>
      </c>
      <c r="BL15" s="61">
        <v>0</v>
      </c>
      <c r="BM15" s="61">
        <v>0</v>
      </c>
      <c r="BN15" s="61">
        <v>0</v>
      </c>
      <c r="BO15" s="61">
        <v>-64858.649999999951</v>
      </c>
      <c r="BP15" s="61">
        <v>-64858.649999999951</v>
      </c>
      <c r="BQ15" s="61">
        <v>0</v>
      </c>
      <c r="BR15" s="61">
        <v>0</v>
      </c>
      <c r="BS15" s="61">
        <v>-24739161.306692395</v>
      </c>
      <c r="BT15" s="61">
        <v>-17836707.936692394</v>
      </c>
      <c r="BU15" s="61">
        <v>-4652052.74</v>
      </c>
      <c r="BV15" s="61">
        <v>-645411.65000000014</v>
      </c>
      <c r="BW15" s="61">
        <v>0</v>
      </c>
      <c r="BX15" s="61">
        <v>-60522.710000000006</v>
      </c>
      <c r="BY15" s="61">
        <v>-1544466.2700000003</v>
      </c>
      <c r="BZ15" s="61">
        <v>0</v>
      </c>
      <c r="CA15" s="61">
        <v>0</v>
      </c>
      <c r="CB15" s="61">
        <v>1625715.2899999991</v>
      </c>
      <c r="CC15" s="61">
        <v>1625715.2899999991</v>
      </c>
      <c r="CD15" s="61">
        <v>-8684272.4900000002</v>
      </c>
      <c r="CE15" s="61">
        <v>10309987.779999999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7923467.3733076118</v>
      </c>
    </row>
    <row r="16" spans="1:90" ht="12.75" customHeight="1">
      <c r="A16" s="44" t="s">
        <v>18</v>
      </c>
      <c r="B16" s="59">
        <v>1011</v>
      </c>
      <c r="C16" s="60" t="s">
        <v>373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</row>
    <row r="17" spans="1:90" ht="12.75" customHeight="1">
      <c r="A17" s="44" t="s">
        <v>20</v>
      </c>
      <c r="B17" s="59">
        <v>1012</v>
      </c>
      <c r="C17" s="60" t="s">
        <v>373</v>
      </c>
      <c r="D17" s="61">
        <v>18299798.468597002</v>
      </c>
      <c r="E17" s="61">
        <v>16950799.310000002</v>
      </c>
      <c r="F17" s="61">
        <v>18071367.550000001</v>
      </c>
      <c r="G17" s="61">
        <v>-1120568.24</v>
      </c>
      <c r="H17" s="61">
        <v>0</v>
      </c>
      <c r="I17" s="61">
        <v>-7370131.3200000012</v>
      </c>
      <c r="J17" s="61">
        <v>-8069411.9600000009</v>
      </c>
      <c r="K17" s="61">
        <v>-24652048.870000001</v>
      </c>
      <c r="L17" s="61">
        <v>16582636.91</v>
      </c>
      <c r="M17" s="61">
        <v>699790.22</v>
      </c>
      <c r="N17" s="61">
        <v>724648.84</v>
      </c>
      <c r="O17" s="61">
        <v>-24858.62</v>
      </c>
      <c r="P17" s="61">
        <v>-509.58000000000004</v>
      </c>
      <c r="Q17" s="61">
        <v>724.91</v>
      </c>
      <c r="R17" s="61">
        <v>-1234.49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8719130.4785970002</v>
      </c>
      <c r="AA17" s="61">
        <v>3948913.6597680002</v>
      </c>
      <c r="AB17" s="61">
        <v>70571.693192000006</v>
      </c>
      <c r="AC17" s="61">
        <v>4699645.1256370004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-11038334.176736001</v>
      </c>
      <c r="AT17" s="61">
        <v>-2425931.7600000002</v>
      </c>
      <c r="AU17" s="61">
        <v>-2470586.7600000002</v>
      </c>
      <c r="AV17" s="61">
        <v>44655</v>
      </c>
      <c r="AW17" s="61">
        <v>-5572078.6499999985</v>
      </c>
      <c r="AX17" s="61">
        <v>-5571565.3999999985</v>
      </c>
      <c r="AY17" s="61">
        <v>-24211655</v>
      </c>
      <c r="AZ17" s="61">
        <v>-12680400.289999999</v>
      </c>
      <c r="BA17" s="61">
        <v>-13178145.289999999</v>
      </c>
      <c r="BB17" s="61">
        <v>0</v>
      </c>
      <c r="BC17" s="61">
        <v>1646890.58</v>
      </c>
      <c r="BD17" s="61">
        <v>18640089.600000001</v>
      </c>
      <c r="BE17" s="61">
        <v>-513.24999999953434</v>
      </c>
      <c r="BF17" s="61">
        <v>3065648.66</v>
      </c>
      <c r="BG17" s="61">
        <v>2847717.38</v>
      </c>
      <c r="BH17" s="61">
        <v>249056.16</v>
      </c>
      <c r="BI17" s="61">
        <v>0</v>
      </c>
      <c r="BJ17" s="61">
        <v>-31124.880000000001</v>
      </c>
      <c r="BK17" s="61">
        <v>-3066161.9099999997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-3040323.7667360026</v>
      </c>
      <c r="BT17" s="61">
        <v>-2072548.2100000028</v>
      </c>
      <c r="BU17" s="61">
        <v>-423797.92396799993</v>
      </c>
      <c r="BV17" s="61">
        <v>-400614.87849599996</v>
      </c>
      <c r="BW17" s="61">
        <v>0</v>
      </c>
      <c r="BX17" s="61">
        <v>-7198.7855519999994</v>
      </c>
      <c r="BY17" s="61">
        <v>-133008.31871999998</v>
      </c>
      <c r="BZ17" s="61">
        <v>10098.580000000002</v>
      </c>
      <c r="CA17" s="61">
        <v>-13254.23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7261464.2918610014</v>
      </c>
    </row>
    <row r="18" spans="1:90" ht="12.75" customHeight="1">
      <c r="A18" s="44" t="s">
        <v>22</v>
      </c>
      <c r="B18" s="59">
        <v>1013</v>
      </c>
      <c r="C18" s="60" t="s">
        <v>373</v>
      </c>
      <c r="D18" s="61">
        <v>5758830.049999997</v>
      </c>
      <c r="E18" s="61">
        <v>4780773.0699999966</v>
      </c>
      <c r="F18" s="61">
        <v>25446373.239999998</v>
      </c>
      <c r="G18" s="61">
        <v>-20665600.170000002</v>
      </c>
      <c r="H18" s="61">
        <v>0</v>
      </c>
      <c r="I18" s="61">
        <v>-482774.4299999997</v>
      </c>
      <c r="J18" s="61">
        <v>-7962434.3900000006</v>
      </c>
      <c r="K18" s="61">
        <v>-45453627.5</v>
      </c>
      <c r="L18" s="61">
        <v>37491193.109999999</v>
      </c>
      <c r="M18" s="61">
        <v>7479659.9600000009</v>
      </c>
      <c r="N18" s="61">
        <v>35098250.25</v>
      </c>
      <c r="O18" s="61">
        <v>-27618590.289999999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1460831.4100000001</v>
      </c>
      <c r="AA18" s="61">
        <v>952353.7</v>
      </c>
      <c r="AB18" s="61">
        <v>0</v>
      </c>
      <c r="AC18" s="61">
        <v>-7191.32</v>
      </c>
      <c r="AD18" s="61">
        <v>515669.03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-24020534.580000002</v>
      </c>
      <c r="AT18" s="61">
        <v>-1139047.44</v>
      </c>
      <c r="AU18" s="61">
        <v>-4218973.87</v>
      </c>
      <c r="AV18" s="61">
        <v>3079926.43</v>
      </c>
      <c r="AW18" s="61">
        <v>-225734.87000000291</v>
      </c>
      <c r="AX18" s="61">
        <v>-2629728.8900000043</v>
      </c>
      <c r="AY18" s="61">
        <v>-28038475.920000006</v>
      </c>
      <c r="AZ18" s="61">
        <v>-21031808.630000003</v>
      </c>
      <c r="BA18" s="61">
        <v>-11758094.560000001</v>
      </c>
      <c r="BB18" s="61">
        <v>0</v>
      </c>
      <c r="BC18" s="61">
        <v>4751427.2699999996</v>
      </c>
      <c r="BD18" s="61">
        <v>25408747.030000001</v>
      </c>
      <c r="BE18" s="61">
        <v>2403994.0200000014</v>
      </c>
      <c r="BF18" s="61">
        <v>15113686.650000002</v>
      </c>
      <c r="BG18" s="61">
        <v>12369119.690000001</v>
      </c>
      <c r="BH18" s="61">
        <v>5305746.91</v>
      </c>
      <c r="BI18" s="61">
        <v>0</v>
      </c>
      <c r="BJ18" s="61">
        <v>-2561179.9500000002</v>
      </c>
      <c r="BK18" s="61">
        <v>-12709692.630000001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-22655752.27</v>
      </c>
      <c r="BT18" s="61">
        <v>-4526085.3899999997</v>
      </c>
      <c r="BU18" s="61">
        <v>-14292377.99</v>
      </c>
      <c r="BV18" s="61">
        <v>-3330856.96</v>
      </c>
      <c r="BW18" s="61">
        <v>0</v>
      </c>
      <c r="BX18" s="61">
        <v>-356722.74</v>
      </c>
      <c r="BY18" s="61">
        <v>-4629813.1099999994</v>
      </c>
      <c r="BZ18" s="61">
        <v>4505674.01</v>
      </c>
      <c r="CA18" s="61">
        <v>-25570.09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-18261704.530000005</v>
      </c>
    </row>
    <row r="19" spans="1:90" ht="12.75" customHeight="1">
      <c r="A19" s="44" t="s">
        <v>24</v>
      </c>
      <c r="B19" s="59">
        <v>1016</v>
      </c>
      <c r="C19" s="60" t="s">
        <v>373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</row>
    <row r="20" spans="1:90" ht="12.75" customHeight="1">
      <c r="A20" s="44" t="s">
        <v>26</v>
      </c>
      <c r="B20" s="59">
        <v>1017</v>
      </c>
      <c r="C20" s="60" t="s">
        <v>373</v>
      </c>
      <c r="D20" s="61">
        <v>300783168.10000002</v>
      </c>
      <c r="E20" s="61">
        <v>226162162.88000003</v>
      </c>
      <c r="F20" s="61">
        <v>232728445.19</v>
      </c>
      <c r="G20" s="61">
        <v>-6546938.9199999999</v>
      </c>
      <c r="H20" s="61">
        <v>-19343.39</v>
      </c>
      <c r="I20" s="61">
        <v>-21280868.910000026</v>
      </c>
      <c r="J20" s="61">
        <v>-25972178.410000026</v>
      </c>
      <c r="K20" s="61">
        <v>-475657599.56000006</v>
      </c>
      <c r="L20" s="61">
        <v>449685421.15000004</v>
      </c>
      <c r="M20" s="61">
        <v>4686423.6399999997</v>
      </c>
      <c r="N20" s="61">
        <v>6594950.46</v>
      </c>
      <c r="O20" s="61">
        <v>-1908526.82</v>
      </c>
      <c r="P20" s="61">
        <v>4885.8600000000006</v>
      </c>
      <c r="Q20" s="61">
        <v>40571.26</v>
      </c>
      <c r="R20" s="61">
        <v>-35685.4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95074533.13000001</v>
      </c>
      <c r="AA20" s="61">
        <v>48948136.830000006</v>
      </c>
      <c r="AB20" s="61">
        <v>0</v>
      </c>
      <c r="AC20" s="61">
        <v>46126396.300000004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827341</v>
      </c>
      <c r="AN20" s="61">
        <v>840988</v>
      </c>
      <c r="AO20" s="61">
        <v>-13647</v>
      </c>
      <c r="AP20" s="61">
        <v>0</v>
      </c>
      <c r="AQ20" s="61">
        <v>0</v>
      </c>
      <c r="AR20" s="61">
        <v>0</v>
      </c>
      <c r="AS20" s="61">
        <v>-158909081.89999998</v>
      </c>
      <c r="AT20" s="61">
        <v>-1622836.25</v>
      </c>
      <c r="AU20" s="61">
        <v>-2067140.23</v>
      </c>
      <c r="AV20" s="61">
        <v>444303.98</v>
      </c>
      <c r="AW20" s="61">
        <v>-6382936.3000000119</v>
      </c>
      <c r="AX20" s="61">
        <v>-7678751.0300000161</v>
      </c>
      <c r="AY20" s="61">
        <v>-94986089.730000019</v>
      </c>
      <c r="AZ20" s="61">
        <v>-70477230.830000013</v>
      </c>
      <c r="BA20" s="61">
        <v>-24508858.900000002</v>
      </c>
      <c r="BB20" s="61">
        <v>0</v>
      </c>
      <c r="BC20" s="61">
        <v>0</v>
      </c>
      <c r="BD20" s="61">
        <v>87307338.700000003</v>
      </c>
      <c r="BE20" s="61">
        <v>1295814.7300000042</v>
      </c>
      <c r="BF20" s="61">
        <v>43157729.730000004</v>
      </c>
      <c r="BG20" s="61">
        <v>35569605.32</v>
      </c>
      <c r="BH20" s="61">
        <v>7588124.4100000001</v>
      </c>
      <c r="BI20" s="61">
        <v>0</v>
      </c>
      <c r="BJ20" s="61">
        <v>0</v>
      </c>
      <c r="BK20" s="61">
        <v>-41861915</v>
      </c>
      <c r="BL20" s="61">
        <v>0</v>
      </c>
      <c r="BM20" s="61">
        <v>0</v>
      </c>
      <c r="BN20" s="61">
        <v>0</v>
      </c>
      <c r="BO20" s="61">
        <v>119300.2</v>
      </c>
      <c r="BP20" s="61">
        <v>119300.2</v>
      </c>
      <c r="BQ20" s="61">
        <v>0</v>
      </c>
      <c r="BR20" s="61">
        <v>0</v>
      </c>
      <c r="BS20" s="61">
        <v>-150950045.72999996</v>
      </c>
      <c r="BT20" s="61">
        <v>-87128542.50999999</v>
      </c>
      <c r="BU20" s="61">
        <v>-44088629.239999995</v>
      </c>
      <c r="BV20" s="61">
        <v>-4630530.2499999991</v>
      </c>
      <c r="BW20" s="61">
        <v>-27472.47</v>
      </c>
      <c r="BX20" s="61">
        <v>-3393750.9299999997</v>
      </c>
      <c r="BY20" s="61">
        <v>-11762762.380000001</v>
      </c>
      <c r="BZ20" s="61">
        <v>105243.53</v>
      </c>
      <c r="CA20" s="61">
        <v>-23601.48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-72563.820000000007</v>
      </c>
      <c r="CJ20" s="61">
        <v>-72563.820000000007</v>
      </c>
      <c r="CK20" s="61">
        <v>0</v>
      </c>
      <c r="CL20" s="61">
        <v>141874086.20000005</v>
      </c>
    </row>
    <row r="21" spans="1:90" ht="12.75" customHeight="1">
      <c r="A21" s="44" t="s">
        <v>28</v>
      </c>
      <c r="B21" s="59">
        <v>1018</v>
      </c>
      <c r="C21" s="60" t="s">
        <v>373</v>
      </c>
      <c r="D21" s="61">
        <v>9300959.5599999987</v>
      </c>
      <c r="E21" s="61">
        <v>-2299871.8600000003</v>
      </c>
      <c r="F21" s="61">
        <v>4618924.92</v>
      </c>
      <c r="G21" s="61">
        <v>-6918796.7800000003</v>
      </c>
      <c r="H21" s="61">
        <v>0</v>
      </c>
      <c r="I21" s="61">
        <v>11600831.419999998</v>
      </c>
      <c r="J21" s="61">
        <v>8705011.4399999976</v>
      </c>
      <c r="K21" s="61">
        <v>-24717316.300000001</v>
      </c>
      <c r="L21" s="61">
        <v>33422327.739999998</v>
      </c>
      <c r="M21" s="61">
        <v>2895819.98</v>
      </c>
      <c r="N21" s="61">
        <v>2935816.68</v>
      </c>
      <c r="O21" s="61">
        <v>-39996.699999999997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-11966563.779999999</v>
      </c>
      <c r="AT21" s="61">
        <v>-51430.86</v>
      </c>
      <c r="AU21" s="61">
        <v>-51659.75</v>
      </c>
      <c r="AV21" s="61">
        <v>228.89</v>
      </c>
      <c r="AW21" s="61">
        <v>-3477037.2199999997</v>
      </c>
      <c r="AX21" s="61">
        <v>-3693592.63</v>
      </c>
      <c r="AY21" s="61">
        <v>-2769371.55</v>
      </c>
      <c r="AZ21" s="61">
        <v>-3158020.52</v>
      </c>
      <c r="BA21" s="61">
        <v>200274.74000000002</v>
      </c>
      <c r="BB21" s="61">
        <v>0</v>
      </c>
      <c r="BC21" s="61">
        <v>188374.23</v>
      </c>
      <c r="BD21" s="61">
        <v>-924221.08000000007</v>
      </c>
      <c r="BE21" s="61">
        <v>216555.40999999997</v>
      </c>
      <c r="BF21" s="61">
        <v>-79559.710000000006</v>
      </c>
      <c r="BG21" s="61">
        <v>56250</v>
      </c>
      <c r="BH21" s="61">
        <v>-69984.11</v>
      </c>
      <c r="BI21" s="61">
        <v>0</v>
      </c>
      <c r="BJ21" s="61">
        <v>-65825.600000000006</v>
      </c>
      <c r="BK21" s="61">
        <v>296115.12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-8227311.9899999993</v>
      </c>
      <c r="BT21" s="61">
        <v>-2368765.9499999988</v>
      </c>
      <c r="BU21" s="61">
        <v>-4504086.62</v>
      </c>
      <c r="BV21" s="61">
        <v>-1517513.11</v>
      </c>
      <c r="BW21" s="61">
        <v>0</v>
      </c>
      <c r="BX21" s="61">
        <v>-69531.570000000007</v>
      </c>
      <c r="BY21" s="61">
        <v>43503.12</v>
      </c>
      <c r="BZ21" s="61">
        <v>189082.14000000004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-210783.71</v>
      </c>
      <c r="CJ21" s="61">
        <v>-210783.71</v>
      </c>
      <c r="CK21" s="61">
        <v>0</v>
      </c>
      <c r="CL21" s="61">
        <v>-2665604.2200000007</v>
      </c>
    </row>
    <row r="22" spans="1:90" ht="12.75" customHeight="1">
      <c r="A22" s="44" t="s">
        <v>30</v>
      </c>
      <c r="B22" s="59">
        <v>1020</v>
      </c>
      <c r="C22" s="60" t="s">
        <v>373</v>
      </c>
      <c r="D22" s="61">
        <v>1966236244.0459266</v>
      </c>
      <c r="E22" s="61">
        <v>1502234567.29</v>
      </c>
      <c r="F22" s="61">
        <v>1592987179.4099998</v>
      </c>
      <c r="G22" s="61">
        <v>-90523469.830000013</v>
      </c>
      <c r="H22" s="61">
        <v>-229142.29</v>
      </c>
      <c r="I22" s="61">
        <v>-130113164.71999982</v>
      </c>
      <c r="J22" s="61">
        <v>-129148274.42999983</v>
      </c>
      <c r="K22" s="61">
        <v>-3294483843.3800001</v>
      </c>
      <c r="L22" s="61">
        <v>3165335568.9500003</v>
      </c>
      <c r="M22" s="61">
        <v>-1912122.4699999988</v>
      </c>
      <c r="N22" s="61">
        <v>122939138.48999999</v>
      </c>
      <c r="O22" s="61">
        <v>-124851260.95999999</v>
      </c>
      <c r="P22" s="61">
        <v>947232.17999999982</v>
      </c>
      <c r="Q22" s="61">
        <v>1837993.13</v>
      </c>
      <c r="R22" s="61">
        <v>-890760.95000000007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594128331.89592648</v>
      </c>
      <c r="AA22" s="61">
        <v>615065461.58214307</v>
      </c>
      <c r="AB22" s="61">
        <v>0</v>
      </c>
      <c r="AC22" s="61">
        <v>-34918032.938912034</v>
      </c>
      <c r="AD22" s="61">
        <v>13739853.523949582</v>
      </c>
      <c r="AE22" s="61">
        <v>0</v>
      </c>
      <c r="AF22" s="61">
        <v>0</v>
      </c>
      <c r="AG22" s="61">
        <v>211060.26274914463</v>
      </c>
      <c r="AH22" s="61">
        <v>0</v>
      </c>
      <c r="AI22" s="61">
        <v>29989.465996675277</v>
      </c>
      <c r="AJ22" s="61">
        <v>0</v>
      </c>
      <c r="AK22" s="61">
        <v>0</v>
      </c>
      <c r="AL22" s="61">
        <v>0</v>
      </c>
      <c r="AM22" s="61">
        <v>-13490.42</v>
      </c>
      <c r="AN22" s="61">
        <v>0</v>
      </c>
      <c r="AO22" s="61">
        <v>0</v>
      </c>
      <c r="AP22" s="61">
        <v>0</v>
      </c>
      <c r="AQ22" s="61">
        <v>0</v>
      </c>
      <c r="AR22" s="61">
        <v>-13490.42</v>
      </c>
      <c r="AS22" s="61">
        <v>-852089740.34320021</v>
      </c>
      <c r="AT22" s="61">
        <v>-7791487.4500000011</v>
      </c>
      <c r="AU22" s="61">
        <v>-12849914.710000001</v>
      </c>
      <c r="AV22" s="61">
        <v>5058427.26</v>
      </c>
      <c r="AW22" s="61">
        <v>-1166834.5199999213</v>
      </c>
      <c r="AX22" s="61">
        <v>66579189.690000057</v>
      </c>
      <c r="AY22" s="61">
        <v>-119646463.74999997</v>
      </c>
      <c r="AZ22" s="61">
        <v>-103693796.45999999</v>
      </c>
      <c r="BA22" s="61">
        <v>-68207758.689999998</v>
      </c>
      <c r="BB22" s="61">
        <v>0</v>
      </c>
      <c r="BC22" s="61">
        <v>52255091.400000006</v>
      </c>
      <c r="BD22" s="61">
        <v>186225653.44000003</v>
      </c>
      <c r="BE22" s="61">
        <v>-67746024.209999979</v>
      </c>
      <c r="BF22" s="61">
        <v>70259415.5</v>
      </c>
      <c r="BG22" s="61">
        <v>61403280.239999995</v>
      </c>
      <c r="BH22" s="61">
        <v>39541640.409999996</v>
      </c>
      <c r="BI22" s="61">
        <v>0</v>
      </c>
      <c r="BJ22" s="61">
        <v>-30685505.149999999</v>
      </c>
      <c r="BK22" s="61">
        <v>-138005439.70999998</v>
      </c>
      <c r="BL22" s="61">
        <v>0</v>
      </c>
      <c r="BM22" s="61">
        <v>0</v>
      </c>
      <c r="BN22" s="61">
        <v>0</v>
      </c>
      <c r="BO22" s="61">
        <v>-5662812.8899999997</v>
      </c>
      <c r="BP22" s="61">
        <v>-5662812.8899999997</v>
      </c>
      <c r="BQ22" s="61">
        <v>0</v>
      </c>
      <c r="BR22" s="61">
        <v>0</v>
      </c>
      <c r="BS22" s="61">
        <v>-837468605.48320031</v>
      </c>
      <c r="BT22" s="61">
        <v>-597773140.66999984</v>
      </c>
      <c r="BU22" s="61">
        <v>-52906800.565828025</v>
      </c>
      <c r="BV22" s="61">
        <v>-1907496.2138857418</v>
      </c>
      <c r="BW22" s="61">
        <v>0</v>
      </c>
      <c r="BX22" s="61">
        <v>-3578771.7105271085</v>
      </c>
      <c r="BY22" s="61">
        <v>-4543976.8429594953</v>
      </c>
      <c r="BZ22" s="61">
        <v>13167905.49</v>
      </c>
      <c r="CA22" s="61">
        <v>-189926324.96999997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1114146503.7027264</v>
      </c>
    </row>
    <row r="23" spans="1:90" ht="12.75" customHeight="1">
      <c r="A23" s="44" t="s">
        <v>32</v>
      </c>
      <c r="B23" s="59">
        <v>1022</v>
      </c>
      <c r="C23" s="60" t="s">
        <v>373</v>
      </c>
      <c r="D23" s="61">
        <v>32222265.129999995</v>
      </c>
      <c r="E23" s="61">
        <v>21403310.619999994</v>
      </c>
      <c r="F23" s="61">
        <v>41026044.779999994</v>
      </c>
      <c r="G23" s="61">
        <v>-19078101.710000001</v>
      </c>
      <c r="H23" s="61">
        <v>-544632.44999999995</v>
      </c>
      <c r="I23" s="61">
        <v>-4021986.67</v>
      </c>
      <c r="J23" s="61">
        <v>10303795.430000007</v>
      </c>
      <c r="K23" s="61">
        <v>-108008476.69</v>
      </c>
      <c r="L23" s="61">
        <v>118312272.12</v>
      </c>
      <c r="M23" s="61">
        <v>-14452055.110000007</v>
      </c>
      <c r="N23" s="61">
        <v>40501080.269999996</v>
      </c>
      <c r="O23" s="61">
        <v>-54953135.380000003</v>
      </c>
      <c r="P23" s="61">
        <v>126273.01000000001</v>
      </c>
      <c r="Q23" s="61">
        <v>1038695.38</v>
      </c>
      <c r="R23" s="61">
        <v>-912422.37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14840941.18</v>
      </c>
      <c r="AA23" s="61">
        <v>11390676.859999999</v>
      </c>
      <c r="AB23" s="61">
        <v>1234148.71</v>
      </c>
      <c r="AC23" s="61">
        <v>1277286.3499999999</v>
      </c>
      <c r="AD23" s="61">
        <v>895433.27</v>
      </c>
      <c r="AE23" s="61">
        <v>19858.060000000001</v>
      </c>
      <c r="AF23" s="61">
        <v>0</v>
      </c>
      <c r="AG23" s="61">
        <v>23537.93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-49444446.95000001</v>
      </c>
      <c r="AT23" s="61">
        <v>-1180553.7299999995</v>
      </c>
      <c r="AU23" s="61">
        <v>-5228406.1999999993</v>
      </c>
      <c r="AV23" s="61">
        <v>4047852.4699999997</v>
      </c>
      <c r="AW23" s="61">
        <v>-9489539.790000014</v>
      </c>
      <c r="AX23" s="61">
        <v>-13052223.140000015</v>
      </c>
      <c r="AY23" s="61">
        <v>-93021161.63000001</v>
      </c>
      <c r="AZ23" s="61">
        <v>-51771977.330000006</v>
      </c>
      <c r="BA23" s="61">
        <v>-41249184.300000004</v>
      </c>
      <c r="BB23" s="61">
        <v>0</v>
      </c>
      <c r="BC23" s="61">
        <v>0</v>
      </c>
      <c r="BD23" s="61">
        <v>79968938.489999995</v>
      </c>
      <c r="BE23" s="61">
        <v>3562683.3500000015</v>
      </c>
      <c r="BF23" s="61">
        <v>44072289</v>
      </c>
      <c r="BG23" s="61">
        <v>21606695.179999996</v>
      </c>
      <c r="BH23" s="61">
        <v>22465593.82</v>
      </c>
      <c r="BI23" s="61">
        <v>0</v>
      </c>
      <c r="BJ23" s="61">
        <v>0</v>
      </c>
      <c r="BK23" s="61">
        <v>-40509605.649999999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-38667753.359999999</v>
      </c>
      <c r="BT23" s="61">
        <v>-8299584.8200000059</v>
      </c>
      <c r="BU23" s="61">
        <v>-23475981.080000002</v>
      </c>
      <c r="BV23" s="61">
        <v>-429115.74</v>
      </c>
      <c r="BW23" s="61">
        <v>0</v>
      </c>
      <c r="BX23" s="61">
        <v>-2248248.1999999997</v>
      </c>
      <c r="BY23" s="61">
        <v>-5796675.6600000001</v>
      </c>
      <c r="BZ23" s="61">
        <v>2013554.3800000006</v>
      </c>
      <c r="CA23" s="61">
        <v>-431702.24</v>
      </c>
      <c r="CB23" s="61">
        <v>-34141</v>
      </c>
      <c r="CC23" s="61">
        <v>-34085</v>
      </c>
      <c r="CD23" s="61">
        <v>-153128</v>
      </c>
      <c r="CE23" s="61">
        <v>119043</v>
      </c>
      <c r="CF23" s="61">
        <v>-56</v>
      </c>
      <c r="CG23" s="61">
        <v>114</v>
      </c>
      <c r="CH23" s="61">
        <v>-170</v>
      </c>
      <c r="CI23" s="61">
        <v>-72459.069999999992</v>
      </c>
      <c r="CJ23" s="61">
        <v>-72459.069999999992</v>
      </c>
      <c r="CK23" s="61">
        <v>0</v>
      </c>
      <c r="CL23" s="61">
        <v>-17222181.820000015</v>
      </c>
    </row>
    <row r="24" spans="1:90" ht="12.75" customHeight="1">
      <c r="A24" s="44" t="s">
        <v>34</v>
      </c>
      <c r="B24" s="59">
        <v>1025</v>
      </c>
      <c r="C24" s="60" t="s">
        <v>373</v>
      </c>
      <c r="D24" s="61">
        <v>97599981.160000026</v>
      </c>
      <c r="E24" s="61">
        <v>85938789.590000004</v>
      </c>
      <c r="F24" s="61">
        <v>92596458.859999999</v>
      </c>
      <c r="G24" s="61">
        <v>-6657669.2699999996</v>
      </c>
      <c r="H24" s="61">
        <v>0</v>
      </c>
      <c r="I24" s="61">
        <v>-9289957.3199999779</v>
      </c>
      <c r="J24" s="61">
        <v>-5609588.9599999785</v>
      </c>
      <c r="K24" s="61">
        <v>-162751558.94</v>
      </c>
      <c r="L24" s="61">
        <v>157141969.98000002</v>
      </c>
      <c r="M24" s="61">
        <v>-3680368.3600000003</v>
      </c>
      <c r="N24" s="61">
        <v>6348718.2299999995</v>
      </c>
      <c r="O24" s="61">
        <v>-10029086.59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20951148.890000001</v>
      </c>
      <c r="AA24" s="61">
        <v>15006762.060000001</v>
      </c>
      <c r="AB24" s="61">
        <v>0</v>
      </c>
      <c r="AC24" s="61">
        <v>5944386.8300000001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0</v>
      </c>
      <c r="AN24" s="61">
        <v>0</v>
      </c>
      <c r="AO24" s="61">
        <v>0</v>
      </c>
      <c r="AP24" s="61">
        <v>0</v>
      </c>
      <c r="AQ24" s="61">
        <v>0</v>
      </c>
      <c r="AR24" s="61">
        <v>0</v>
      </c>
      <c r="AS24" s="61">
        <v>-73225186.160000026</v>
      </c>
      <c r="AT24" s="61">
        <v>-612365.22</v>
      </c>
      <c r="AU24" s="61">
        <v>-738957.86</v>
      </c>
      <c r="AV24" s="61">
        <v>126592.64000000001</v>
      </c>
      <c r="AW24" s="61">
        <v>-752761.41999999806</v>
      </c>
      <c r="AX24" s="61">
        <v>-2310939.5699999984</v>
      </c>
      <c r="AY24" s="61">
        <v>-10527068.399999999</v>
      </c>
      <c r="AZ24" s="61">
        <v>-9125479.1599999983</v>
      </c>
      <c r="BA24" s="61">
        <v>-2117646.4400000004</v>
      </c>
      <c r="BB24" s="61">
        <v>0</v>
      </c>
      <c r="BC24" s="61">
        <v>716057.2</v>
      </c>
      <c r="BD24" s="61">
        <v>8216128.8300000001</v>
      </c>
      <c r="BE24" s="61">
        <v>1558178.1500000004</v>
      </c>
      <c r="BF24" s="61">
        <v>4198081.09</v>
      </c>
      <c r="BG24" s="61">
        <v>3369760.08</v>
      </c>
      <c r="BH24" s="61">
        <v>1082292.6700000002</v>
      </c>
      <c r="BI24" s="61">
        <v>0</v>
      </c>
      <c r="BJ24" s="61">
        <v>-253971.66</v>
      </c>
      <c r="BK24" s="61">
        <v>-2639902.9399999995</v>
      </c>
      <c r="BL24" s="61">
        <v>0</v>
      </c>
      <c r="BM24" s="61">
        <v>0</v>
      </c>
      <c r="BN24" s="61">
        <v>0</v>
      </c>
      <c r="BO24" s="61">
        <v>-2561.11</v>
      </c>
      <c r="BP24" s="61">
        <v>-2561.11</v>
      </c>
      <c r="BQ24" s="61">
        <v>0</v>
      </c>
      <c r="BR24" s="61">
        <v>0</v>
      </c>
      <c r="BS24" s="61">
        <v>-71883758.850000024</v>
      </c>
      <c r="BT24" s="61">
        <v>-67161145.159999996</v>
      </c>
      <c r="BU24" s="61">
        <v>-3886078.5100000002</v>
      </c>
      <c r="BV24" s="61">
        <v>-913998.58</v>
      </c>
      <c r="BW24" s="61">
        <v>0</v>
      </c>
      <c r="BX24" s="61">
        <v>-586471.62</v>
      </c>
      <c r="BY24" s="61">
        <v>-907719.68000000005</v>
      </c>
      <c r="BZ24" s="61">
        <v>2316053.9900000002</v>
      </c>
      <c r="CA24" s="61">
        <v>-744399.29</v>
      </c>
      <c r="CB24" s="61">
        <v>26260.440000000002</v>
      </c>
      <c r="CC24" s="61">
        <v>26260.440000000002</v>
      </c>
      <c r="CD24" s="61">
        <v>-87261.26</v>
      </c>
      <c r="CE24" s="61">
        <v>113521.7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24374795</v>
      </c>
    </row>
    <row r="25" spans="1:90" ht="12.75" customHeight="1">
      <c r="A25" s="44" t="s">
        <v>36</v>
      </c>
      <c r="B25" s="59">
        <v>1027</v>
      </c>
      <c r="C25" s="60" t="s">
        <v>373</v>
      </c>
      <c r="D25" s="61">
        <v>11121861.561639965</v>
      </c>
      <c r="E25" s="61">
        <v>1202347.0799999998</v>
      </c>
      <c r="F25" s="61">
        <v>2834337.67</v>
      </c>
      <c r="G25" s="61">
        <v>-1631990.59</v>
      </c>
      <c r="H25" s="61">
        <v>0</v>
      </c>
      <c r="I25" s="61">
        <v>1295857.7500000028</v>
      </c>
      <c r="J25" s="61">
        <v>3189529.9400000013</v>
      </c>
      <c r="K25" s="61">
        <v>-9606123.9699999988</v>
      </c>
      <c r="L25" s="61">
        <v>12795653.91</v>
      </c>
      <c r="M25" s="61">
        <v>-1893672.1899999985</v>
      </c>
      <c r="N25" s="61">
        <v>4842075.0900000017</v>
      </c>
      <c r="O25" s="61">
        <v>-6735747.2800000003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8623656.7316399626</v>
      </c>
      <c r="AA25" s="61">
        <v>7879609.4686911097</v>
      </c>
      <c r="AB25" s="61">
        <v>0</v>
      </c>
      <c r="AC25" s="61">
        <v>45588.470535970366</v>
      </c>
      <c r="AD25" s="61">
        <v>548461.16148499947</v>
      </c>
      <c r="AE25" s="61">
        <v>0</v>
      </c>
      <c r="AF25" s="61">
        <v>149997.63092788274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0</v>
      </c>
      <c r="AN25" s="61">
        <v>0</v>
      </c>
      <c r="AO25" s="61">
        <v>0</v>
      </c>
      <c r="AP25" s="61">
        <v>0</v>
      </c>
      <c r="AQ25" s="61">
        <v>0</v>
      </c>
      <c r="AR25" s="61">
        <v>0</v>
      </c>
      <c r="AS25" s="61">
        <v>-14874818.375178669</v>
      </c>
      <c r="AT25" s="61">
        <v>-448</v>
      </c>
      <c r="AU25" s="61">
        <v>-1120</v>
      </c>
      <c r="AV25" s="61">
        <v>672</v>
      </c>
      <c r="AW25" s="61">
        <v>-95095.791999999899</v>
      </c>
      <c r="AX25" s="61">
        <v>-428529.22999999986</v>
      </c>
      <c r="AY25" s="61">
        <v>-810556.87999999989</v>
      </c>
      <c r="AZ25" s="61">
        <v>-707352.78</v>
      </c>
      <c r="BA25" s="61">
        <v>-398323.82999999996</v>
      </c>
      <c r="BB25" s="61">
        <v>0</v>
      </c>
      <c r="BC25" s="61">
        <v>295119.73</v>
      </c>
      <c r="BD25" s="61">
        <v>382027.65</v>
      </c>
      <c r="BE25" s="61">
        <v>333433.43799999997</v>
      </c>
      <c r="BF25" s="61">
        <v>378332.28799999994</v>
      </c>
      <c r="BG25" s="61">
        <v>371583.91799999995</v>
      </c>
      <c r="BH25" s="61">
        <v>144497.26999999999</v>
      </c>
      <c r="BI25" s="61">
        <v>0</v>
      </c>
      <c r="BJ25" s="61">
        <v>-137748.9</v>
      </c>
      <c r="BK25" s="61">
        <v>-44898.849999999991</v>
      </c>
      <c r="BL25" s="61">
        <v>0</v>
      </c>
      <c r="BM25" s="61">
        <v>0</v>
      </c>
      <c r="BN25" s="61">
        <v>0</v>
      </c>
      <c r="BO25" s="61">
        <v>-888.48999999999978</v>
      </c>
      <c r="BP25" s="61">
        <v>-888.48999999999978</v>
      </c>
      <c r="BQ25" s="61">
        <v>0</v>
      </c>
      <c r="BR25" s="61">
        <v>0</v>
      </c>
      <c r="BS25" s="61">
        <v>-14716752.683178669</v>
      </c>
      <c r="BT25" s="61">
        <v>-1357188.709999999</v>
      </c>
      <c r="BU25" s="61">
        <v>-5716549.7200023774</v>
      </c>
      <c r="BV25" s="61">
        <v>-2522785.6488202992</v>
      </c>
      <c r="BW25" s="61">
        <v>0</v>
      </c>
      <c r="BX25" s="61">
        <v>-5691570.3953061886</v>
      </c>
      <c r="BY25" s="61">
        <v>-451217.84904980473</v>
      </c>
      <c r="BZ25" s="61">
        <v>1030880.9900000002</v>
      </c>
      <c r="CA25" s="61">
        <v>-8321.35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-61633.410000000033</v>
      </c>
      <c r="CJ25" s="61">
        <v>-61633.410000000033</v>
      </c>
      <c r="CK25" s="61">
        <v>0</v>
      </c>
      <c r="CL25" s="61">
        <v>-3752956.8135387041</v>
      </c>
    </row>
    <row r="26" spans="1:90" ht="12.75" customHeight="1">
      <c r="A26" s="44" t="s">
        <v>38</v>
      </c>
      <c r="B26" s="59">
        <v>1028</v>
      </c>
      <c r="C26" s="60" t="s">
        <v>373</v>
      </c>
      <c r="D26" s="61">
        <v>50231507.250000007</v>
      </c>
      <c r="E26" s="61">
        <v>5784706.3499999996</v>
      </c>
      <c r="F26" s="61">
        <v>7874865.4699999997</v>
      </c>
      <c r="G26" s="61">
        <v>-2090159.1199999999</v>
      </c>
      <c r="H26" s="61">
        <v>0</v>
      </c>
      <c r="I26" s="61">
        <v>28989156.820000008</v>
      </c>
      <c r="J26" s="61">
        <v>27964946.930000007</v>
      </c>
      <c r="K26" s="61">
        <v>-43932444</v>
      </c>
      <c r="L26" s="61">
        <v>71897390.930000007</v>
      </c>
      <c r="M26" s="61">
        <v>1024209.8900000001</v>
      </c>
      <c r="N26" s="61">
        <v>2641292.1800000002</v>
      </c>
      <c r="O26" s="61">
        <v>-1617082.29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15457644.08</v>
      </c>
      <c r="AA26" s="61">
        <v>17711336.300000001</v>
      </c>
      <c r="AB26" s="61">
        <v>0</v>
      </c>
      <c r="AC26" s="61">
        <v>-2336922.65</v>
      </c>
      <c r="AD26" s="61">
        <v>0</v>
      </c>
      <c r="AE26" s="61">
        <v>0</v>
      </c>
      <c r="AF26" s="61">
        <v>0</v>
      </c>
      <c r="AG26" s="61">
        <v>83230.430000000008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0</v>
      </c>
      <c r="AN26" s="61">
        <v>0</v>
      </c>
      <c r="AO26" s="61">
        <v>0</v>
      </c>
      <c r="AP26" s="61">
        <v>0</v>
      </c>
      <c r="AQ26" s="61">
        <v>0</v>
      </c>
      <c r="AR26" s="61">
        <v>0</v>
      </c>
      <c r="AS26" s="61">
        <v>-9028887.25</v>
      </c>
      <c r="AT26" s="61">
        <v>-157505.56</v>
      </c>
      <c r="AU26" s="61">
        <v>-172795.81</v>
      </c>
      <c r="AV26" s="61">
        <v>15290.25</v>
      </c>
      <c r="AW26" s="61">
        <v>-552491.64000000013</v>
      </c>
      <c r="AX26" s="61">
        <v>-539379.75999999978</v>
      </c>
      <c r="AY26" s="61">
        <v>-9343413.7300000004</v>
      </c>
      <c r="AZ26" s="61">
        <v>-7886856.8899999997</v>
      </c>
      <c r="BA26" s="61">
        <v>-1456556.8399999999</v>
      </c>
      <c r="BB26" s="61">
        <v>0</v>
      </c>
      <c r="BC26" s="61">
        <v>0</v>
      </c>
      <c r="BD26" s="61">
        <v>8804033.9700000007</v>
      </c>
      <c r="BE26" s="61">
        <v>-13111.880000000354</v>
      </c>
      <c r="BF26" s="61">
        <v>3992728.5899999994</v>
      </c>
      <c r="BG26" s="61">
        <v>3846797.2699999996</v>
      </c>
      <c r="BH26" s="61">
        <v>145931.32</v>
      </c>
      <c r="BI26" s="61">
        <v>0</v>
      </c>
      <c r="BJ26" s="61">
        <v>0</v>
      </c>
      <c r="BK26" s="61">
        <v>-4005840.4699999997</v>
      </c>
      <c r="BL26" s="61">
        <v>0</v>
      </c>
      <c r="BM26" s="61">
        <v>0</v>
      </c>
      <c r="BN26" s="61">
        <v>0</v>
      </c>
      <c r="BO26" s="61">
        <v>-46522.600000000064</v>
      </c>
      <c r="BP26" s="61">
        <v>-46522.600000000064</v>
      </c>
      <c r="BQ26" s="61">
        <v>0</v>
      </c>
      <c r="BR26" s="61">
        <v>0</v>
      </c>
      <c r="BS26" s="61">
        <v>-8246786.9100000011</v>
      </c>
      <c r="BT26" s="61">
        <v>-4857965.83</v>
      </c>
      <c r="BU26" s="61">
        <v>-2486945.79</v>
      </c>
      <c r="BV26" s="61">
        <v>-452671.38</v>
      </c>
      <c r="BW26" s="61">
        <v>0</v>
      </c>
      <c r="BX26" s="61">
        <v>-203230.4</v>
      </c>
      <c r="BY26" s="61">
        <v>-424659.31</v>
      </c>
      <c r="BZ26" s="61">
        <v>244004.42999999993</v>
      </c>
      <c r="CA26" s="61">
        <v>-65318.63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-25580.54</v>
      </c>
      <c r="CJ26" s="61">
        <v>-25580.54</v>
      </c>
      <c r="CK26" s="61">
        <v>0</v>
      </c>
      <c r="CL26" s="61">
        <v>41202620.000000007</v>
      </c>
    </row>
    <row r="27" spans="1:90" ht="12.75" customHeight="1">
      <c r="A27" s="44" t="s">
        <v>40</v>
      </c>
      <c r="B27" s="59">
        <v>1030</v>
      </c>
      <c r="C27" s="60" t="s">
        <v>373</v>
      </c>
      <c r="D27" s="61">
        <v>868853272.06000006</v>
      </c>
      <c r="E27" s="61">
        <v>571963856.24000001</v>
      </c>
      <c r="F27" s="61">
        <v>572023749.98000002</v>
      </c>
      <c r="G27" s="61">
        <v>-59893.74</v>
      </c>
      <c r="H27" s="61">
        <v>0</v>
      </c>
      <c r="I27" s="61">
        <v>-88516233.799999952</v>
      </c>
      <c r="J27" s="61">
        <v>-88516233.799999952</v>
      </c>
      <c r="K27" s="61">
        <v>-1166370956.9400001</v>
      </c>
      <c r="L27" s="61">
        <v>1077854723.1400001</v>
      </c>
      <c r="M27" s="61">
        <v>0</v>
      </c>
      <c r="N27" s="61">
        <v>0</v>
      </c>
      <c r="O27" s="61">
        <v>0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385405649.62</v>
      </c>
      <c r="AA27" s="61">
        <v>86533556.560000002</v>
      </c>
      <c r="AB27" s="61">
        <v>67962899.909999996</v>
      </c>
      <c r="AC27" s="61">
        <v>230909193.14999998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0</v>
      </c>
      <c r="AK27" s="61">
        <v>0</v>
      </c>
      <c r="AL27" s="61">
        <v>0</v>
      </c>
      <c r="AM27" s="61">
        <v>0</v>
      </c>
      <c r="AN27" s="61">
        <v>0</v>
      </c>
      <c r="AO27" s="61">
        <v>0</v>
      </c>
      <c r="AP27" s="61">
        <v>0</v>
      </c>
      <c r="AQ27" s="61">
        <v>0</v>
      </c>
      <c r="AR27" s="61">
        <v>0</v>
      </c>
      <c r="AS27" s="61">
        <v>-172056615.23000005</v>
      </c>
      <c r="AT27" s="61">
        <v>-1613687.26</v>
      </c>
      <c r="AU27" s="61">
        <v>-1613687.26</v>
      </c>
      <c r="AV27" s="61">
        <v>0</v>
      </c>
      <c r="AW27" s="61">
        <v>1024299.6399999994</v>
      </c>
      <c r="AX27" s="61">
        <v>1076408.3099999996</v>
      </c>
      <c r="AY27" s="61">
        <v>-3206891.05</v>
      </c>
      <c r="AZ27" s="61">
        <v>-6205505.54</v>
      </c>
      <c r="BA27" s="61">
        <v>2998614.49</v>
      </c>
      <c r="BB27" s="61">
        <v>0</v>
      </c>
      <c r="BC27" s="61">
        <v>0</v>
      </c>
      <c r="BD27" s="61">
        <v>4283299.3599999994</v>
      </c>
      <c r="BE27" s="61">
        <v>-52108.670000000158</v>
      </c>
      <c r="BF27" s="61">
        <v>1669979.64</v>
      </c>
      <c r="BG27" s="61">
        <v>2178602.48</v>
      </c>
      <c r="BH27" s="61">
        <v>-508622.84</v>
      </c>
      <c r="BI27" s="61">
        <v>0</v>
      </c>
      <c r="BJ27" s="61">
        <v>0</v>
      </c>
      <c r="BK27" s="61">
        <v>-1722088.31</v>
      </c>
      <c r="BL27" s="61">
        <v>1828135.6600000001</v>
      </c>
      <c r="BM27" s="61">
        <v>1828135.6600000001</v>
      </c>
      <c r="BN27" s="61">
        <v>0</v>
      </c>
      <c r="BO27" s="61">
        <v>-1910154.23</v>
      </c>
      <c r="BP27" s="61">
        <v>-1910154.23</v>
      </c>
      <c r="BQ27" s="61">
        <v>0</v>
      </c>
      <c r="BR27" s="61">
        <v>0</v>
      </c>
      <c r="BS27" s="61">
        <v>-169494679.58000004</v>
      </c>
      <c r="BT27" s="61">
        <v>-95967526.400000021</v>
      </c>
      <c r="BU27" s="61">
        <v>-48660715.359999999</v>
      </c>
      <c r="BV27" s="61">
        <v>-9297499.4400000013</v>
      </c>
      <c r="BW27" s="61">
        <v>0</v>
      </c>
      <c r="BX27" s="61">
        <v>-9899931.4900000002</v>
      </c>
      <c r="BY27" s="61">
        <v>-5669006.8900000006</v>
      </c>
      <c r="BZ27" s="61">
        <v>0</v>
      </c>
      <c r="CA27" s="61">
        <v>0</v>
      </c>
      <c r="CB27" s="61">
        <v>95</v>
      </c>
      <c r="CC27" s="61">
        <v>95</v>
      </c>
      <c r="CD27" s="61">
        <v>-140</v>
      </c>
      <c r="CE27" s="61">
        <v>235</v>
      </c>
      <c r="CF27" s="61">
        <v>0</v>
      </c>
      <c r="CG27" s="61">
        <v>0</v>
      </c>
      <c r="CH27" s="61">
        <v>0</v>
      </c>
      <c r="CI27" s="61">
        <v>-1890624.46</v>
      </c>
      <c r="CJ27" s="61">
        <v>-1890624.46</v>
      </c>
      <c r="CK27" s="61">
        <v>0</v>
      </c>
      <c r="CL27" s="61">
        <v>696796656.83000004</v>
      </c>
    </row>
    <row r="28" spans="1:90" ht="12.75" customHeight="1">
      <c r="A28" s="44" t="s">
        <v>42</v>
      </c>
      <c r="B28" s="59">
        <v>1031</v>
      </c>
      <c r="C28" s="60" t="s">
        <v>373</v>
      </c>
      <c r="D28" s="61">
        <v>76732.009999999995</v>
      </c>
      <c r="E28" s="61">
        <v>107522.89</v>
      </c>
      <c r="F28" s="61">
        <v>193879.53</v>
      </c>
      <c r="G28" s="61">
        <v>-86356.64</v>
      </c>
      <c r="H28" s="61">
        <v>0</v>
      </c>
      <c r="I28" s="61">
        <v>-16732.919999999984</v>
      </c>
      <c r="J28" s="61">
        <v>12219.210000000021</v>
      </c>
      <c r="K28" s="61">
        <v>-394452.98</v>
      </c>
      <c r="L28" s="61">
        <v>406672.19</v>
      </c>
      <c r="M28" s="61">
        <v>-28952.130000000005</v>
      </c>
      <c r="N28" s="61">
        <v>213083.95</v>
      </c>
      <c r="O28" s="61">
        <v>-242036.08000000002</v>
      </c>
      <c r="P28" s="61">
        <v>0</v>
      </c>
      <c r="Q28" s="61">
        <v>0</v>
      </c>
      <c r="R28" s="61">
        <v>0</v>
      </c>
      <c r="S28" s="61">
        <v>-14057.960000000021</v>
      </c>
      <c r="T28" s="61">
        <v>1664.0299999999697</v>
      </c>
      <c r="U28" s="61">
        <v>-268035.53000000003</v>
      </c>
      <c r="V28" s="61">
        <v>269699.56</v>
      </c>
      <c r="W28" s="61">
        <v>-15721.989999999991</v>
      </c>
      <c r="X28" s="61">
        <v>144793.1</v>
      </c>
      <c r="Y28" s="61">
        <v>-160515.09</v>
      </c>
      <c r="Z28" s="61">
        <v>0</v>
      </c>
      <c r="AA28" s="61">
        <v>0</v>
      </c>
      <c r="AB28" s="61">
        <v>0</v>
      </c>
      <c r="AC28" s="61">
        <v>0</v>
      </c>
      <c r="AD28" s="61">
        <v>0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0</v>
      </c>
      <c r="AN28" s="61">
        <v>0</v>
      </c>
      <c r="AO28" s="61">
        <v>0</v>
      </c>
      <c r="AP28" s="61">
        <v>0</v>
      </c>
      <c r="AQ28" s="61">
        <v>0</v>
      </c>
      <c r="AR28" s="61">
        <v>0</v>
      </c>
      <c r="AS28" s="61">
        <v>-3737105.05</v>
      </c>
      <c r="AT28" s="61">
        <v>-109492.28999999998</v>
      </c>
      <c r="AU28" s="61">
        <v>-218984.61</v>
      </c>
      <c r="AV28" s="61">
        <v>109492.32</v>
      </c>
      <c r="AW28" s="61">
        <v>-103807.88999999966</v>
      </c>
      <c r="AX28" s="61">
        <v>-125733.00999999978</v>
      </c>
      <c r="AY28" s="61">
        <v>-5441730.1899999995</v>
      </c>
      <c r="AZ28" s="61">
        <v>-3632743.19</v>
      </c>
      <c r="BA28" s="61">
        <v>-2179137</v>
      </c>
      <c r="BB28" s="61">
        <v>0</v>
      </c>
      <c r="BC28" s="61">
        <v>370150</v>
      </c>
      <c r="BD28" s="61">
        <v>5315997.18</v>
      </c>
      <c r="BE28" s="61">
        <v>21925.120000000112</v>
      </c>
      <c r="BF28" s="61">
        <v>2752264.7800000003</v>
      </c>
      <c r="BG28" s="61">
        <v>2100492.7800000003</v>
      </c>
      <c r="BH28" s="61">
        <v>838983</v>
      </c>
      <c r="BI28" s="61">
        <v>0</v>
      </c>
      <c r="BJ28" s="61">
        <v>-187211</v>
      </c>
      <c r="BK28" s="61">
        <v>-2730339.66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-3459805.16</v>
      </c>
      <c r="BT28" s="61">
        <v>-44455.940000000046</v>
      </c>
      <c r="BU28" s="61">
        <v>-2167299.98</v>
      </c>
      <c r="BV28" s="61">
        <v>-750473.81</v>
      </c>
      <c r="BW28" s="61">
        <v>0</v>
      </c>
      <c r="BX28" s="61">
        <v>-10478.870000000001</v>
      </c>
      <c r="BY28" s="61">
        <v>-517546.26999999996</v>
      </c>
      <c r="BZ28" s="61">
        <v>30449.71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-63999.71</v>
      </c>
      <c r="CJ28" s="61">
        <v>-63999.71</v>
      </c>
      <c r="CK28" s="61">
        <v>0</v>
      </c>
      <c r="CL28" s="61">
        <v>-3660373.04</v>
      </c>
    </row>
    <row r="29" spans="1:90" ht="12.75" customHeight="1">
      <c r="A29" s="44" t="s">
        <v>44</v>
      </c>
      <c r="B29" s="59">
        <v>1032</v>
      </c>
      <c r="C29" s="60" t="s">
        <v>373</v>
      </c>
      <c r="D29" s="61">
        <v>47360058.649034843</v>
      </c>
      <c r="E29" s="61">
        <v>21170929.590000007</v>
      </c>
      <c r="F29" s="61">
        <v>34156232.950000003</v>
      </c>
      <c r="G29" s="61">
        <v>-12972236.769999996</v>
      </c>
      <c r="H29" s="61">
        <v>-13066.59</v>
      </c>
      <c r="I29" s="61">
        <v>4818430.9900000254</v>
      </c>
      <c r="J29" s="61">
        <v>2426639.6100000143</v>
      </c>
      <c r="K29" s="61">
        <v>-67460887.729999989</v>
      </c>
      <c r="L29" s="61">
        <v>69887527.340000004</v>
      </c>
      <c r="M29" s="61">
        <v>2385809.5200000107</v>
      </c>
      <c r="N29" s="61">
        <v>18988396.270000011</v>
      </c>
      <c r="O29" s="61">
        <v>-16602586.75</v>
      </c>
      <c r="P29" s="61">
        <v>5981.8600000000006</v>
      </c>
      <c r="Q29" s="61">
        <v>16392.810000000001</v>
      </c>
      <c r="R29" s="61">
        <v>-10410.950000000001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21370698.069034807</v>
      </c>
      <c r="AA29" s="61">
        <v>21370698.069034807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0</v>
      </c>
      <c r="AK29" s="61">
        <v>0</v>
      </c>
      <c r="AL29" s="61">
        <v>0</v>
      </c>
      <c r="AM29" s="61">
        <v>0</v>
      </c>
      <c r="AN29" s="61">
        <v>0</v>
      </c>
      <c r="AO29" s="61">
        <v>0</v>
      </c>
      <c r="AP29" s="61">
        <v>0</v>
      </c>
      <c r="AQ29" s="61">
        <v>0</v>
      </c>
      <c r="AR29" s="61">
        <v>0</v>
      </c>
      <c r="AS29" s="61">
        <v>-18026511.925039478</v>
      </c>
      <c r="AT29" s="61">
        <v>-160116.1</v>
      </c>
      <c r="AU29" s="61">
        <v>-307456.21000000002</v>
      </c>
      <c r="AV29" s="61">
        <v>147340.11000000002</v>
      </c>
      <c r="AW29" s="61">
        <v>355279.18999999296</v>
      </c>
      <c r="AX29" s="61">
        <v>628319.31999999285</v>
      </c>
      <c r="AY29" s="61">
        <v>-10515811.200000005</v>
      </c>
      <c r="AZ29" s="61">
        <v>-11762633.560000004</v>
      </c>
      <c r="BA29" s="61">
        <v>-3107705.04</v>
      </c>
      <c r="BB29" s="61">
        <v>0</v>
      </c>
      <c r="BC29" s="61">
        <v>4354527.4000000004</v>
      </c>
      <c r="BD29" s="61">
        <v>11144130.519999998</v>
      </c>
      <c r="BE29" s="61">
        <v>-273040.12999999989</v>
      </c>
      <c r="BF29" s="61">
        <v>5074297.5000000009</v>
      </c>
      <c r="BG29" s="61">
        <v>5655961.3000000007</v>
      </c>
      <c r="BH29" s="61">
        <v>1519569</v>
      </c>
      <c r="BI29" s="61">
        <v>0</v>
      </c>
      <c r="BJ29" s="61">
        <v>-2101232.7999999998</v>
      </c>
      <c r="BK29" s="61">
        <v>-5347337.6300000008</v>
      </c>
      <c r="BL29" s="61">
        <v>0</v>
      </c>
      <c r="BM29" s="61">
        <v>0</v>
      </c>
      <c r="BN29" s="61">
        <v>0</v>
      </c>
      <c r="BO29" s="61">
        <v>0</v>
      </c>
      <c r="BP29" s="61">
        <v>0</v>
      </c>
      <c r="BQ29" s="61">
        <v>0</v>
      </c>
      <c r="BR29" s="61">
        <v>0</v>
      </c>
      <c r="BS29" s="61">
        <v>-11465485.675039468</v>
      </c>
      <c r="BT29" s="61">
        <v>-9078556.6199999992</v>
      </c>
      <c r="BU29" s="61">
        <v>-10839555.908190344</v>
      </c>
      <c r="BV29" s="61">
        <v>-1359379.9161965481</v>
      </c>
      <c r="BW29" s="61">
        <v>0</v>
      </c>
      <c r="BX29" s="61">
        <v>-1682482.9297039323</v>
      </c>
      <c r="BY29" s="61">
        <v>-2711917.4730372564</v>
      </c>
      <c r="BZ29" s="61">
        <v>14123111.629999999</v>
      </c>
      <c r="CA29" s="61">
        <v>83295.542088614995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-6756189.3399999999</v>
      </c>
      <c r="CJ29" s="61">
        <v>-6756189.3399999999</v>
      </c>
      <c r="CK29" s="61">
        <v>0</v>
      </c>
      <c r="CL29" s="61">
        <v>29333546.723995365</v>
      </c>
    </row>
    <row r="30" spans="1:90" ht="12.75" customHeight="1">
      <c r="A30" s="44" t="s">
        <v>46</v>
      </c>
      <c r="B30" s="59">
        <v>1034</v>
      </c>
      <c r="C30" s="60" t="s">
        <v>373</v>
      </c>
      <c r="D30" s="61">
        <v>139933280.68941501</v>
      </c>
      <c r="E30" s="61">
        <v>88504063.629999995</v>
      </c>
      <c r="F30" s="61">
        <v>95316784.060000002</v>
      </c>
      <c r="G30" s="61">
        <v>-6812720.4299999997</v>
      </c>
      <c r="H30" s="61">
        <v>0</v>
      </c>
      <c r="I30" s="61">
        <v>6549912.860000019</v>
      </c>
      <c r="J30" s="61">
        <v>3063205.2300000191</v>
      </c>
      <c r="K30" s="61">
        <v>-205171256.63999999</v>
      </c>
      <c r="L30" s="61">
        <v>208234461.87</v>
      </c>
      <c r="M30" s="61">
        <v>3486707.63</v>
      </c>
      <c r="N30" s="61">
        <v>10752557.1</v>
      </c>
      <c r="O30" s="61">
        <v>-7265849.4699999997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39733647.869414985</v>
      </c>
      <c r="AA30" s="61">
        <v>21739232.904097445</v>
      </c>
      <c r="AB30" s="61">
        <v>17994414.965317544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5145656.33</v>
      </c>
      <c r="AK30" s="61">
        <v>5145656.33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-51167207.194633402</v>
      </c>
      <c r="AT30" s="61">
        <v>-12160</v>
      </c>
      <c r="AU30" s="61">
        <v>-30400</v>
      </c>
      <c r="AV30" s="61">
        <v>18240</v>
      </c>
      <c r="AW30" s="61">
        <v>-11991.179999999993</v>
      </c>
      <c r="AX30" s="61">
        <v>-16483.880000000005</v>
      </c>
      <c r="AY30" s="61">
        <v>-900437.13</v>
      </c>
      <c r="AZ30" s="61">
        <v>-1017623.89</v>
      </c>
      <c r="BA30" s="61">
        <v>36334.76</v>
      </c>
      <c r="BB30" s="61">
        <v>0</v>
      </c>
      <c r="BC30" s="61">
        <v>80852</v>
      </c>
      <c r="BD30" s="61">
        <v>883953.25</v>
      </c>
      <c r="BE30" s="61">
        <v>4492.7000000000116</v>
      </c>
      <c r="BF30" s="61">
        <v>223435.83000000002</v>
      </c>
      <c r="BG30" s="61">
        <v>256572.02000000002</v>
      </c>
      <c r="BH30" s="61">
        <v>-13073.45</v>
      </c>
      <c r="BI30" s="61">
        <v>0</v>
      </c>
      <c r="BJ30" s="61">
        <v>-20062.740000000002</v>
      </c>
      <c r="BK30" s="61">
        <v>-218943.13</v>
      </c>
      <c r="BL30" s="61">
        <v>0</v>
      </c>
      <c r="BM30" s="61">
        <v>0</v>
      </c>
      <c r="BN30" s="61">
        <v>0</v>
      </c>
      <c r="BO30" s="61">
        <v>-29.03</v>
      </c>
      <c r="BP30" s="61">
        <v>-29.03</v>
      </c>
      <c r="BQ30" s="61">
        <v>0</v>
      </c>
      <c r="BR30" s="61">
        <v>0</v>
      </c>
      <c r="BS30" s="61">
        <v>-48776815.654633403</v>
      </c>
      <c r="BT30" s="61">
        <v>-36943306.909999996</v>
      </c>
      <c r="BU30" s="61">
        <v>-7404264.5435609017</v>
      </c>
      <c r="BV30" s="61">
        <v>-3415203.8589639752</v>
      </c>
      <c r="BW30" s="61">
        <v>0</v>
      </c>
      <c r="BX30" s="61">
        <v>-661792.16009681171</v>
      </c>
      <c r="BY30" s="61">
        <v>-395816.94201171794</v>
      </c>
      <c r="BZ30" s="61">
        <v>1097585.33</v>
      </c>
      <c r="CA30" s="61">
        <v>-1054016.57</v>
      </c>
      <c r="CB30" s="61">
        <v>-2366211.3299999982</v>
      </c>
      <c r="CC30" s="61">
        <v>-2366211.3299999982</v>
      </c>
      <c r="CD30" s="61">
        <v>-20544493.129999999</v>
      </c>
      <c r="CE30" s="61">
        <v>18178281.800000001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88766073.494781613</v>
      </c>
    </row>
    <row r="31" spans="1:90" ht="12.75" customHeight="1">
      <c r="A31" s="44" t="s">
        <v>48</v>
      </c>
      <c r="B31" s="59">
        <v>1035</v>
      </c>
      <c r="C31" s="60" t="s">
        <v>373</v>
      </c>
      <c r="D31" s="61">
        <v>90460198.870484263</v>
      </c>
      <c r="E31" s="61">
        <v>54400400.289999999</v>
      </c>
      <c r="F31" s="61">
        <v>58748700.390000001</v>
      </c>
      <c r="G31" s="61">
        <v>-3995614.1999999997</v>
      </c>
      <c r="H31" s="61">
        <v>-352685.9</v>
      </c>
      <c r="I31" s="61">
        <v>-7345560.2700000033</v>
      </c>
      <c r="J31" s="61">
        <v>-3668863.6700000018</v>
      </c>
      <c r="K31" s="61">
        <v>-122017157.34999999</v>
      </c>
      <c r="L31" s="61">
        <v>118348293.67999999</v>
      </c>
      <c r="M31" s="61">
        <v>-3784345.7000000011</v>
      </c>
      <c r="N31" s="61">
        <v>14504445.130000001</v>
      </c>
      <c r="O31" s="61">
        <v>-18288790.830000002</v>
      </c>
      <c r="P31" s="61">
        <v>107649.09999999998</v>
      </c>
      <c r="Q31" s="61">
        <v>562091.37</v>
      </c>
      <c r="R31" s="61">
        <v>-454442.27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43405358.850484259</v>
      </c>
      <c r="AA31" s="61">
        <v>43405358.850484259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0</v>
      </c>
      <c r="AN31" s="61">
        <v>0</v>
      </c>
      <c r="AO31" s="61">
        <v>0</v>
      </c>
      <c r="AP31" s="61">
        <v>0</v>
      </c>
      <c r="AQ31" s="61">
        <v>0</v>
      </c>
      <c r="AR31" s="61">
        <v>0</v>
      </c>
      <c r="AS31" s="61">
        <v>-35802677.360701337</v>
      </c>
      <c r="AT31" s="61">
        <v>-2230168.38</v>
      </c>
      <c r="AU31" s="61">
        <v>-5926536.9199999999</v>
      </c>
      <c r="AV31" s="61">
        <v>3696368.54</v>
      </c>
      <c r="AW31" s="61">
        <v>-379695.83000000194</v>
      </c>
      <c r="AX31" s="61">
        <v>-2744858.3900000006</v>
      </c>
      <c r="AY31" s="61">
        <v>-32715049.759999998</v>
      </c>
      <c r="AZ31" s="61">
        <v>-21330144.719999999</v>
      </c>
      <c r="BA31" s="61">
        <v>-11384905.039999999</v>
      </c>
      <c r="BB31" s="61">
        <v>0</v>
      </c>
      <c r="BC31" s="61">
        <v>0</v>
      </c>
      <c r="BD31" s="61">
        <v>29970191.369999997</v>
      </c>
      <c r="BE31" s="61">
        <v>2365162.5599999987</v>
      </c>
      <c r="BF31" s="61">
        <v>14421580.52</v>
      </c>
      <c r="BG31" s="61">
        <v>10041182.1</v>
      </c>
      <c r="BH31" s="61">
        <v>4380398.42</v>
      </c>
      <c r="BI31" s="61">
        <v>0</v>
      </c>
      <c r="BJ31" s="61">
        <v>0</v>
      </c>
      <c r="BK31" s="61">
        <v>-12056417.960000001</v>
      </c>
      <c r="BL31" s="61">
        <v>0</v>
      </c>
      <c r="BM31" s="61">
        <v>0</v>
      </c>
      <c r="BN31" s="61">
        <v>0</v>
      </c>
      <c r="BO31" s="61">
        <v>0</v>
      </c>
      <c r="BP31" s="61">
        <v>0</v>
      </c>
      <c r="BQ31" s="61">
        <v>0</v>
      </c>
      <c r="BR31" s="61">
        <v>0</v>
      </c>
      <c r="BS31" s="61">
        <v>-23983737.860701334</v>
      </c>
      <c r="BT31" s="61">
        <v>-13708447.779999997</v>
      </c>
      <c r="BU31" s="61">
        <v>-7860504.6831506416</v>
      </c>
      <c r="BV31" s="61">
        <v>-3702405.6429923065</v>
      </c>
      <c r="BW31" s="61">
        <v>0</v>
      </c>
      <c r="BX31" s="61">
        <v>-1005257.4745583868</v>
      </c>
      <c r="BY31" s="61">
        <v>0</v>
      </c>
      <c r="BZ31" s="61">
        <v>2316390.04</v>
      </c>
      <c r="CA31" s="61">
        <v>-23512.32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-9209075.290000001</v>
      </c>
      <c r="CJ31" s="61">
        <v>-9209075.290000001</v>
      </c>
      <c r="CK31" s="61">
        <v>0</v>
      </c>
      <c r="CL31" s="61">
        <v>54657521.509782925</v>
      </c>
    </row>
    <row r="32" spans="1:90" ht="12.75" customHeight="1">
      <c r="A32" s="44" t="s">
        <v>50</v>
      </c>
      <c r="B32" s="59">
        <v>1036</v>
      </c>
      <c r="C32" s="60" t="s">
        <v>373</v>
      </c>
      <c r="D32" s="61">
        <v>22470287.958071884</v>
      </c>
      <c r="E32" s="61">
        <v>13510650.690000001</v>
      </c>
      <c r="F32" s="61">
        <v>25257406.030000001</v>
      </c>
      <c r="G32" s="61">
        <v>-11182340.35</v>
      </c>
      <c r="H32" s="61">
        <v>-564414.99</v>
      </c>
      <c r="I32" s="61">
        <v>1939626.8699999971</v>
      </c>
      <c r="J32" s="61">
        <v>2514708.75</v>
      </c>
      <c r="K32" s="61">
        <v>-52971725.960000001</v>
      </c>
      <c r="L32" s="61">
        <v>55486434.710000001</v>
      </c>
      <c r="M32" s="61">
        <v>-435293.45000000298</v>
      </c>
      <c r="N32" s="61">
        <v>21725556.609999999</v>
      </c>
      <c r="O32" s="61">
        <v>-22160850.060000002</v>
      </c>
      <c r="P32" s="61">
        <v>-139788.42999999993</v>
      </c>
      <c r="Q32" s="61">
        <v>1345329.51</v>
      </c>
      <c r="R32" s="61">
        <v>-1485117.94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7020010.3980718851</v>
      </c>
      <c r="AA32" s="61">
        <v>3583433.141784417</v>
      </c>
      <c r="AB32" s="61">
        <v>0</v>
      </c>
      <c r="AC32" s="61">
        <v>-267347.05337586801</v>
      </c>
      <c r="AD32" s="61">
        <v>3670147.7106000073</v>
      </c>
      <c r="AE32" s="61">
        <v>33776.599063329682</v>
      </c>
      <c r="AF32" s="61">
        <v>0</v>
      </c>
      <c r="AG32" s="61">
        <v>0</v>
      </c>
      <c r="AH32" s="61">
        <v>0</v>
      </c>
      <c r="AI32" s="61">
        <v>0</v>
      </c>
      <c r="AJ32" s="61">
        <v>0</v>
      </c>
      <c r="AK32" s="61">
        <v>0</v>
      </c>
      <c r="AL32" s="61">
        <v>0</v>
      </c>
      <c r="AM32" s="61">
        <v>0</v>
      </c>
      <c r="AN32" s="61">
        <v>0</v>
      </c>
      <c r="AO32" s="61">
        <v>0</v>
      </c>
      <c r="AP32" s="61">
        <v>0</v>
      </c>
      <c r="AQ32" s="61">
        <v>0</v>
      </c>
      <c r="AR32" s="61">
        <v>0</v>
      </c>
      <c r="AS32" s="61">
        <v>-23407542.314420111</v>
      </c>
      <c r="AT32" s="61">
        <v>-634264.38000000035</v>
      </c>
      <c r="AU32" s="61">
        <v>-3965377.2</v>
      </c>
      <c r="AV32" s="61">
        <v>3331112.82</v>
      </c>
      <c r="AW32" s="61">
        <v>-3178576.9399999902</v>
      </c>
      <c r="AX32" s="61">
        <v>-14558409.859999992</v>
      </c>
      <c r="AY32" s="61">
        <v>-65459077.589999996</v>
      </c>
      <c r="AZ32" s="61">
        <v>-47315773.619999997</v>
      </c>
      <c r="BA32" s="61">
        <v>-44485320.619999997</v>
      </c>
      <c r="BB32" s="61">
        <v>0</v>
      </c>
      <c r="BC32" s="61">
        <v>26342016.649999999</v>
      </c>
      <c r="BD32" s="61">
        <v>50900667.730000004</v>
      </c>
      <c r="BE32" s="61">
        <v>11379832.920000002</v>
      </c>
      <c r="BF32" s="61">
        <v>52868061.890000001</v>
      </c>
      <c r="BG32" s="61">
        <v>38643942.309999995</v>
      </c>
      <c r="BH32" s="61">
        <v>35499264.569999993</v>
      </c>
      <c r="BI32" s="61">
        <v>0</v>
      </c>
      <c r="BJ32" s="61">
        <v>-21275144.989999998</v>
      </c>
      <c r="BK32" s="61">
        <v>-41488228.969999999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-16967186.692453567</v>
      </c>
      <c r="BT32" s="61">
        <v>-8260315.1899999995</v>
      </c>
      <c r="BU32" s="61">
        <v>-5192111.4131659372</v>
      </c>
      <c r="BV32" s="61">
        <v>-4429841.9857054083</v>
      </c>
      <c r="BW32" s="61">
        <v>0</v>
      </c>
      <c r="BX32" s="61">
        <v>-530734.06118063559</v>
      </c>
      <c r="BY32" s="61">
        <v>-778410.85240158427</v>
      </c>
      <c r="BZ32" s="61">
        <v>3053604.78</v>
      </c>
      <c r="CA32" s="61">
        <v>-829377.97000000009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-2627514.3019665563</v>
      </c>
      <c r="CJ32" s="61">
        <v>-2627514.3019665563</v>
      </c>
      <c r="CK32" s="61">
        <v>0</v>
      </c>
      <c r="CL32" s="61">
        <v>-937254.35634822771</v>
      </c>
    </row>
    <row r="33" spans="1:90" ht="12.75" customHeight="1">
      <c r="A33" s="44" t="s">
        <v>52</v>
      </c>
      <c r="B33" s="59">
        <v>1037</v>
      </c>
      <c r="C33" s="60" t="s">
        <v>373</v>
      </c>
      <c r="D33" s="61">
        <v>3279106.7353881793</v>
      </c>
      <c r="E33" s="61">
        <v>978489.38000000012</v>
      </c>
      <c r="F33" s="61">
        <v>1486857.11</v>
      </c>
      <c r="G33" s="61">
        <v>-508367.73</v>
      </c>
      <c r="H33" s="61">
        <v>0</v>
      </c>
      <c r="I33" s="61">
        <v>524217.97000000009</v>
      </c>
      <c r="J33" s="61">
        <v>655424.77</v>
      </c>
      <c r="K33" s="61">
        <v>-3870969.4</v>
      </c>
      <c r="L33" s="61">
        <v>4526394.17</v>
      </c>
      <c r="M33" s="61">
        <v>-131206.79999999993</v>
      </c>
      <c r="N33" s="61">
        <v>1004163.58</v>
      </c>
      <c r="O33" s="61">
        <v>-1135370.3799999999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1776399.3853881792</v>
      </c>
      <c r="AA33" s="61">
        <v>1776399.3853881792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0</v>
      </c>
      <c r="AK33" s="61">
        <v>0</v>
      </c>
      <c r="AL33" s="61">
        <v>0</v>
      </c>
      <c r="AM33" s="61">
        <v>0</v>
      </c>
      <c r="AN33" s="61">
        <v>0</v>
      </c>
      <c r="AO33" s="61">
        <v>0</v>
      </c>
      <c r="AP33" s="61">
        <v>0</v>
      </c>
      <c r="AQ33" s="61">
        <v>0</v>
      </c>
      <c r="AR33" s="61">
        <v>0</v>
      </c>
      <c r="AS33" s="61">
        <v>-21807501.819367036</v>
      </c>
      <c r="AT33" s="61">
        <v>-22107.65</v>
      </c>
      <c r="AU33" s="61">
        <v>-42897.3</v>
      </c>
      <c r="AV33" s="61">
        <v>20789.650000000001</v>
      </c>
      <c r="AW33" s="61">
        <v>-63719.39000000013</v>
      </c>
      <c r="AX33" s="61">
        <v>78108.60999999987</v>
      </c>
      <c r="AY33" s="61">
        <v>-1328636.08</v>
      </c>
      <c r="AZ33" s="61">
        <v>-1538132.54</v>
      </c>
      <c r="BA33" s="61">
        <v>-238809.45</v>
      </c>
      <c r="BB33" s="61">
        <v>0</v>
      </c>
      <c r="BC33" s="61">
        <v>448305.91000000003</v>
      </c>
      <c r="BD33" s="61">
        <v>1406744.69</v>
      </c>
      <c r="BE33" s="61">
        <v>-141828</v>
      </c>
      <c r="BF33" s="61">
        <v>435611.49</v>
      </c>
      <c r="BG33" s="61">
        <v>610113.37</v>
      </c>
      <c r="BH33" s="61">
        <v>198918.37</v>
      </c>
      <c r="BI33" s="61">
        <v>0</v>
      </c>
      <c r="BJ33" s="61">
        <v>-373420.25</v>
      </c>
      <c r="BK33" s="61">
        <v>-577439.49</v>
      </c>
      <c r="BL33" s="61">
        <v>0</v>
      </c>
      <c r="BM33" s="61">
        <v>0</v>
      </c>
      <c r="BN33" s="61">
        <v>0</v>
      </c>
      <c r="BO33" s="61">
        <v>-453.6400000000001</v>
      </c>
      <c r="BP33" s="61">
        <v>-453.6400000000001</v>
      </c>
      <c r="BQ33" s="61">
        <v>0</v>
      </c>
      <c r="BR33" s="61">
        <v>0</v>
      </c>
      <c r="BS33" s="61">
        <v>-20735587.089367036</v>
      </c>
      <c r="BT33" s="61">
        <v>-587001.1399999999</v>
      </c>
      <c r="BU33" s="61">
        <v>-13788974.50053481</v>
      </c>
      <c r="BV33" s="61">
        <v>-5030610.4455142999</v>
      </c>
      <c r="BW33" s="61">
        <v>0</v>
      </c>
      <c r="BX33" s="61">
        <v>-575810.99129289133</v>
      </c>
      <c r="BY33" s="61">
        <v>-974722.18202503608</v>
      </c>
      <c r="BZ33" s="61">
        <v>221532.17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-985634.05</v>
      </c>
      <c r="CJ33" s="61">
        <v>-985634.05</v>
      </c>
      <c r="CK33" s="61">
        <v>0</v>
      </c>
      <c r="CL33" s="61">
        <v>-18528395.083978858</v>
      </c>
    </row>
    <row r="34" spans="1:90" ht="12.75" customHeight="1">
      <c r="A34" s="44" t="s">
        <v>54</v>
      </c>
      <c r="B34" s="59">
        <v>1038</v>
      </c>
      <c r="C34" s="60" t="s">
        <v>373</v>
      </c>
      <c r="D34" s="61">
        <v>45846759.301358975</v>
      </c>
      <c r="E34" s="61">
        <v>59053625.569999993</v>
      </c>
      <c r="F34" s="61">
        <v>59936807.139999993</v>
      </c>
      <c r="G34" s="61">
        <v>-883181.57000000007</v>
      </c>
      <c r="H34" s="61">
        <v>0</v>
      </c>
      <c r="I34" s="61">
        <v>-21077027.409999989</v>
      </c>
      <c r="J34" s="61">
        <v>-21150146.059999987</v>
      </c>
      <c r="K34" s="61">
        <v>-92521663.349999994</v>
      </c>
      <c r="L34" s="61">
        <v>71371517.290000007</v>
      </c>
      <c r="M34" s="61">
        <v>73118.649999999849</v>
      </c>
      <c r="N34" s="61">
        <v>411835.98999999987</v>
      </c>
      <c r="O34" s="61">
        <v>-338717.34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7339995.1213589674</v>
      </c>
      <c r="AA34" s="61">
        <v>7291182.451036335</v>
      </c>
      <c r="AB34" s="61">
        <v>0</v>
      </c>
      <c r="AC34" s="61">
        <v>48812.670322632766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530166.0199999999</v>
      </c>
      <c r="AN34" s="61">
        <v>571229.80999999994</v>
      </c>
      <c r="AO34" s="61">
        <v>-41063.79</v>
      </c>
      <c r="AP34" s="61">
        <v>0</v>
      </c>
      <c r="AQ34" s="61">
        <v>0</v>
      </c>
      <c r="AR34" s="61">
        <v>0</v>
      </c>
      <c r="AS34" s="61">
        <v>-43161301.149367563</v>
      </c>
      <c r="AT34" s="61">
        <v>-4759730.67</v>
      </c>
      <c r="AU34" s="61">
        <v>-6286015.9699999997</v>
      </c>
      <c r="AV34" s="61">
        <v>1526285.3</v>
      </c>
      <c r="AW34" s="61">
        <v>-10686087.059999993</v>
      </c>
      <c r="AX34" s="61">
        <v>-9237364.4999999925</v>
      </c>
      <c r="AY34" s="61">
        <v>-53405310.789999992</v>
      </c>
      <c r="AZ34" s="61">
        <v>-36739482.571051538</v>
      </c>
      <c r="BA34" s="61">
        <v>-16665828.218948457</v>
      </c>
      <c r="BB34" s="61">
        <v>0</v>
      </c>
      <c r="BC34" s="61">
        <v>0</v>
      </c>
      <c r="BD34" s="61">
        <v>44167946.289999999</v>
      </c>
      <c r="BE34" s="61">
        <v>-1448722.5600000005</v>
      </c>
      <c r="BF34" s="61">
        <v>3611646.7799999993</v>
      </c>
      <c r="BG34" s="61">
        <v>3575755.8694199794</v>
      </c>
      <c r="BH34" s="61">
        <v>35890.910580019809</v>
      </c>
      <c r="BI34" s="61">
        <v>0</v>
      </c>
      <c r="BJ34" s="61">
        <v>0</v>
      </c>
      <c r="BK34" s="61">
        <v>-5060369.34</v>
      </c>
      <c r="BL34" s="61">
        <v>0</v>
      </c>
      <c r="BM34" s="61">
        <v>0</v>
      </c>
      <c r="BN34" s="61">
        <v>0</v>
      </c>
      <c r="BO34" s="61">
        <v>-479500.96999999974</v>
      </c>
      <c r="BP34" s="61">
        <v>-479500.96999999974</v>
      </c>
      <c r="BQ34" s="61">
        <v>0</v>
      </c>
      <c r="BR34" s="61">
        <v>0</v>
      </c>
      <c r="BS34" s="61">
        <v>-27080930.689367577</v>
      </c>
      <c r="BT34" s="61">
        <v>-11722127.93999999</v>
      </c>
      <c r="BU34" s="61">
        <v>-13814725.789540755</v>
      </c>
      <c r="BV34" s="61">
        <v>-1483554.363179591</v>
      </c>
      <c r="BW34" s="61">
        <v>0</v>
      </c>
      <c r="BX34" s="61">
        <v>-112449.74372840772</v>
      </c>
      <c r="BY34" s="61">
        <v>-379331.27739386214</v>
      </c>
      <c r="BZ34" s="61">
        <v>474749.58999999997</v>
      </c>
      <c r="CA34" s="61">
        <v>-43491.16552497496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-155051.76</v>
      </c>
      <c r="CJ34" s="61">
        <v>-155051.76</v>
      </c>
      <c r="CK34" s="61">
        <v>0</v>
      </c>
      <c r="CL34" s="61">
        <v>2685458.151991412</v>
      </c>
    </row>
    <row r="35" spans="1:90" ht="12.75" customHeight="1">
      <c r="A35" s="44" t="s">
        <v>56</v>
      </c>
      <c r="B35" s="59">
        <v>1039</v>
      </c>
      <c r="C35" s="60" t="s">
        <v>373</v>
      </c>
      <c r="D35" s="61">
        <v>62313582.5</v>
      </c>
      <c r="E35" s="61">
        <v>38680562.560000002</v>
      </c>
      <c r="F35" s="61">
        <v>51340076.140000001</v>
      </c>
      <c r="G35" s="61">
        <v>-12069103.329999998</v>
      </c>
      <c r="H35" s="61">
        <v>-590410.25</v>
      </c>
      <c r="I35" s="61">
        <v>-16147875.570000004</v>
      </c>
      <c r="J35" s="61">
        <v>-19230833.440000005</v>
      </c>
      <c r="K35" s="61">
        <v>-73509754.590000004</v>
      </c>
      <c r="L35" s="61">
        <v>54278921.149999999</v>
      </c>
      <c r="M35" s="61">
        <v>3163533.6300000008</v>
      </c>
      <c r="N35" s="61">
        <v>15832959.859999999</v>
      </c>
      <c r="O35" s="61">
        <v>-12669426.229999999</v>
      </c>
      <c r="P35" s="61">
        <v>-80575.760000000009</v>
      </c>
      <c r="Q35" s="61">
        <v>1297776.76</v>
      </c>
      <c r="R35" s="61">
        <v>-1378352.52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39780895.509999998</v>
      </c>
      <c r="AA35" s="61">
        <v>39780895.509999998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-22919938.124799989</v>
      </c>
      <c r="AT35" s="61">
        <v>-8664388.1500000004</v>
      </c>
      <c r="AU35" s="61">
        <v>-11931922.9</v>
      </c>
      <c r="AV35" s="61">
        <v>3267534.75</v>
      </c>
      <c r="AW35" s="61">
        <v>1130454.8800000101</v>
      </c>
      <c r="AX35" s="61">
        <v>-999011.68999999762</v>
      </c>
      <c r="AY35" s="61">
        <v>-93227438</v>
      </c>
      <c r="AZ35" s="61">
        <v>-91225597</v>
      </c>
      <c r="BA35" s="61">
        <v>-68328464</v>
      </c>
      <c r="BB35" s="61">
        <v>0</v>
      </c>
      <c r="BC35" s="61">
        <v>66326623</v>
      </c>
      <c r="BD35" s="61">
        <v>92228426.310000002</v>
      </c>
      <c r="BE35" s="61">
        <v>2129466.5700000077</v>
      </c>
      <c r="BF35" s="61">
        <v>45539408.390000001</v>
      </c>
      <c r="BG35" s="61">
        <v>52660789.390000001</v>
      </c>
      <c r="BH35" s="61">
        <v>25277612</v>
      </c>
      <c r="BI35" s="61">
        <v>0</v>
      </c>
      <c r="BJ35" s="61">
        <v>-32398993</v>
      </c>
      <c r="BK35" s="61">
        <v>-43409941.819999993</v>
      </c>
      <c r="BL35" s="61">
        <v>0</v>
      </c>
      <c r="BM35" s="61">
        <v>0</v>
      </c>
      <c r="BN35" s="61">
        <v>0</v>
      </c>
      <c r="BO35" s="61">
        <v>0</v>
      </c>
      <c r="BP35" s="61">
        <v>0</v>
      </c>
      <c r="BQ35" s="61">
        <v>0</v>
      </c>
      <c r="BR35" s="61">
        <v>0</v>
      </c>
      <c r="BS35" s="61">
        <v>-11351250.314799998</v>
      </c>
      <c r="BT35" s="61">
        <v>-10259278.199999999</v>
      </c>
      <c r="BU35" s="61">
        <v>-1979112.4230000002</v>
      </c>
      <c r="BV35" s="61">
        <v>-1180997.1670000001</v>
      </c>
      <c r="BW35" s="61">
        <v>0</v>
      </c>
      <c r="BX35" s="61">
        <v>-218175.09480000002</v>
      </c>
      <c r="BY35" s="61">
        <v>0</v>
      </c>
      <c r="BZ35" s="61">
        <v>2286312.5699999998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-4034754.54</v>
      </c>
      <c r="CJ35" s="61">
        <v>-4034754.54</v>
      </c>
      <c r="CK35" s="61">
        <v>0</v>
      </c>
      <c r="CL35" s="61">
        <v>39393644.375200011</v>
      </c>
    </row>
    <row r="36" spans="1:90" ht="12.75" customHeight="1">
      <c r="A36" s="44" t="s">
        <v>58</v>
      </c>
      <c r="B36" s="59">
        <v>1040</v>
      </c>
      <c r="C36" s="60" t="s">
        <v>373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0</v>
      </c>
    </row>
    <row r="37" spans="1:90" ht="12.75" customHeight="1">
      <c r="A37" s="44" t="s">
        <v>60</v>
      </c>
      <c r="B37" s="59">
        <v>1043</v>
      </c>
      <c r="C37" s="60" t="s">
        <v>373</v>
      </c>
      <c r="D37" s="61">
        <v>125916959.56680763</v>
      </c>
      <c r="E37" s="61">
        <v>90689640.470000014</v>
      </c>
      <c r="F37" s="61">
        <v>95334142.660000011</v>
      </c>
      <c r="G37" s="61">
        <v>-4644502.1900000004</v>
      </c>
      <c r="H37" s="61">
        <v>0</v>
      </c>
      <c r="I37" s="61">
        <v>12347546.720000014</v>
      </c>
      <c r="J37" s="61">
        <v>12387720.360000014</v>
      </c>
      <c r="K37" s="61">
        <v>-233985206.43999997</v>
      </c>
      <c r="L37" s="61">
        <v>246372926.79999998</v>
      </c>
      <c r="M37" s="61">
        <v>-40173.640000000014</v>
      </c>
      <c r="N37" s="61">
        <v>37529.179999999993</v>
      </c>
      <c r="O37" s="61">
        <v>-77702.820000000007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22879772.376807597</v>
      </c>
      <c r="AA37" s="61">
        <v>22879772.376807597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0</v>
      </c>
      <c r="AN37" s="61">
        <v>0</v>
      </c>
      <c r="AO37" s="61">
        <v>0</v>
      </c>
      <c r="AP37" s="61">
        <v>0</v>
      </c>
      <c r="AQ37" s="61">
        <v>0</v>
      </c>
      <c r="AR37" s="61">
        <v>0</v>
      </c>
      <c r="AS37" s="61">
        <v>-143158589.01359004</v>
      </c>
      <c r="AT37" s="61">
        <v>-1350322.6300000001</v>
      </c>
      <c r="AU37" s="61">
        <v>-1350322.6300000001</v>
      </c>
      <c r="AV37" s="61">
        <v>0</v>
      </c>
      <c r="AW37" s="61">
        <v>-2238168.9199999925</v>
      </c>
      <c r="AX37" s="61">
        <v>-2368753.9999999925</v>
      </c>
      <c r="AY37" s="61">
        <v>-21805303.839999996</v>
      </c>
      <c r="AZ37" s="61">
        <v>-24208733.429999996</v>
      </c>
      <c r="BA37" s="61">
        <v>-3313184.8299999996</v>
      </c>
      <c r="BB37" s="61">
        <v>0</v>
      </c>
      <c r="BC37" s="61">
        <v>5716614.4199999999</v>
      </c>
      <c r="BD37" s="61">
        <v>19436549.840000004</v>
      </c>
      <c r="BE37" s="61">
        <v>130585.08000000007</v>
      </c>
      <c r="BF37" s="61">
        <v>2476042.7199999997</v>
      </c>
      <c r="BG37" s="61">
        <v>3123827.0999999996</v>
      </c>
      <c r="BH37" s="61">
        <v>1350.4299999999996</v>
      </c>
      <c r="BI37" s="61">
        <v>0</v>
      </c>
      <c r="BJ37" s="61">
        <v>-649134.80999999982</v>
      </c>
      <c r="BK37" s="61">
        <v>-2345457.6399999997</v>
      </c>
      <c r="BL37" s="61">
        <v>0</v>
      </c>
      <c r="BM37" s="61">
        <v>0</v>
      </c>
      <c r="BN37" s="61">
        <v>0</v>
      </c>
      <c r="BO37" s="61">
        <v>-112494.19</v>
      </c>
      <c r="BP37" s="61">
        <v>-112494.19</v>
      </c>
      <c r="BQ37" s="61">
        <v>0</v>
      </c>
      <c r="BR37" s="61">
        <v>0</v>
      </c>
      <c r="BS37" s="61">
        <v>-125256464.11359005</v>
      </c>
      <c r="BT37" s="61">
        <v>-21678151.209999997</v>
      </c>
      <c r="BU37" s="61">
        <v>-75268919.324278295</v>
      </c>
      <c r="BV37" s="61">
        <v>-3037934.2201428218</v>
      </c>
      <c r="BW37" s="61">
        <v>0</v>
      </c>
      <c r="BX37" s="61">
        <v>-6585649.962345453</v>
      </c>
      <c r="BY37" s="61">
        <v>-17998978.063400142</v>
      </c>
      <c r="BZ37" s="61">
        <v>1187178.95</v>
      </c>
      <c r="CA37" s="61">
        <v>-1874010.2834233372</v>
      </c>
      <c r="CB37" s="61">
        <v>-14201139.160000004</v>
      </c>
      <c r="CC37" s="61">
        <v>-14201139.160000004</v>
      </c>
      <c r="CD37" s="61">
        <v>-18046242.360000003</v>
      </c>
      <c r="CE37" s="61">
        <v>3845103.2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-17241629.44678241</v>
      </c>
    </row>
    <row r="38" spans="1:90" ht="12.75" customHeight="1">
      <c r="A38" s="44" t="s">
        <v>62</v>
      </c>
      <c r="B38" s="59">
        <v>1044</v>
      </c>
      <c r="C38" s="60" t="s">
        <v>373</v>
      </c>
      <c r="D38" s="61">
        <v>274530883.40000004</v>
      </c>
      <c r="E38" s="61">
        <v>78931096.200000003</v>
      </c>
      <c r="F38" s="61">
        <v>78931096.200000003</v>
      </c>
      <c r="G38" s="61">
        <v>0</v>
      </c>
      <c r="H38" s="61">
        <v>0</v>
      </c>
      <c r="I38" s="61">
        <v>114386196.88000003</v>
      </c>
      <c r="J38" s="61">
        <v>114386196.88000003</v>
      </c>
      <c r="K38" s="61">
        <v>-232398057.47</v>
      </c>
      <c r="L38" s="61">
        <v>346784254.35000002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81213590.320000008</v>
      </c>
      <c r="AA38" s="61">
        <v>75428160.299999997</v>
      </c>
      <c r="AB38" s="61">
        <v>3010460.0900000003</v>
      </c>
      <c r="AC38" s="61">
        <v>4028630.2800000012</v>
      </c>
      <c r="AD38" s="61">
        <v>-1253660.3500000001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0</v>
      </c>
      <c r="AN38" s="61">
        <v>0</v>
      </c>
      <c r="AO38" s="61">
        <v>0</v>
      </c>
      <c r="AP38" s="61">
        <v>0</v>
      </c>
      <c r="AQ38" s="61">
        <v>0</v>
      </c>
      <c r="AR38" s="61">
        <v>0</v>
      </c>
      <c r="AS38" s="61">
        <v>-80499467.149999991</v>
      </c>
      <c r="AT38" s="61">
        <v>-3918</v>
      </c>
      <c r="AU38" s="61">
        <v>-3918</v>
      </c>
      <c r="AV38" s="61">
        <v>0</v>
      </c>
      <c r="AW38" s="61">
        <v>32389.019999999975</v>
      </c>
      <c r="AX38" s="61">
        <v>32389.019999999975</v>
      </c>
      <c r="AY38" s="61">
        <v>-89320.580000000016</v>
      </c>
      <c r="AZ38" s="61">
        <v>-18260.96</v>
      </c>
      <c r="BA38" s="61">
        <v>-107556.71</v>
      </c>
      <c r="BB38" s="61">
        <v>0</v>
      </c>
      <c r="BC38" s="61">
        <v>36497.089999999997</v>
      </c>
      <c r="BD38" s="61">
        <v>121709.59999999999</v>
      </c>
      <c r="BE38" s="61">
        <v>0</v>
      </c>
      <c r="BF38" s="61">
        <v>0</v>
      </c>
      <c r="BG38" s="61">
        <v>0</v>
      </c>
      <c r="BH38" s="61">
        <v>0</v>
      </c>
      <c r="BI38" s="61">
        <v>0</v>
      </c>
      <c r="BJ38" s="61">
        <v>0</v>
      </c>
      <c r="BK38" s="61">
        <v>0</v>
      </c>
      <c r="BL38" s="61">
        <v>0</v>
      </c>
      <c r="BM38" s="61">
        <v>0</v>
      </c>
      <c r="BN38" s="61">
        <v>0</v>
      </c>
      <c r="BO38" s="61">
        <v>0</v>
      </c>
      <c r="BP38" s="61">
        <v>0</v>
      </c>
      <c r="BQ38" s="61">
        <v>0</v>
      </c>
      <c r="BR38" s="61">
        <v>0</v>
      </c>
      <c r="BS38" s="61">
        <v>-57985758.989999995</v>
      </c>
      <c r="BT38" s="61">
        <v>-46285682.560000002</v>
      </c>
      <c r="BU38" s="61">
        <v>-7302881.1200000001</v>
      </c>
      <c r="BV38" s="61">
        <v>-1152261.56</v>
      </c>
      <c r="BW38" s="61">
        <v>0</v>
      </c>
      <c r="BX38" s="61">
        <v>-248516.47</v>
      </c>
      <c r="BY38" s="61">
        <v>-514774.73</v>
      </c>
      <c r="BZ38" s="61">
        <v>0</v>
      </c>
      <c r="CA38" s="61">
        <v>-2481642.5499999998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-22542179.18</v>
      </c>
      <c r="CJ38" s="61">
        <v>-22542179.18</v>
      </c>
      <c r="CK38" s="61">
        <v>0</v>
      </c>
      <c r="CL38" s="61">
        <v>194031416.25000006</v>
      </c>
    </row>
    <row r="39" spans="1:90" ht="12.75" customHeight="1">
      <c r="A39" s="44" t="s">
        <v>64</v>
      </c>
      <c r="B39" s="59">
        <v>1045</v>
      </c>
      <c r="C39" s="60" t="s">
        <v>373</v>
      </c>
      <c r="D39" s="61">
        <v>22060478.460000001</v>
      </c>
      <c r="E39" s="61">
        <v>7671088.5099999998</v>
      </c>
      <c r="F39" s="61">
        <v>11714634.6</v>
      </c>
      <c r="G39" s="61">
        <v>-4043546.09</v>
      </c>
      <c r="H39" s="61">
        <v>0</v>
      </c>
      <c r="I39" s="61">
        <v>567272.00999999978</v>
      </c>
      <c r="J39" s="61">
        <v>1525818.7199999988</v>
      </c>
      <c r="K39" s="61">
        <v>-26236573.93</v>
      </c>
      <c r="L39" s="61">
        <v>27762392.649999999</v>
      </c>
      <c r="M39" s="61">
        <v>-958546.70999999903</v>
      </c>
      <c r="N39" s="61">
        <v>7563027.9100000001</v>
      </c>
      <c r="O39" s="61">
        <v>-8521574.6199999992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13822117.939999999</v>
      </c>
      <c r="AA39" s="61">
        <v>7271807.8799999999</v>
      </c>
      <c r="AB39" s="61">
        <v>1257551.1599999999</v>
      </c>
      <c r="AC39" s="61">
        <v>5212030.7200000007</v>
      </c>
      <c r="AD39" s="61">
        <v>80728.179999999993</v>
      </c>
      <c r="AE39" s="61">
        <v>0</v>
      </c>
      <c r="AF39" s="61">
        <v>0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0</v>
      </c>
      <c r="AN39" s="61">
        <v>0</v>
      </c>
      <c r="AO39" s="61">
        <v>0</v>
      </c>
      <c r="AP39" s="61">
        <v>0</v>
      </c>
      <c r="AQ39" s="61">
        <v>0</v>
      </c>
      <c r="AR39" s="61">
        <v>0</v>
      </c>
      <c r="AS39" s="61">
        <v>-15369326.559999997</v>
      </c>
      <c r="AT39" s="61">
        <v>-278855.50999999989</v>
      </c>
      <c r="AU39" s="61">
        <v>-1278396.8499999999</v>
      </c>
      <c r="AV39" s="61">
        <v>999541.34</v>
      </c>
      <c r="AW39" s="61">
        <v>-5391513.0500000007</v>
      </c>
      <c r="AX39" s="61">
        <v>-18535361.859999999</v>
      </c>
      <c r="AY39" s="61">
        <v>-38650741.719999999</v>
      </c>
      <c r="AZ39" s="61">
        <v>-6111687.4400000004</v>
      </c>
      <c r="BA39" s="61">
        <v>-35168099.759999998</v>
      </c>
      <c r="BB39" s="61">
        <v>0</v>
      </c>
      <c r="BC39" s="61">
        <v>2629045.48</v>
      </c>
      <c r="BD39" s="61">
        <v>20115379.859999999</v>
      </c>
      <c r="BE39" s="61">
        <v>13143848.809999999</v>
      </c>
      <c r="BF39" s="61">
        <v>25821375.059999999</v>
      </c>
      <c r="BG39" s="61">
        <v>3694983.26</v>
      </c>
      <c r="BH39" s="61">
        <v>23914129.390000001</v>
      </c>
      <c r="BI39" s="61">
        <v>0</v>
      </c>
      <c r="BJ39" s="61">
        <v>-1787737.59</v>
      </c>
      <c r="BK39" s="61">
        <v>-12677526.25</v>
      </c>
      <c r="BL39" s="61">
        <v>0</v>
      </c>
      <c r="BM39" s="61">
        <v>0</v>
      </c>
      <c r="BN39" s="61">
        <v>0</v>
      </c>
      <c r="BO39" s="61">
        <v>0</v>
      </c>
      <c r="BP39" s="61">
        <v>0</v>
      </c>
      <c r="BQ39" s="61">
        <v>0</v>
      </c>
      <c r="BR39" s="61">
        <v>0</v>
      </c>
      <c r="BS39" s="61">
        <v>-8488319.1599999964</v>
      </c>
      <c r="BT39" s="61">
        <v>-6208574.9099999983</v>
      </c>
      <c r="BU39" s="61">
        <v>-994310.64</v>
      </c>
      <c r="BV39" s="61">
        <v>-1488207</v>
      </c>
      <c r="BW39" s="61">
        <v>0</v>
      </c>
      <c r="BX39" s="61">
        <v>-173928.94</v>
      </c>
      <c r="BY39" s="61">
        <v>-618708.65</v>
      </c>
      <c r="BZ39" s="61">
        <v>995415.13</v>
      </c>
      <c r="CA39" s="61">
        <v>-4.1500000000000004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-1210638.8400000001</v>
      </c>
      <c r="CJ39" s="61">
        <v>-1210638.8400000001</v>
      </c>
      <c r="CK39" s="61">
        <v>0</v>
      </c>
      <c r="CL39" s="61">
        <v>6691151.9000000041</v>
      </c>
    </row>
    <row r="40" spans="1:90" ht="12.75" customHeight="1">
      <c r="A40" s="44" t="s">
        <v>66</v>
      </c>
      <c r="B40" s="59">
        <v>1046</v>
      </c>
      <c r="C40" s="60" t="s">
        <v>373</v>
      </c>
      <c r="D40" s="61">
        <v>14561058.650000004</v>
      </c>
      <c r="E40" s="61">
        <v>12615065.340000002</v>
      </c>
      <c r="F40" s="61">
        <v>18674308.84</v>
      </c>
      <c r="G40" s="61">
        <v>-4199423.1499999994</v>
      </c>
      <c r="H40" s="61">
        <v>-1859820.35</v>
      </c>
      <c r="I40" s="61">
        <v>-2103164.5999999982</v>
      </c>
      <c r="J40" s="61">
        <v>-2677517.8999999985</v>
      </c>
      <c r="K40" s="61">
        <v>-36653359</v>
      </c>
      <c r="L40" s="61">
        <v>33975841.100000001</v>
      </c>
      <c r="M40" s="61">
        <v>422702.24000000022</v>
      </c>
      <c r="N40" s="61">
        <v>6397970.1200000001</v>
      </c>
      <c r="O40" s="61">
        <v>-5975267.8799999999</v>
      </c>
      <c r="P40" s="61">
        <v>151651.06000000006</v>
      </c>
      <c r="Q40" s="61">
        <v>3748431</v>
      </c>
      <c r="R40" s="61">
        <v>-3596779.94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4049157.91</v>
      </c>
      <c r="AA40" s="61">
        <v>2573551.21</v>
      </c>
      <c r="AB40" s="61">
        <v>0</v>
      </c>
      <c r="AC40" s="61">
        <v>1475606.7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0</v>
      </c>
      <c r="AN40" s="61">
        <v>0</v>
      </c>
      <c r="AO40" s="61">
        <v>0</v>
      </c>
      <c r="AP40" s="61">
        <v>0</v>
      </c>
      <c r="AQ40" s="61">
        <v>0</v>
      </c>
      <c r="AR40" s="61">
        <v>0</v>
      </c>
      <c r="AS40" s="61">
        <v>-12141284.169999998</v>
      </c>
      <c r="AT40" s="61">
        <v>-1306930.8500000001</v>
      </c>
      <c r="AU40" s="61">
        <v>-1310670.31</v>
      </c>
      <c r="AV40" s="61">
        <v>3739.46</v>
      </c>
      <c r="AW40" s="61">
        <v>896294.2900000026</v>
      </c>
      <c r="AX40" s="61">
        <v>912111.72000000253</v>
      </c>
      <c r="AY40" s="61">
        <v>-8907072.9499999993</v>
      </c>
      <c r="AZ40" s="61">
        <v>-5268098.76</v>
      </c>
      <c r="BA40" s="61">
        <v>-6912595.9299999997</v>
      </c>
      <c r="BB40" s="61">
        <v>0</v>
      </c>
      <c r="BC40" s="61">
        <v>3273621.7399999998</v>
      </c>
      <c r="BD40" s="61">
        <v>9819184.6700000018</v>
      </c>
      <c r="BE40" s="61">
        <v>-15817.429999999935</v>
      </c>
      <c r="BF40" s="61">
        <v>748427.98</v>
      </c>
      <c r="BG40" s="61">
        <v>483636.66</v>
      </c>
      <c r="BH40" s="61">
        <v>502997.62</v>
      </c>
      <c r="BI40" s="61">
        <v>0</v>
      </c>
      <c r="BJ40" s="61">
        <v>-238206.3</v>
      </c>
      <c r="BK40" s="61">
        <v>-764245.40999999992</v>
      </c>
      <c r="BL40" s="61">
        <v>0</v>
      </c>
      <c r="BM40" s="61">
        <v>0</v>
      </c>
      <c r="BN40" s="61">
        <v>0</v>
      </c>
      <c r="BO40" s="61">
        <v>-462.51</v>
      </c>
      <c r="BP40" s="61">
        <v>-462.51</v>
      </c>
      <c r="BQ40" s="61">
        <v>0</v>
      </c>
      <c r="BR40" s="61">
        <v>0</v>
      </c>
      <c r="BS40" s="61">
        <v>-11725449.4</v>
      </c>
      <c r="BT40" s="61">
        <v>-2100050.2000000002</v>
      </c>
      <c r="BU40" s="61">
        <v>-5832534.8700000001</v>
      </c>
      <c r="BV40" s="61">
        <v>-4021523.08</v>
      </c>
      <c r="BW40" s="61">
        <v>0</v>
      </c>
      <c r="BX40" s="61">
        <v>-137526.12</v>
      </c>
      <c r="BY40" s="61">
        <v>-412410.38</v>
      </c>
      <c r="BZ40" s="61">
        <v>902583.26999999979</v>
      </c>
      <c r="CA40" s="61">
        <v>-123988.02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-4735.7000000000007</v>
      </c>
      <c r="CJ40" s="61">
        <v>-4735.7000000000007</v>
      </c>
      <c r="CK40" s="61">
        <v>0</v>
      </c>
      <c r="CL40" s="61">
        <v>2419774.480000006</v>
      </c>
    </row>
    <row r="41" spans="1:90" ht="12.75" customHeight="1">
      <c r="A41" s="44" t="s">
        <v>68</v>
      </c>
      <c r="B41" s="59">
        <v>1048</v>
      </c>
      <c r="C41" s="60" t="s">
        <v>373</v>
      </c>
      <c r="D41" s="61">
        <v>513007852.13851643</v>
      </c>
      <c r="E41" s="61">
        <v>439046635.20978296</v>
      </c>
      <c r="F41" s="61">
        <v>446637431.17978299</v>
      </c>
      <c r="G41" s="61">
        <v>-7590795.9699999997</v>
      </c>
      <c r="H41" s="61">
        <v>0</v>
      </c>
      <c r="I41" s="61">
        <v>28086875.920000054</v>
      </c>
      <c r="J41" s="61">
        <v>27168305.190000057</v>
      </c>
      <c r="K41" s="61">
        <v>-1146309282.54</v>
      </c>
      <c r="L41" s="61">
        <v>1173477587.73</v>
      </c>
      <c r="M41" s="61">
        <v>918570.72999999858</v>
      </c>
      <c r="N41" s="61">
        <v>17550864.219999999</v>
      </c>
      <c r="O41" s="61">
        <v>-16632293.49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45874341.008733414</v>
      </c>
      <c r="AA41" s="61">
        <v>45874341.008733414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0</v>
      </c>
      <c r="AN41" s="61">
        <v>0</v>
      </c>
      <c r="AO41" s="61">
        <v>0</v>
      </c>
      <c r="AP41" s="61">
        <v>0</v>
      </c>
      <c r="AQ41" s="61">
        <v>0</v>
      </c>
      <c r="AR41" s="61">
        <v>0</v>
      </c>
      <c r="AS41" s="61">
        <v>-333450945.41000003</v>
      </c>
      <c r="AT41" s="61">
        <v>-129779.29</v>
      </c>
      <c r="AU41" s="61">
        <v>-129779.29</v>
      </c>
      <c r="AV41" s="61">
        <v>0</v>
      </c>
      <c r="AW41" s="61">
        <v>-17681890.399999991</v>
      </c>
      <c r="AX41" s="61">
        <v>-15820592.86999999</v>
      </c>
      <c r="AY41" s="61">
        <v>-70617106.479999989</v>
      </c>
      <c r="AZ41" s="61">
        <v>-1526351.9999999925</v>
      </c>
      <c r="BA41" s="61">
        <v>-85223511.689999998</v>
      </c>
      <c r="BB41" s="61">
        <v>0</v>
      </c>
      <c r="BC41" s="61">
        <v>16132757.210000001</v>
      </c>
      <c r="BD41" s="61">
        <v>54796513.609999999</v>
      </c>
      <c r="BE41" s="61">
        <v>-1861297.5299999993</v>
      </c>
      <c r="BF41" s="61">
        <v>9087600.0600000005</v>
      </c>
      <c r="BG41" s="61">
        <v>75680</v>
      </c>
      <c r="BH41" s="61">
        <v>11088018.23</v>
      </c>
      <c r="BI41" s="61">
        <v>0</v>
      </c>
      <c r="BJ41" s="61">
        <v>-2076098.17</v>
      </c>
      <c r="BK41" s="61">
        <v>-10948897.59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-315639275.72000003</v>
      </c>
      <c r="BT41" s="61">
        <v>-252706646.99000001</v>
      </c>
      <c r="BU41" s="61">
        <v>-30721430.670000002</v>
      </c>
      <c r="BV41" s="61">
        <v>-10485383.26</v>
      </c>
      <c r="BW41" s="61">
        <v>0</v>
      </c>
      <c r="BX41" s="61">
        <v>-13051183.74</v>
      </c>
      <c r="BY41" s="61">
        <v>-4054806.11</v>
      </c>
      <c r="BZ41" s="61">
        <v>2372272.7600000002</v>
      </c>
      <c r="CA41" s="61">
        <v>-6992097.71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179556906.7285164</v>
      </c>
    </row>
    <row r="42" spans="1:90" ht="12.75" customHeight="1">
      <c r="A42" s="44" t="s">
        <v>70</v>
      </c>
      <c r="B42" s="59">
        <v>1049</v>
      </c>
      <c r="C42" s="60" t="s">
        <v>373</v>
      </c>
      <c r="D42" s="61">
        <v>20188750.000101067</v>
      </c>
      <c r="E42" s="61">
        <v>9677551.7099999972</v>
      </c>
      <c r="F42" s="61">
        <v>9805797.6899999976</v>
      </c>
      <c r="G42" s="61">
        <v>-128245.9800000001</v>
      </c>
      <c r="H42" s="61">
        <v>0</v>
      </c>
      <c r="I42" s="61">
        <v>1045116.2399999965</v>
      </c>
      <c r="J42" s="61">
        <v>1045116.2399999965</v>
      </c>
      <c r="K42" s="61">
        <v>-11442422.340000004</v>
      </c>
      <c r="L42" s="61">
        <v>12487538.58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0</v>
      </c>
      <c r="W42" s="61">
        <v>0</v>
      </c>
      <c r="X42" s="61">
        <v>0</v>
      </c>
      <c r="Y42" s="61">
        <v>0</v>
      </c>
      <c r="Z42" s="61">
        <v>9466082.0501010735</v>
      </c>
      <c r="AA42" s="61">
        <v>3593314.3727691197</v>
      </c>
      <c r="AB42" s="61">
        <v>3924684.3085423205</v>
      </c>
      <c r="AC42" s="61">
        <v>1936754.2725851608</v>
      </c>
      <c r="AD42" s="61">
        <v>11329.096204473604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0</v>
      </c>
      <c r="AN42" s="61">
        <v>0</v>
      </c>
      <c r="AO42" s="61">
        <v>0</v>
      </c>
      <c r="AP42" s="61">
        <v>0</v>
      </c>
      <c r="AQ42" s="61">
        <v>0</v>
      </c>
      <c r="AR42" s="61">
        <v>0</v>
      </c>
      <c r="AS42" s="61">
        <v>-14219825.180712255</v>
      </c>
      <c r="AT42" s="61">
        <v>-1632</v>
      </c>
      <c r="AU42" s="61">
        <v>-1632</v>
      </c>
      <c r="AV42" s="61">
        <v>0</v>
      </c>
      <c r="AW42" s="61">
        <v>-150869.46999999904</v>
      </c>
      <c r="AX42" s="61">
        <v>-150869.46999999904</v>
      </c>
      <c r="AY42" s="61">
        <v>-1794739.0999999992</v>
      </c>
      <c r="AZ42" s="61">
        <v>-95500</v>
      </c>
      <c r="BA42" s="61">
        <v>-1821318.2799999993</v>
      </c>
      <c r="BB42" s="61">
        <v>0</v>
      </c>
      <c r="BC42" s="61">
        <v>122079.18000000017</v>
      </c>
      <c r="BD42" s="61">
        <v>1643869.6300000001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-13228011.050712256</v>
      </c>
      <c r="BT42" s="61">
        <v>-5143175.5400000056</v>
      </c>
      <c r="BU42" s="61">
        <v>-4320621.2484859321</v>
      </c>
      <c r="BV42" s="61">
        <v>-3167462.5998053886</v>
      </c>
      <c r="BW42" s="61">
        <v>0</v>
      </c>
      <c r="BX42" s="61">
        <v>-354222.56577336503</v>
      </c>
      <c r="BY42" s="61">
        <v>-242529.0966475663</v>
      </c>
      <c r="BZ42" s="61">
        <v>0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-839312.66000000015</v>
      </c>
      <c r="CJ42" s="61">
        <v>-839312.66000000015</v>
      </c>
      <c r="CK42" s="61">
        <v>0</v>
      </c>
      <c r="CL42" s="61">
        <v>5968924.8193888124</v>
      </c>
    </row>
    <row r="43" spans="1:90" ht="12.75" customHeight="1">
      <c r="A43" s="44" t="s">
        <v>72</v>
      </c>
      <c r="B43" s="59">
        <v>1051</v>
      </c>
      <c r="C43" s="60" t="s">
        <v>373</v>
      </c>
      <c r="D43" s="61">
        <v>694569.14999999967</v>
      </c>
      <c r="E43" s="61">
        <v>-618.01</v>
      </c>
      <c r="F43" s="61">
        <v>-1660.79</v>
      </c>
      <c r="G43" s="61">
        <v>871.83</v>
      </c>
      <c r="H43" s="61">
        <v>170.95</v>
      </c>
      <c r="I43" s="61">
        <v>695187.15999999968</v>
      </c>
      <c r="J43" s="61">
        <v>1279971.2199999997</v>
      </c>
      <c r="K43" s="61">
        <v>-367418.86</v>
      </c>
      <c r="L43" s="61">
        <v>1647390.0799999998</v>
      </c>
      <c r="M43" s="61">
        <v>-584784.06000000006</v>
      </c>
      <c r="N43" s="61">
        <v>226783.09</v>
      </c>
      <c r="O43" s="61">
        <v>-811567.15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0</v>
      </c>
      <c r="AN43" s="61">
        <v>0</v>
      </c>
      <c r="AO43" s="61">
        <v>0</v>
      </c>
      <c r="AP43" s="61">
        <v>0</v>
      </c>
      <c r="AQ43" s="61">
        <v>0</v>
      </c>
      <c r="AR43" s="61">
        <v>0</v>
      </c>
      <c r="AS43" s="61">
        <v>406987.52692134178</v>
      </c>
      <c r="AT43" s="61">
        <v>-4936411.1099999994</v>
      </c>
      <c r="AU43" s="61">
        <v>-5185579.3599999994</v>
      </c>
      <c r="AV43" s="61">
        <v>249168.25</v>
      </c>
      <c r="AW43" s="61">
        <v>6742024.8000000017</v>
      </c>
      <c r="AX43" s="61">
        <v>7262543.0200000014</v>
      </c>
      <c r="AY43" s="61">
        <v>-4124062.6199999996</v>
      </c>
      <c r="AZ43" s="61">
        <v>-4124062.6199999996</v>
      </c>
      <c r="BA43" s="61">
        <v>0</v>
      </c>
      <c r="BB43" s="61">
        <v>0</v>
      </c>
      <c r="BC43" s="61">
        <v>0</v>
      </c>
      <c r="BD43" s="61">
        <v>11386605.640000001</v>
      </c>
      <c r="BE43" s="61">
        <v>-520518.21999999974</v>
      </c>
      <c r="BF43" s="61">
        <v>2896479.48</v>
      </c>
      <c r="BG43" s="61">
        <v>2896479.48</v>
      </c>
      <c r="BH43" s="61">
        <v>0</v>
      </c>
      <c r="BI43" s="61">
        <v>0</v>
      </c>
      <c r="BJ43" s="61">
        <v>0</v>
      </c>
      <c r="BK43" s="61">
        <v>-3416997.6999999997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-1397921.2730786605</v>
      </c>
      <c r="BT43" s="61">
        <v>-196536.30000000002</v>
      </c>
      <c r="BU43" s="61">
        <v>-793478.18976427382</v>
      </c>
      <c r="BV43" s="61">
        <v>-407864.77214314201</v>
      </c>
      <c r="BW43" s="61">
        <v>0</v>
      </c>
      <c r="BX43" s="61">
        <v>-3859.3128255664515</v>
      </c>
      <c r="BY43" s="61">
        <v>-34943.008345678179</v>
      </c>
      <c r="BZ43" s="61">
        <v>38760.31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-704.89</v>
      </c>
      <c r="CJ43" s="61">
        <v>-704.89</v>
      </c>
      <c r="CK43" s="61">
        <v>0</v>
      </c>
      <c r="CL43" s="61">
        <v>1101556.6769213416</v>
      </c>
    </row>
    <row r="44" spans="1:90" ht="12.75" customHeight="1">
      <c r="A44" s="44" t="s">
        <v>74</v>
      </c>
      <c r="B44" s="59">
        <v>1052</v>
      </c>
      <c r="C44" s="60" t="s">
        <v>373</v>
      </c>
      <c r="D44" s="61">
        <v>7085123.3370791022</v>
      </c>
      <c r="E44" s="61">
        <v>451268.34</v>
      </c>
      <c r="F44" s="61">
        <v>460625.65</v>
      </c>
      <c r="G44" s="61">
        <v>-9357.31</v>
      </c>
      <c r="H44" s="61">
        <v>0</v>
      </c>
      <c r="I44" s="61">
        <v>-266546.23</v>
      </c>
      <c r="J44" s="61">
        <v>-273417.38</v>
      </c>
      <c r="K44" s="61">
        <v>-453369.51</v>
      </c>
      <c r="L44" s="61">
        <v>179952.13</v>
      </c>
      <c r="M44" s="61">
        <v>6871.1500000000005</v>
      </c>
      <c r="N44" s="61">
        <v>8667.76</v>
      </c>
      <c r="O44" s="61">
        <v>-1796.61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6900401.2270791018</v>
      </c>
      <c r="AA44" s="61">
        <v>6507690.0949420352</v>
      </c>
      <c r="AB44" s="61">
        <v>0</v>
      </c>
      <c r="AC44" s="61">
        <v>0</v>
      </c>
      <c r="AD44" s="61">
        <v>13552.86108125329</v>
      </c>
      <c r="AE44" s="61">
        <v>0</v>
      </c>
      <c r="AF44" s="61">
        <v>0</v>
      </c>
      <c r="AG44" s="61">
        <v>0</v>
      </c>
      <c r="AH44" s="61">
        <v>0</v>
      </c>
      <c r="AI44" s="61">
        <v>379158.27105581306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-509192.21086492279</v>
      </c>
      <c r="AT44" s="61">
        <v>0</v>
      </c>
      <c r="AU44" s="61">
        <v>0</v>
      </c>
      <c r="AV44" s="61">
        <v>0</v>
      </c>
      <c r="AW44" s="61">
        <v>0</v>
      </c>
      <c r="AX44" s="61">
        <v>877.92633654024485</v>
      </c>
      <c r="AY44" s="61">
        <v>-5647.0736634597552</v>
      </c>
      <c r="AZ44" s="61">
        <v>0</v>
      </c>
      <c r="BA44" s="61">
        <v>-7552.498745200246</v>
      </c>
      <c r="BB44" s="61">
        <v>0</v>
      </c>
      <c r="BC44" s="61">
        <v>1905.4250817404907</v>
      </c>
      <c r="BD44" s="61">
        <v>6525</v>
      </c>
      <c r="BE44" s="61">
        <v>-877.92633654024485</v>
      </c>
      <c r="BF44" s="61">
        <v>5647.0736634597552</v>
      </c>
      <c r="BG44" s="61">
        <v>0</v>
      </c>
      <c r="BH44" s="61">
        <v>7552.498745200246</v>
      </c>
      <c r="BI44" s="61">
        <v>0</v>
      </c>
      <c r="BJ44" s="61">
        <v>-1905.4250817404907</v>
      </c>
      <c r="BK44" s="61">
        <v>-6525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-508602.58086492278</v>
      </c>
      <c r="BT44" s="61">
        <v>-32585.91</v>
      </c>
      <c r="BU44" s="61">
        <v>-258484.03219943316</v>
      </c>
      <c r="BV44" s="61">
        <v>-192342.54336363898</v>
      </c>
      <c r="BW44" s="61">
        <v>0</v>
      </c>
      <c r="BX44" s="61">
        <v>-2222.6636680983647</v>
      </c>
      <c r="BY44" s="61">
        <v>-23257.511633752278</v>
      </c>
      <c r="BZ44" s="61">
        <v>290.08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-589.63</v>
      </c>
      <c r="CJ44" s="61">
        <v>-589.63</v>
      </c>
      <c r="CK44" s="61">
        <v>0</v>
      </c>
      <c r="CL44" s="61">
        <v>6575931.1262141792</v>
      </c>
    </row>
    <row r="45" spans="1:90" ht="12.75" customHeight="1">
      <c r="A45" s="44" t="s">
        <v>76</v>
      </c>
      <c r="B45" s="59">
        <v>1053</v>
      </c>
      <c r="C45" s="60" t="s">
        <v>373</v>
      </c>
      <c r="D45" s="61">
        <v>281717139.77999997</v>
      </c>
      <c r="E45" s="61">
        <v>221297801.44999999</v>
      </c>
      <c r="F45" s="61">
        <v>221297801.44999999</v>
      </c>
      <c r="G45" s="61">
        <v>0</v>
      </c>
      <c r="H45" s="61">
        <v>0</v>
      </c>
      <c r="I45" s="61">
        <v>-110486237.19000003</v>
      </c>
      <c r="J45" s="61">
        <v>-110486237.19000003</v>
      </c>
      <c r="K45" s="61">
        <v>-322719921.72000003</v>
      </c>
      <c r="L45" s="61">
        <v>212233684.53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170905575.52000001</v>
      </c>
      <c r="AA45" s="61">
        <v>14248583.629999999</v>
      </c>
      <c r="AB45" s="61">
        <v>0</v>
      </c>
      <c r="AC45" s="61">
        <v>144535113.25</v>
      </c>
      <c r="AD45" s="61">
        <v>11997355.02</v>
      </c>
      <c r="AE45" s="61">
        <v>0</v>
      </c>
      <c r="AF45" s="61">
        <v>0</v>
      </c>
      <c r="AG45" s="61">
        <v>0</v>
      </c>
      <c r="AH45" s="61">
        <v>124523.62</v>
      </c>
      <c r="AI45" s="61">
        <v>0</v>
      </c>
      <c r="AJ45" s="61">
        <v>0</v>
      </c>
      <c r="AK45" s="61">
        <v>0</v>
      </c>
      <c r="AL45" s="61">
        <v>0</v>
      </c>
      <c r="AM45" s="61">
        <v>0</v>
      </c>
      <c r="AN45" s="61">
        <v>0</v>
      </c>
      <c r="AO45" s="61">
        <v>0</v>
      </c>
      <c r="AP45" s="61">
        <v>0</v>
      </c>
      <c r="AQ45" s="61">
        <v>0</v>
      </c>
      <c r="AR45" s="61">
        <v>0</v>
      </c>
      <c r="AS45" s="61">
        <v>-17291765.942290764</v>
      </c>
      <c r="AT45" s="61">
        <v>-119180.55</v>
      </c>
      <c r="AU45" s="61">
        <v>-119180.55</v>
      </c>
      <c r="AV45" s="61">
        <v>0</v>
      </c>
      <c r="AW45" s="61">
        <v>-511503.62000000104</v>
      </c>
      <c r="AX45" s="61">
        <v>-511503.62000000104</v>
      </c>
      <c r="AY45" s="61">
        <v>-12362017.860000001</v>
      </c>
      <c r="AZ45" s="61">
        <v>-246387.46999999997</v>
      </c>
      <c r="BA45" s="61">
        <v>-14949334.92</v>
      </c>
      <c r="BB45" s="61">
        <v>0</v>
      </c>
      <c r="BC45" s="61">
        <v>2833704.53</v>
      </c>
      <c r="BD45" s="61">
        <v>11850514.24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-16661081.772290764</v>
      </c>
      <c r="BT45" s="61">
        <v>-11838452.65</v>
      </c>
      <c r="BU45" s="61">
        <v>-2113293.0768199507</v>
      </c>
      <c r="BV45" s="61">
        <v>-202689.69634423757</v>
      </c>
      <c r="BW45" s="61">
        <v>0</v>
      </c>
      <c r="BX45" s="61">
        <v>-639607.93603447347</v>
      </c>
      <c r="BY45" s="61">
        <v>-1416652.5263491995</v>
      </c>
      <c r="BZ45" s="61">
        <v>0</v>
      </c>
      <c r="CA45" s="61">
        <v>-450385.88674290234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0</v>
      </c>
      <c r="CJ45" s="61">
        <v>0</v>
      </c>
      <c r="CK45" s="61">
        <v>0</v>
      </c>
      <c r="CL45" s="61">
        <v>264425373.83770922</v>
      </c>
    </row>
    <row r="46" spans="1:90" ht="12.75" customHeight="1">
      <c r="A46" s="44" t="s">
        <v>78</v>
      </c>
      <c r="B46" s="59">
        <v>1054</v>
      </c>
      <c r="C46" s="60" t="s">
        <v>373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</row>
    <row r="47" spans="1:90" ht="12.75" customHeight="1">
      <c r="A47" s="44" t="s">
        <v>80</v>
      </c>
      <c r="B47" s="59">
        <v>1055</v>
      </c>
      <c r="C47" s="60" t="s">
        <v>373</v>
      </c>
      <c r="D47" s="61">
        <v>356344.56</v>
      </c>
      <c r="E47" s="61">
        <v>-21638.400000000001</v>
      </c>
      <c r="F47" s="61">
        <v>-21638.400000000001</v>
      </c>
      <c r="G47" s="61">
        <v>0</v>
      </c>
      <c r="H47" s="61">
        <v>0</v>
      </c>
      <c r="I47" s="61">
        <v>377982.96</v>
      </c>
      <c r="J47" s="61">
        <v>377994.57</v>
      </c>
      <c r="K47" s="61">
        <v>-424.48</v>
      </c>
      <c r="L47" s="61">
        <v>378419.05</v>
      </c>
      <c r="M47" s="61">
        <v>-11.610000000000001</v>
      </c>
      <c r="N47" s="61">
        <v>1.36</v>
      </c>
      <c r="O47" s="61">
        <v>-12.97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-4531972.2399999993</v>
      </c>
      <c r="AT47" s="61">
        <v>0</v>
      </c>
      <c r="AU47" s="61">
        <v>0</v>
      </c>
      <c r="AV47" s="61">
        <v>0</v>
      </c>
      <c r="AW47" s="61">
        <v>-2414987.8399999989</v>
      </c>
      <c r="AX47" s="61">
        <v>-290252.21999999881</v>
      </c>
      <c r="AY47" s="61">
        <v>-12121269.02</v>
      </c>
      <c r="AZ47" s="61">
        <v>-987027.16999999993</v>
      </c>
      <c r="BA47" s="61">
        <v>-11922937.48</v>
      </c>
      <c r="BB47" s="61">
        <v>-35800</v>
      </c>
      <c r="BC47" s="61">
        <v>824495.63</v>
      </c>
      <c r="BD47" s="61">
        <v>11831016.800000001</v>
      </c>
      <c r="BE47" s="61">
        <v>-2124735.62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-2124735.62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-2116984.4000000004</v>
      </c>
      <c r="BT47" s="61">
        <v>-86834.970000000016</v>
      </c>
      <c r="BU47" s="61">
        <v>-1143247.44</v>
      </c>
      <c r="BV47" s="61">
        <v>-726960.55</v>
      </c>
      <c r="BW47" s="61">
        <v>0</v>
      </c>
      <c r="BX47" s="61">
        <v>16496.13</v>
      </c>
      <c r="BY47" s="61">
        <v>-176441.64</v>
      </c>
      <c r="BZ47" s="61">
        <v>4.07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-4175627.6799999992</v>
      </c>
    </row>
    <row r="48" spans="1:90" ht="12.75" customHeight="1">
      <c r="A48" s="44" t="s">
        <v>82</v>
      </c>
      <c r="B48" s="59">
        <v>1056</v>
      </c>
      <c r="C48" s="60" t="s">
        <v>373</v>
      </c>
      <c r="D48" s="61">
        <v>28249813.309999999</v>
      </c>
      <c r="E48" s="61">
        <v>60022.299999999988</v>
      </c>
      <c r="F48" s="61">
        <v>244284.22</v>
      </c>
      <c r="G48" s="61">
        <v>-184261.92</v>
      </c>
      <c r="H48" s="61">
        <v>0</v>
      </c>
      <c r="I48" s="61">
        <v>28142304.629999999</v>
      </c>
      <c r="J48" s="61">
        <v>28142304.629999999</v>
      </c>
      <c r="K48" s="61">
        <v>-26086307.489999998</v>
      </c>
      <c r="L48" s="61">
        <v>54228612.119999997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47486.38</v>
      </c>
      <c r="AA48" s="61">
        <v>16917.96</v>
      </c>
      <c r="AB48" s="61">
        <v>0</v>
      </c>
      <c r="AC48" s="61">
        <v>26957.1</v>
      </c>
      <c r="AD48" s="61">
        <v>3611.32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0</v>
      </c>
      <c r="AN48" s="61">
        <v>0</v>
      </c>
      <c r="AO48" s="61">
        <v>0</v>
      </c>
      <c r="AP48" s="61">
        <v>0</v>
      </c>
      <c r="AQ48" s="61">
        <v>0</v>
      </c>
      <c r="AR48" s="61">
        <v>0</v>
      </c>
      <c r="AS48" s="61">
        <v>-456675.52000000025</v>
      </c>
      <c r="AT48" s="61">
        <v>-1320</v>
      </c>
      <c r="AU48" s="61">
        <v>-1320</v>
      </c>
      <c r="AV48" s="61">
        <v>0</v>
      </c>
      <c r="AW48" s="61">
        <v>-1765605.4299999997</v>
      </c>
      <c r="AX48" s="61">
        <v>-1765605.4299999997</v>
      </c>
      <c r="AY48" s="61">
        <v>-6790316</v>
      </c>
      <c r="AZ48" s="61">
        <v>-195000</v>
      </c>
      <c r="BA48" s="61">
        <v>-8287021</v>
      </c>
      <c r="BB48" s="61">
        <v>0</v>
      </c>
      <c r="BC48" s="61">
        <v>1691705</v>
      </c>
      <c r="BD48" s="61">
        <v>5024710.57</v>
      </c>
      <c r="BE48" s="61">
        <v>0</v>
      </c>
      <c r="BF48" s="61">
        <v>0</v>
      </c>
      <c r="BG48" s="61">
        <v>0</v>
      </c>
      <c r="BH48" s="61">
        <v>0</v>
      </c>
      <c r="BI48" s="61">
        <v>0</v>
      </c>
      <c r="BJ48" s="61">
        <v>0</v>
      </c>
      <c r="BK48" s="61">
        <v>0</v>
      </c>
      <c r="BL48" s="61">
        <v>0</v>
      </c>
      <c r="BM48" s="61">
        <v>0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1310249.9099999995</v>
      </c>
      <c r="BT48" s="61">
        <v>5486522.3899999997</v>
      </c>
      <c r="BU48" s="61">
        <v>-1497661.91</v>
      </c>
      <c r="BV48" s="61">
        <v>-2010689.24</v>
      </c>
      <c r="BW48" s="61">
        <v>0</v>
      </c>
      <c r="BX48" s="61">
        <v>-4974.57</v>
      </c>
      <c r="BY48" s="61">
        <v>-662946.76</v>
      </c>
      <c r="BZ48" s="61">
        <v>0</v>
      </c>
      <c r="CA48" s="61">
        <v>0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27793137.789999999</v>
      </c>
    </row>
    <row r="49" spans="1:90" ht="12.75" customHeight="1">
      <c r="A49" s="44" t="s">
        <v>84</v>
      </c>
      <c r="B49" s="59">
        <v>1057</v>
      </c>
      <c r="C49" s="60" t="s">
        <v>373</v>
      </c>
      <c r="D49" s="61">
        <v>16746149.789999999</v>
      </c>
      <c r="E49" s="61">
        <v>5540273.8200000003</v>
      </c>
      <c r="F49" s="61">
        <v>7104069.3900000006</v>
      </c>
      <c r="G49" s="61">
        <v>-1563795.57</v>
      </c>
      <c r="H49" s="61">
        <v>0</v>
      </c>
      <c r="I49" s="61">
        <v>8600394.1099999994</v>
      </c>
      <c r="J49" s="61">
        <v>8600394.1099999994</v>
      </c>
      <c r="K49" s="61">
        <v>-25322123.170000002</v>
      </c>
      <c r="L49" s="61">
        <v>33922517.280000001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2605481.86</v>
      </c>
      <c r="AA49" s="61">
        <v>2517333.9499999997</v>
      </c>
      <c r="AB49" s="61">
        <v>0</v>
      </c>
      <c r="AC49" s="61">
        <v>0</v>
      </c>
      <c r="AD49" s="61">
        <v>88147.91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-19586505.930000003</v>
      </c>
      <c r="AT49" s="61">
        <v>0</v>
      </c>
      <c r="AU49" s="61">
        <v>0</v>
      </c>
      <c r="AV49" s="61">
        <v>0</v>
      </c>
      <c r="AW49" s="61">
        <v>-1139621.8599999996</v>
      </c>
      <c r="AX49" s="61">
        <v>-1140947.2699999996</v>
      </c>
      <c r="AY49" s="61">
        <v>-11647874.689999999</v>
      </c>
      <c r="AZ49" s="61">
        <v>-341500</v>
      </c>
      <c r="BA49" s="61">
        <v>-11306374.689999999</v>
      </c>
      <c r="BB49" s="61">
        <v>0</v>
      </c>
      <c r="BC49" s="61">
        <v>0</v>
      </c>
      <c r="BD49" s="61">
        <v>10506927.42</v>
      </c>
      <c r="BE49" s="61">
        <v>1325.4100000000003</v>
      </c>
      <c r="BF49" s="61">
        <v>4634.34</v>
      </c>
      <c r="BG49" s="61">
        <v>0</v>
      </c>
      <c r="BH49" s="61">
        <v>4634.34</v>
      </c>
      <c r="BI49" s="61">
        <v>0</v>
      </c>
      <c r="BJ49" s="61">
        <v>0</v>
      </c>
      <c r="BK49" s="61">
        <v>-3308.93</v>
      </c>
      <c r="BL49" s="61">
        <v>0</v>
      </c>
      <c r="BM49" s="61">
        <v>0</v>
      </c>
      <c r="BN49" s="61">
        <v>0</v>
      </c>
      <c r="BO49" s="61">
        <v>-118048.87</v>
      </c>
      <c r="BP49" s="61">
        <v>-118048.87</v>
      </c>
      <c r="BQ49" s="61">
        <v>0</v>
      </c>
      <c r="BR49" s="61">
        <v>0</v>
      </c>
      <c r="BS49" s="61">
        <v>-18295469.740000002</v>
      </c>
      <c r="BT49" s="61">
        <v>-15079340.73</v>
      </c>
      <c r="BU49" s="61">
        <v>-2472751.96</v>
      </c>
      <c r="BV49" s="61">
        <v>-24175.96</v>
      </c>
      <c r="BW49" s="61">
        <v>0</v>
      </c>
      <c r="BX49" s="61">
        <v>-89.250000000000014</v>
      </c>
      <c r="BY49" s="61">
        <v>-626660.63</v>
      </c>
      <c r="BZ49" s="61">
        <v>0</v>
      </c>
      <c r="CA49" s="61">
        <v>-92451.209999999992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-33365.46</v>
      </c>
      <c r="CJ49" s="61">
        <v>-33365.46</v>
      </c>
      <c r="CK49" s="61">
        <v>0</v>
      </c>
      <c r="CL49" s="61">
        <v>-2840356.1400000043</v>
      </c>
    </row>
    <row r="50" spans="1:90" ht="12.75" customHeight="1">
      <c r="A50" s="44" t="s">
        <v>86</v>
      </c>
      <c r="B50" s="59">
        <v>1058</v>
      </c>
      <c r="C50" s="60" t="s">
        <v>373</v>
      </c>
      <c r="D50" s="61">
        <v>65201704.489999995</v>
      </c>
      <c r="E50" s="61">
        <v>70674575.479999989</v>
      </c>
      <c r="F50" s="61">
        <v>74231850.069999993</v>
      </c>
      <c r="G50" s="61">
        <v>-3557274.59</v>
      </c>
      <c r="H50" s="61">
        <v>0</v>
      </c>
      <c r="I50" s="61">
        <v>-19895278.219999991</v>
      </c>
      <c r="J50" s="61">
        <v>-19716320.929999992</v>
      </c>
      <c r="K50" s="61">
        <v>-92564136.099999994</v>
      </c>
      <c r="L50" s="61">
        <v>72847815.170000002</v>
      </c>
      <c r="M50" s="61">
        <v>-178957.29000000004</v>
      </c>
      <c r="N50" s="61">
        <v>316944.61</v>
      </c>
      <c r="O50" s="61">
        <v>-495901.9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14422407.23</v>
      </c>
      <c r="AA50" s="61">
        <v>11177446.57</v>
      </c>
      <c r="AB50" s="61">
        <v>0</v>
      </c>
      <c r="AC50" s="61">
        <v>0</v>
      </c>
      <c r="AD50" s="61">
        <v>3244960.66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-74578129.169999987</v>
      </c>
      <c r="AT50" s="61">
        <v>0</v>
      </c>
      <c r="AU50" s="61">
        <v>0</v>
      </c>
      <c r="AV50" s="61">
        <v>0</v>
      </c>
      <c r="AW50" s="61">
        <v>-1131946.649999999</v>
      </c>
      <c r="AX50" s="61">
        <v>-1139387.4999999991</v>
      </c>
      <c r="AY50" s="61">
        <v>-6585320.1499999994</v>
      </c>
      <c r="AZ50" s="61">
        <v>0</v>
      </c>
      <c r="BA50" s="61">
        <v>-8807326.6099999994</v>
      </c>
      <c r="BB50" s="61">
        <v>0</v>
      </c>
      <c r="BC50" s="61">
        <v>2222006.46</v>
      </c>
      <c r="BD50" s="61">
        <v>5445932.6500000004</v>
      </c>
      <c r="BE50" s="61">
        <v>7440.85</v>
      </c>
      <c r="BF50" s="61">
        <v>17945.84</v>
      </c>
      <c r="BG50" s="61">
        <v>0</v>
      </c>
      <c r="BH50" s="61">
        <v>24001.09</v>
      </c>
      <c r="BI50" s="61">
        <v>0</v>
      </c>
      <c r="BJ50" s="61">
        <v>-6055.25</v>
      </c>
      <c r="BK50" s="61">
        <v>-10504.99</v>
      </c>
      <c r="BL50" s="61">
        <v>0</v>
      </c>
      <c r="BM50" s="61">
        <v>0</v>
      </c>
      <c r="BN50" s="61">
        <v>0</v>
      </c>
      <c r="BO50" s="61">
        <v>-2278260.2000000002</v>
      </c>
      <c r="BP50" s="61">
        <v>-2278260.2000000002</v>
      </c>
      <c r="BQ50" s="61">
        <v>0</v>
      </c>
      <c r="BR50" s="61">
        <v>0</v>
      </c>
      <c r="BS50" s="61">
        <v>-62204212.139999993</v>
      </c>
      <c r="BT50" s="61">
        <v>-36274054.379999995</v>
      </c>
      <c r="BU50" s="61">
        <v>-7982874.04</v>
      </c>
      <c r="BV50" s="61">
        <v>-5378288.9800000004</v>
      </c>
      <c r="BW50" s="61">
        <v>0</v>
      </c>
      <c r="BX50" s="61">
        <v>-11873040.609999999</v>
      </c>
      <c r="BY50" s="61">
        <v>-695954.13</v>
      </c>
      <c r="BZ50" s="61">
        <v>0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-8963710.1799999997</v>
      </c>
      <c r="CJ50" s="61">
        <v>-8963710.1799999997</v>
      </c>
      <c r="CK50" s="61">
        <v>0</v>
      </c>
      <c r="CL50" s="61">
        <v>-9376424.6799999923</v>
      </c>
    </row>
    <row r="51" spans="1:90" ht="12.75" customHeight="1">
      <c r="A51" s="44" t="s">
        <v>88</v>
      </c>
      <c r="B51" s="59">
        <v>1059</v>
      </c>
      <c r="C51" s="60" t="s">
        <v>373</v>
      </c>
      <c r="D51" s="61">
        <v>22673467.668293413</v>
      </c>
      <c r="E51" s="61">
        <v>18828292.18</v>
      </c>
      <c r="F51" s="61">
        <v>25408900.18</v>
      </c>
      <c r="G51" s="61">
        <v>-6580608</v>
      </c>
      <c r="H51" s="61">
        <v>0</v>
      </c>
      <c r="I51" s="61">
        <v>395512.84999999963</v>
      </c>
      <c r="J51" s="61">
        <v>-4562479.4800000004</v>
      </c>
      <c r="K51" s="61">
        <v>-26178746.710000001</v>
      </c>
      <c r="L51" s="61">
        <v>21616267.23</v>
      </c>
      <c r="M51" s="61">
        <v>4957992.33</v>
      </c>
      <c r="N51" s="61">
        <v>4957992.33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3449662.638293413</v>
      </c>
      <c r="AA51" s="61">
        <v>3448657.70658533</v>
      </c>
      <c r="AB51" s="61">
        <v>0</v>
      </c>
      <c r="AC51" s="61">
        <v>0</v>
      </c>
      <c r="AD51" s="61">
        <v>1004.9317080828371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-28067157.579397406</v>
      </c>
      <c r="AT51" s="61">
        <v>-345120.33</v>
      </c>
      <c r="AU51" s="61">
        <v>-345120.33</v>
      </c>
      <c r="AV51" s="61">
        <v>0</v>
      </c>
      <c r="AW51" s="61">
        <v>-1279530</v>
      </c>
      <c r="AX51" s="61">
        <v>-1279530</v>
      </c>
      <c r="AY51" s="61">
        <v>-7376606.6899999995</v>
      </c>
      <c r="AZ51" s="61">
        <v>-1838486.69</v>
      </c>
      <c r="BA51" s="61">
        <v>-8027121</v>
      </c>
      <c r="BB51" s="61">
        <v>0</v>
      </c>
      <c r="BC51" s="61">
        <v>2489001</v>
      </c>
      <c r="BD51" s="61">
        <v>6097076.6899999995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-657067</v>
      </c>
      <c r="BP51" s="61">
        <v>-657067</v>
      </c>
      <c r="BQ51" s="61">
        <v>0</v>
      </c>
      <c r="BR51" s="61">
        <v>0</v>
      </c>
      <c r="BS51" s="61">
        <v>-25502875.059397407</v>
      </c>
      <c r="BT51" s="61">
        <v>-10005155.286251526</v>
      </c>
      <c r="BU51" s="61">
        <v>-10114554.148119718</v>
      </c>
      <c r="BV51" s="61">
        <v>-1253802.2199047331</v>
      </c>
      <c r="BW51" s="61">
        <v>0</v>
      </c>
      <c r="BX51" s="61">
        <v>-1453736.5842579657</v>
      </c>
      <c r="BY51" s="61">
        <v>-277048.92340907897</v>
      </c>
      <c r="BZ51" s="61">
        <v>0</v>
      </c>
      <c r="CA51" s="61">
        <v>-2398577.8974543894</v>
      </c>
      <c r="CB51" s="61">
        <v>-282565.19000000041</v>
      </c>
      <c r="CC51" s="61">
        <v>-282565.19000000041</v>
      </c>
      <c r="CD51" s="61">
        <v>-6376516.9500000002</v>
      </c>
      <c r="CE51" s="61">
        <v>6093951.7599999998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-5393689.9111039937</v>
      </c>
    </row>
    <row r="52" spans="1:90" ht="12.75" customHeight="1">
      <c r="A52" s="44" t="s">
        <v>90</v>
      </c>
      <c r="B52" s="59">
        <v>1060</v>
      </c>
      <c r="C52" s="60" t="s">
        <v>373</v>
      </c>
      <c r="D52" s="61">
        <v>687870.5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687870.5</v>
      </c>
      <c r="AK52" s="61">
        <v>687870.5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-15664366.91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-15664366.91</v>
      </c>
      <c r="BT52" s="61">
        <v>0</v>
      </c>
      <c r="BU52" s="61">
        <v>-9690237.25</v>
      </c>
      <c r="BV52" s="61">
        <v>-3719476.37</v>
      </c>
      <c r="BW52" s="61">
        <v>0</v>
      </c>
      <c r="BX52" s="61">
        <v>0</v>
      </c>
      <c r="BY52" s="61">
        <v>-2254653.29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-14976496.41</v>
      </c>
    </row>
    <row r="53" spans="1:90" ht="12.75" customHeight="1">
      <c r="A53" s="44" t="s">
        <v>92</v>
      </c>
      <c r="B53" s="59">
        <v>1061</v>
      </c>
      <c r="C53" s="60" t="s">
        <v>373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</row>
    <row r="54" spans="1:90" ht="12.75" customHeight="1">
      <c r="A54" s="44" t="s">
        <v>94</v>
      </c>
      <c r="B54" s="59">
        <v>2001</v>
      </c>
      <c r="C54" s="60" t="s">
        <v>373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-8637.0100000016391</v>
      </c>
      <c r="AT54" s="61">
        <v>0</v>
      </c>
      <c r="AU54" s="61">
        <v>0</v>
      </c>
      <c r="AV54" s="61">
        <v>0</v>
      </c>
      <c r="AW54" s="61">
        <v>-6987.0100000016391</v>
      </c>
      <c r="AX54" s="61">
        <v>-6987.0100000016391</v>
      </c>
      <c r="AY54" s="61">
        <v>-8006223.8500000015</v>
      </c>
      <c r="AZ54" s="61">
        <v>-8006223.8500000015</v>
      </c>
      <c r="BA54" s="61">
        <v>0</v>
      </c>
      <c r="BB54" s="61">
        <v>0</v>
      </c>
      <c r="BC54" s="61">
        <v>0</v>
      </c>
      <c r="BD54" s="61">
        <v>7999236.8399999999</v>
      </c>
      <c r="BE54" s="61">
        <v>0</v>
      </c>
      <c r="BF54" s="61">
        <v>3234211.0100000002</v>
      </c>
      <c r="BG54" s="61">
        <v>3234211.0100000002</v>
      </c>
      <c r="BH54" s="61">
        <v>0</v>
      </c>
      <c r="BI54" s="61">
        <v>0</v>
      </c>
      <c r="BJ54" s="61">
        <v>0</v>
      </c>
      <c r="BK54" s="61">
        <v>-3234211.01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-1650</v>
      </c>
      <c r="BT54" s="61">
        <v>0</v>
      </c>
      <c r="BU54" s="61">
        <v>0</v>
      </c>
      <c r="BV54" s="61">
        <v>-1650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-8637.0100000016391</v>
      </c>
    </row>
    <row r="55" spans="1:90" ht="12.75" customHeight="1">
      <c r="A55" s="44" t="s">
        <v>96</v>
      </c>
      <c r="B55" s="59">
        <v>2002</v>
      </c>
      <c r="C55" s="60" t="s">
        <v>374</v>
      </c>
      <c r="D55" s="61">
        <v>1240929.9099999999</v>
      </c>
      <c r="E55" s="61">
        <v>1383715.7</v>
      </c>
      <c r="F55" s="61">
        <v>1383715.7</v>
      </c>
      <c r="G55" s="61">
        <v>0</v>
      </c>
      <c r="H55" s="61">
        <v>0</v>
      </c>
      <c r="I55" s="61">
        <v>-142785.79000000004</v>
      </c>
      <c r="J55" s="61">
        <v>-142785.79000000004</v>
      </c>
      <c r="K55" s="61">
        <v>-2445332.16</v>
      </c>
      <c r="L55" s="61">
        <v>2302546.37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-1368825.7652206691</v>
      </c>
      <c r="AT55" s="61">
        <v>-9500</v>
      </c>
      <c r="AU55" s="61">
        <v>-9500</v>
      </c>
      <c r="AV55" s="61">
        <v>0</v>
      </c>
      <c r="AW55" s="61">
        <v>6934.224779330907</v>
      </c>
      <c r="AX55" s="61">
        <v>6934.224779330907</v>
      </c>
      <c r="AY55" s="61">
        <v>-36985.325220669096</v>
      </c>
      <c r="AZ55" s="61">
        <v>-57700</v>
      </c>
      <c r="BA55" s="61">
        <v>20714.6747793309</v>
      </c>
      <c r="BB55" s="61">
        <v>0</v>
      </c>
      <c r="BC55" s="61">
        <v>0</v>
      </c>
      <c r="BD55" s="61">
        <v>43919.55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-1366259.99</v>
      </c>
      <c r="BT55" s="61">
        <v>-490960.58999999985</v>
      </c>
      <c r="BU55" s="61">
        <v>-601806.96</v>
      </c>
      <c r="BV55" s="61">
        <v>-104267.36000000002</v>
      </c>
      <c r="BW55" s="61">
        <v>0</v>
      </c>
      <c r="BX55" s="61">
        <v>-7230.0699999999988</v>
      </c>
      <c r="BY55" s="61">
        <v>-161995.00999999998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-127895.85522066918</v>
      </c>
    </row>
    <row r="56" spans="1:90" ht="12.75" customHeight="1">
      <c r="A56" s="44" t="s">
        <v>98</v>
      </c>
      <c r="B56" s="59">
        <v>2005</v>
      </c>
      <c r="C56" s="60" t="s">
        <v>374</v>
      </c>
      <c r="D56" s="61">
        <v>1977811.4</v>
      </c>
      <c r="E56" s="61">
        <v>5352329.91</v>
      </c>
      <c r="F56" s="61">
        <v>5388009.6500000004</v>
      </c>
      <c r="G56" s="61">
        <v>-35679.74</v>
      </c>
      <c r="H56" s="61">
        <v>0</v>
      </c>
      <c r="I56" s="61">
        <v>-3565910.3800000004</v>
      </c>
      <c r="J56" s="61">
        <v>-3499909.1700000004</v>
      </c>
      <c r="K56" s="61">
        <v>-5767800.2800000003</v>
      </c>
      <c r="L56" s="61">
        <v>2267891.11</v>
      </c>
      <c r="M56" s="61">
        <v>-66001.210000000006</v>
      </c>
      <c r="N56" s="61">
        <v>65327.7</v>
      </c>
      <c r="O56" s="61">
        <v>-131328.91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191391.87</v>
      </c>
      <c r="AA56" s="61">
        <v>191391.87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-723310.4600000002</v>
      </c>
      <c r="AT56" s="61">
        <v>-9276.49</v>
      </c>
      <c r="AU56" s="61">
        <v>-9276.49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-87770.83</v>
      </c>
      <c r="BP56" s="61">
        <v>-87770.83</v>
      </c>
      <c r="BQ56" s="61">
        <v>0</v>
      </c>
      <c r="BR56" s="61">
        <v>0</v>
      </c>
      <c r="BS56" s="61">
        <v>-626263.14000000013</v>
      </c>
      <c r="BT56" s="61">
        <v>-498991.51</v>
      </c>
      <c r="BU56" s="61">
        <v>-103137.92</v>
      </c>
      <c r="BV56" s="61">
        <v>-8946.18</v>
      </c>
      <c r="BW56" s="61">
        <v>0</v>
      </c>
      <c r="BX56" s="61">
        <v>-6009.53</v>
      </c>
      <c r="BY56" s="61">
        <v>-8544.7000000000007</v>
      </c>
      <c r="BZ56" s="61">
        <v>0</v>
      </c>
      <c r="CA56" s="61">
        <v>-633.29999999999995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0</v>
      </c>
      <c r="CJ56" s="61">
        <v>0</v>
      </c>
      <c r="CK56" s="61">
        <v>0</v>
      </c>
      <c r="CL56" s="61">
        <v>1254500.9399999997</v>
      </c>
    </row>
    <row r="57" spans="1:90" ht="12.75" customHeight="1">
      <c r="A57" s="44" t="s">
        <v>100</v>
      </c>
      <c r="B57" s="59">
        <v>2006</v>
      </c>
      <c r="C57" s="60" t="s">
        <v>375</v>
      </c>
      <c r="D57" s="61">
        <v>112128695.48</v>
      </c>
      <c r="E57" s="61">
        <v>1438777.04</v>
      </c>
      <c r="F57" s="61">
        <v>1445320.2</v>
      </c>
      <c r="G57" s="61">
        <v>-6543.16</v>
      </c>
      <c r="H57" s="61">
        <v>0</v>
      </c>
      <c r="I57" s="61">
        <v>240095.91000000032</v>
      </c>
      <c r="J57" s="61">
        <v>255942.59000000032</v>
      </c>
      <c r="K57" s="61">
        <v>-3378640.57</v>
      </c>
      <c r="L57" s="61">
        <v>3634583.16</v>
      </c>
      <c r="M57" s="61">
        <v>-15846.68</v>
      </c>
      <c r="N57" s="61">
        <v>33060.68</v>
      </c>
      <c r="O57" s="61">
        <v>-48907.360000000001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110449822.53</v>
      </c>
      <c r="AA57" s="61">
        <v>110449822.53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-9705056.120000001</v>
      </c>
      <c r="AT57" s="61">
        <v>-46217.57</v>
      </c>
      <c r="AU57" s="61">
        <v>-46217.57</v>
      </c>
      <c r="AV57" s="61">
        <v>0</v>
      </c>
      <c r="AW57" s="61">
        <v>-855274.88999999966</v>
      </c>
      <c r="AX57" s="61">
        <v>-1127602.0199999996</v>
      </c>
      <c r="AY57" s="61">
        <v>-6851486.96</v>
      </c>
      <c r="AZ57" s="61">
        <v>-6607122.96</v>
      </c>
      <c r="BA57" s="61">
        <v>-244364</v>
      </c>
      <c r="BB57" s="61">
        <v>0</v>
      </c>
      <c r="BC57" s="61">
        <v>0</v>
      </c>
      <c r="BD57" s="61">
        <v>5723884.9400000004</v>
      </c>
      <c r="BE57" s="61">
        <v>272327.12999999989</v>
      </c>
      <c r="BF57" s="61">
        <v>2697999.03</v>
      </c>
      <c r="BG57" s="61">
        <v>2697999.03</v>
      </c>
      <c r="BH57" s="61">
        <v>0</v>
      </c>
      <c r="BI57" s="61">
        <v>0</v>
      </c>
      <c r="BJ57" s="61">
        <v>0</v>
      </c>
      <c r="BK57" s="61">
        <v>-2425671.9</v>
      </c>
      <c r="BL57" s="61">
        <v>0</v>
      </c>
      <c r="BM57" s="61">
        <v>0</v>
      </c>
      <c r="BN57" s="61">
        <v>0</v>
      </c>
      <c r="BO57" s="61">
        <v>-12522.420000000593</v>
      </c>
      <c r="BP57" s="61">
        <v>-12522.420000000593</v>
      </c>
      <c r="BQ57" s="61">
        <v>0</v>
      </c>
      <c r="BR57" s="61">
        <v>0</v>
      </c>
      <c r="BS57" s="61">
        <v>-8755526.2400000002</v>
      </c>
      <c r="BT57" s="61">
        <v>-2370850.48</v>
      </c>
      <c r="BU57" s="61">
        <v>-3980133.87</v>
      </c>
      <c r="BV57" s="61">
        <v>-184228.29</v>
      </c>
      <c r="BW57" s="61">
        <v>0</v>
      </c>
      <c r="BX57" s="61">
        <v>-67285.960000000006</v>
      </c>
      <c r="BY57" s="61">
        <v>-2153027.64</v>
      </c>
      <c r="BZ57" s="61">
        <v>0</v>
      </c>
      <c r="CA57" s="61">
        <v>0</v>
      </c>
      <c r="CB57" s="61">
        <v>-35515</v>
      </c>
      <c r="CC57" s="61">
        <v>-35515</v>
      </c>
      <c r="CD57" s="61">
        <v>-114653.58</v>
      </c>
      <c r="CE57" s="61">
        <v>79138.58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102423639.36</v>
      </c>
    </row>
    <row r="58" spans="1:90" ht="12.75" customHeight="1">
      <c r="A58" s="44" t="s">
        <v>102</v>
      </c>
      <c r="B58" s="59">
        <v>2007</v>
      </c>
      <c r="C58" s="60" t="s">
        <v>374</v>
      </c>
      <c r="D58" s="61">
        <v>965091.4300000004</v>
      </c>
      <c r="E58" s="61">
        <v>479935.81000000023</v>
      </c>
      <c r="F58" s="61">
        <v>479935.81000000023</v>
      </c>
      <c r="G58" s="61">
        <v>0</v>
      </c>
      <c r="H58" s="61">
        <v>0</v>
      </c>
      <c r="I58" s="61">
        <v>220365.04000000004</v>
      </c>
      <c r="J58" s="61">
        <v>220365.04000000004</v>
      </c>
      <c r="K58" s="61">
        <v>-541772.02</v>
      </c>
      <c r="L58" s="61">
        <v>762137.06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264790.58</v>
      </c>
      <c r="AA58" s="61">
        <v>264790.58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-7146073.4100000001</v>
      </c>
      <c r="AT58" s="61">
        <v>-5328.03</v>
      </c>
      <c r="AU58" s="61">
        <v>-5328.03</v>
      </c>
      <c r="AV58" s="61">
        <v>0</v>
      </c>
      <c r="AW58" s="61">
        <v>-2491.5300000000279</v>
      </c>
      <c r="AX58" s="61">
        <v>-2491.5300000000279</v>
      </c>
      <c r="AY58" s="61">
        <v>-425775.56000000006</v>
      </c>
      <c r="AZ58" s="61">
        <v>-391863.09</v>
      </c>
      <c r="BA58" s="61">
        <v>-33912.47</v>
      </c>
      <c r="BB58" s="61">
        <v>0</v>
      </c>
      <c r="BC58" s="61">
        <v>0</v>
      </c>
      <c r="BD58" s="61">
        <v>423284.03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-7081911.8100000005</v>
      </c>
      <c r="BT58" s="61">
        <v>-127614.62999999998</v>
      </c>
      <c r="BU58" s="61">
        <v>-3076152.33</v>
      </c>
      <c r="BV58" s="61">
        <v>-1834705.08</v>
      </c>
      <c r="BW58" s="61">
        <v>0</v>
      </c>
      <c r="BX58" s="61">
        <v>-220545.76</v>
      </c>
      <c r="BY58" s="61">
        <v>-2045486.11</v>
      </c>
      <c r="BZ58" s="61">
        <v>0</v>
      </c>
      <c r="CA58" s="61">
        <v>222592.1</v>
      </c>
      <c r="CB58" s="61">
        <v>-56817.300000000047</v>
      </c>
      <c r="CC58" s="61">
        <v>-56817.300000000047</v>
      </c>
      <c r="CD58" s="61">
        <v>-1058676.57</v>
      </c>
      <c r="CE58" s="61">
        <v>1001859.27</v>
      </c>
      <c r="CF58" s="61">
        <v>0</v>
      </c>
      <c r="CG58" s="61">
        <v>0</v>
      </c>
      <c r="CH58" s="61">
        <v>0</v>
      </c>
      <c r="CI58" s="61">
        <v>475.26</v>
      </c>
      <c r="CJ58" s="61">
        <v>475.26</v>
      </c>
      <c r="CK58" s="61">
        <v>0</v>
      </c>
      <c r="CL58" s="61">
        <v>-6180981.9799999995</v>
      </c>
    </row>
    <row r="59" spans="1:90" ht="12.75" customHeight="1">
      <c r="A59" s="44" t="s">
        <v>104</v>
      </c>
      <c r="B59" s="59">
        <v>2008</v>
      </c>
      <c r="C59" s="60" t="s">
        <v>374</v>
      </c>
      <c r="D59" s="61">
        <v>565.48</v>
      </c>
      <c r="E59" s="61">
        <v>0</v>
      </c>
      <c r="F59" s="61">
        <v>0</v>
      </c>
      <c r="G59" s="61">
        <v>0</v>
      </c>
      <c r="H59" s="61">
        <v>0</v>
      </c>
      <c r="I59" s="61">
        <v>565.48</v>
      </c>
      <c r="J59" s="61">
        <v>565.48</v>
      </c>
      <c r="K59" s="61">
        <v>-17.260000000000002</v>
      </c>
      <c r="L59" s="61">
        <v>582.74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-9680.2735100000009</v>
      </c>
      <c r="AT59" s="61">
        <v>0</v>
      </c>
      <c r="AU59" s="61">
        <v>0</v>
      </c>
      <c r="AV59" s="61">
        <v>0</v>
      </c>
      <c r="AW59" s="61">
        <v>-875.61000000000013</v>
      </c>
      <c r="AX59" s="61">
        <v>-875.61000000000013</v>
      </c>
      <c r="AY59" s="61">
        <v>-1399.66</v>
      </c>
      <c r="AZ59" s="61">
        <v>0</v>
      </c>
      <c r="BA59" s="61">
        <v>-1399.66</v>
      </c>
      <c r="BB59" s="61">
        <v>0</v>
      </c>
      <c r="BC59" s="61">
        <v>0</v>
      </c>
      <c r="BD59" s="61">
        <v>524.04999999999995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15.84</v>
      </c>
      <c r="BP59" s="61">
        <v>15.84</v>
      </c>
      <c r="BQ59" s="61">
        <v>0</v>
      </c>
      <c r="BR59" s="61">
        <v>0</v>
      </c>
      <c r="BS59" s="61">
        <v>-8820.5035100000005</v>
      </c>
      <c r="BT59" s="61">
        <v>-226.2</v>
      </c>
      <c r="BU59" s="61">
        <v>-3517.7334180000003</v>
      </c>
      <c r="BV59" s="61">
        <v>-805.76483400000006</v>
      </c>
      <c r="BW59" s="61">
        <v>0</v>
      </c>
      <c r="BX59" s="61">
        <v>0</v>
      </c>
      <c r="BY59" s="61">
        <v>-4270.8052580000003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-9114.7935100000013</v>
      </c>
    </row>
    <row r="60" spans="1:90" ht="12.75" customHeight="1">
      <c r="A60" s="44" t="s">
        <v>106</v>
      </c>
      <c r="B60" s="59">
        <v>3001</v>
      </c>
      <c r="C60" s="60" t="s">
        <v>375</v>
      </c>
      <c r="D60" s="61">
        <v>8851111.040000001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8851111.040000001</v>
      </c>
      <c r="AA60" s="61">
        <v>10179995.99</v>
      </c>
      <c r="AB60" s="61">
        <v>0</v>
      </c>
      <c r="AC60" s="61">
        <v>-1328884.95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-442555.55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-442555.55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61">
        <v>0</v>
      </c>
      <c r="CA60" s="61">
        <v>-442555.55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8408555.4900000002</v>
      </c>
    </row>
    <row r="61" spans="1:90" ht="12.75" customHeight="1">
      <c r="A61" s="44" t="s">
        <v>108</v>
      </c>
      <c r="B61" s="59">
        <v>3002</v>
      </c>
      <c r="C61" s="60" t="s">
        <v>375</v>
      </c>
      <c r="D61" s="61">
        <v>1362857.8200000003</v>
      </c>
      <c r="E61" s="61">
        <v>1120448.58</v>
      </c>
      <c r="F61" s="61">
        <v>1120886.08</v>
      </c>
      <c r="G61" s="61">
        <v>-437.5</v>
      </c>
      <c r="H61" s="61">
        <v>0</v>
      </c>
      <c r="I61" s="61">
        <v>-375171.16999999993</v>
      </c>
      <c r="J61" s="61">
        <v>-200941.43999999994</v>
      </c>
      <c r="K61" s="61">
        <v>-507348.97</v>
      </c>
      <c r="L61" s="61">
        <v>306407.53000000003</v>
      </c>
      <c r="M61" s="61">
        <v>-174229.73</v>
      </c>
      <c r="N61" s="61">
        <v>4238.43</v>
      </c>
      <c r="O61" s="61">
        <v>-178468.16</v>
      </c>
      <c r="P61" s="61">
        <v>0</v>
      </c>
      <c r="Q61" s="61">
        <v>0</v>
      </c>
      <c r="R61" s="61">
        <v>0</v>
      </c>
      <c r="S61" s="61">
        <v>222075.81000000006</v>
      </c>
      <c r="T61" s="61">
        <v>531857.81000000006</v>
      </c>
      <c r="U61" s="61">
        <v>0</v>
      </c>
      <c r="V61" s="61">
        <v>531857.81000000006</v>
      </c>
      <c r="W61" s="61">
        <v>-309782</v>
      </c>
      <c r="X61" s="61">
        <v>0</v>
      </c>
      <c r="Y61" s="61">
        <v>-309782</v>
      </c>
      <c r="Z61" s="61">
        <v>395504.6</v>
      </c>
      <c r="AA61" s="61">
        <v>224740.1</v>
      </c>
      <c r="AB61" s="61">
        <v>0</v>
      </c>
      <c r="AC61" s="61">
        <v>58193.98</v>
      </c>
      <c r="AD61" s="61">
        <v>115007.17</v>
      </c>
      <c r="AE61" s="61">
        <v>0</v>
      </c>
      <c r="AF61" s="61">
        <v>0</v>
      </c>
      <c r="AG61" s="61">
        <v>71.75</v>
      </c>
      <c r="AH61" s="61">
        <v>0</v>
      </c>
      <c r="AI61" s="61">
        <v>-2508.4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-1103588.6799999992</v>
      </c>
      <c r="AT61" s="61">
        <v>-604844.99</v>
      </c>
      <c r="AU61" s="61">
        <v>-604844.99</v>
      </c>
      <c r="AV61" s="61">
        <v>0</v>
      </c>
      <c r="AW61" s="61">
        <v>-55982.629999999655</v>
      </c>
      <c r="AX61" s="61">
        <v>1193833.1500000004</v>
      </c>
      <c r="AY61" s="61">
        <v>-3166752.91</v>
      </c>
      <c r="AZ61" s="61">
        <v>-2947914.89</v>
      </c>
      <c r="BA61" s="61">
        <v>-218838.02</v>
      </c>
      <c r="BB61" s="61">
        <v>0</v>
      </c>
      <c r="BC61" s="61">
        <v>0</v>
      </c>
      <c r="BD61" s="61">
        <v>4360586.0600000005</v>
      </c>
      <c r="BE61" s="61">
        <v>-1249815.78</v>
      </c>
      <c r="BF61" s="61">
        <v>43190.76</v>
      </c>
      <c r="BG61" s="61">
        <v>43190.76</v>
      </c>
      <c r="BH61" s="61">
        <v>0</v>
      </c>
      <c r="BI61" s="61">
        <v>0</v>
      </c>
      <c r="BJ61" s="61">
        <v>0</v>
      </c>
      <c r="BK61" s="61">
        <v>-1293006.54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-442761.05999999965</v>
      </c>
      <c r="BT61" s="61">
        <v>-56212.959999999999</v>
      </c>
      <c r="BU61" s="61">
        <v>-224187.74000000954</v>
      </c>
      <c r="BV61" s="61">
        <v>-64797.579999990761</v>
      </c>
      <c r="BW61" s="61">
        <v>0</v>
      </c>
      <c r="BX61" s="61">
        <v>-91308.609999999404</v>
      </c>
      <c r="BY61" s="61">
        <v>-6254.1699999999255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259269.14000000106</v>
      </c>
    </row>
    <row r="62" spans="1:90" ht="12.75" customHeight="1">
      <c r="A62" s="44" t="s">
        <v>110</v>
      </c>
      <c r="B62" s="59">
        <v>3003</v>
      </c>
      <c r="C62" s="60" t="s">
        <v>375</v>
      </c>
      <c r="D62" s="61">
        <v>1114973.0499999998</v>
      </c>
      <c r="E62" s="61">
        <v>-26250.85</v>
      </c>
      <c r="F62" s="61">
        <v>10025.4</v>
      </c>
      <c r="G62" s="61">
        <v>-36276.25</v>
      </c>
      <c r="H62" s="61">
        <v>0</v>
      </c>
      <c r="I62" s="61">
        <v>55728.799999999988</v>
      </c>
      <c r="J62" s="61">
        <v>55728.799999999988</v>
      </c>
      <c r="K62" s="61">
        <v>-140746.19</v>
      </c>
      <c r="L62" s="61">
        <v>196474.99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1085495.0999999999</v>
      </c>
      <c r="AA62" s="61">
        <v>714905.92999999993</v>
      </c>
      <c r="AB62" s="61">
        <v>5.41</v>
      </c>
      <c r="AC62" s="61">
        <v>219319.26</v>
      </c>
      <c r="AD62" s="61">
        <v>151132.52999999997</v>
      </c>
      <c r="AE62" s="61">
        <v>0</v>
      </c>
      <c r="AF62" s="61">
        <v>0</v>
      </c>
      <c r="AG62" s="61">
        <v>131.97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-2161759.3400001014</v>
      </c>
      <c r="AT62" s="61">
        <v>-29540.55</v>
      </c>
      <c r="AU62" s="61">
        <v>-30473.68</v>
      </c>
      <c r="AV62" s="61">
        <v>933.13</v>
      </c>
      <c r="AW62" s="61">
        <v>-726474.50999999978</v>
      </c>
      <c r="AX62" s="61">
        <v>-726474.50999999978</v>
      </c>
      <c r="AY62" s="61">
        <v>-12812112.17</v>
      </c>
      <c r="AZ62" s="61">
        <v>-11295950.49</v>
      </c>
      <c r="BA62" s="61">
        <v>-1516161.68</v>
      </c>
      <c r="BB62" s="61">
        <v>0</v>
      </c>
      <c r="BC62" s="61">
        <v>0</v>
      </c>
      <c r="BD62" s="61">
        <v>12085637.66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-1962086.0500001016</v>
      </c>
      <c r="BT62" s="61">
        <v>-285007.18</v>
      </c>
      <c r="BU62" s="61">
        <v>-1265315.1700001955</v>
      </c>
      <c r="BV62" s="61">
        <v>-280804.28999993205</v>
      </c>
      <c r="BW62" s="61">
        <v>0</v>
      </c>
      <c r="BX62" s="61">
        <v>-90823.969999976456</v>
      </c>
      <c r="BY62" s="61">
        <v>-40135.439999997616</v>
      </c>
      <c r="BZ62" s="61">
        <v>0</v>
      </c>
      <c r="CA62" s="61">
        <v>0</v>
      </c>
      <c r="CB62" s="61">
        <v>556341.77</v>
      </c>
      <c r="CC62" s="61">
        <v>556341.77</v>
      </c>
      <c r="CD62" s="61">
        <v>-3716466.4</v>
      </c>
      <c r="CE62" s="61">
        <v>4272808.17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-1046786.2900001016</v>
      </c>
    </row>
    <row r="63" spans="1:90" ht="12.75" customHeight="1">
      <c r="A63" s="44" t="s">
        <v>112</v>
      </c>
      <c r="B63" s="59">
        <v>3004</v>
      </c>
      <c r="C63" s="60" t="s">
        <v>375</v>
      </c>
      <c r="D63" s="61">
        <v>419730</v>
      </c>
      <c r="E63" s="61">
        <v>820534</v>
      </c>
      <c r="F63" s="61">
        <v>828460</v>
      </c>
      <c r="G63" s="61">
        <v>-7926</v>
      </c>
      <c r="H63" s="61">
        <v>0</v>
      </c>
      <c r="I63" s="61">
        <v>-400804</v>
      </c>
      <c r="J63" s="61">
        <v>-405996</v>
      </c>
      <c r="K63" s="61">
        <v>-1658837</v>
      </c>
      <c r="L63" s="61">
        <v>1252841</v>
      </c>
      <c r="M63" s="61">
        <v>5192</v>
      </c>
      <c r="N63" s="61">
        <v>5616</v>
      </c>
      <c r="O63" s="61">
        <v>-424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-1936460.52</v>
      </c>
      <c r="AT63" s="61">
        <v>-47183</v>
      </c>
      <c r="AU63" s="61">
        <v>-47183</v>
      </c>
      <c r="AV63" s="61">
        <v>0</v>
      </c>
      <c r="AW63" s="61">
        <v>-202646.64000000013</v>
      </c>
      <c r="AX63" s="61">
        <v>-750564.64000000013</v>
      </c>
      <c r="AY63" s="61">
        <v>2697916.36</v>
      </c>
      <c r="AZ63" s="61">
        <v>-1228685.6400000001</v>
      </c>
      <c r="BA63" s="61">
        <v>3926602</v>
      </c>
      <c r="BB63" s="61">
        <v>0</v>
      </c>
      <c r="BC63" s="61">
        <v>0</v>
      </c>
      <c r="BD63" s="61">
        <v>-3448481</v>
      </c>
      <c r="BE63" s="61">
        <v>547918</v>
      </c>
      <c r="BF63" s="61">
        <v>-1803298</v>
      </c>
      <c r="BG63" s="61">
        <v>160003</v>
      </c>
      <c r="BH63" s="61">
        <v>-1963301</v>
      </c>
      <c r="BI63" s="61">
        <v>0</v>
      </c>
      <c r="BJ63" s="61">
        <v>0</v>
      </c>
      <c r="BK63" s="61">
        <v>2351216</v>
      </c>
      <c r="BL63" s="61">
        <v>0</v>
      </c>
      <c r="BM63" s="61">
        <v>-1313</v>
      </c>
      <c r="BN63" s="61">
        <v>1313</v>
      </c>
      <c r="BO63" s="61">
        <v>-45725.21</v>
      </c>
      <c r="BP63" s="61">
        <v>-45725.21</v>
      </c>
      <c r="BQ63" s="61">
        <v>0</v>
      </c>
      <c r="BR63" s="61">
        <v>0</v>
      </c>
      <c r="BS63" s="61">
        <v>-1640905.67</v>
      </c>
      <c r="BT63" s="61">
        <v>-77871.98</v>
      </c>
      <c r="BU63" s="61">
        <v>-140217</v>
      </c>
      <c r="BV63" s="61">
        <v>-868255</v>
      </c>
      <c r="BW63" s="61">
        <v>0</v>
      </c>
      <c r="BX63" s="61">
        <v>-202165.49</v>
      </c>
      <c r="BY63" s="61">
        <v>-349968.2</v>
      </c>
      <c r="BZ63" s="61">
        <v>113</v>
      </c>
      <c r="CA63" s="61">
        <v>-2541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-1516730.52</v>
      </c>
    </row>
    <row r="64" spans="1:90" ht="12.75" customHeight="1">
      <c r="A64" s="44" t="s">
        <v>114</v>
      </c>
      <c r="B64" s="59">
        <v>3005</v>
      </c>
      <c r="C64" s="60" t="s">
        <v>375</v>
      </c>
      <c r="D64" s="61">
        <v>50051764.550000012</v>
      </c>
      <c r="E64" s="61">
        <v>30021458.48</v>
      </c>
      <c r="F64" s="61">
        <v>30021458.48</v>
      </c>
      <c r="G64" s="61">
        <v>0</v>
      </c>
      <c r="H64" s="61">
        <v>0</v>
      </c>
      <c r="I64" s="61">
        <v>20030306.070000008</v>
      </c>
      <c r="J64" s="61">
        <v>20030306.070000008</v>
      </c>
      <c r="K64" s="61">
        <v>-108313999.8</v>
      </c>
      <c r="L64" s="61">
        <v>128344305.87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-72641563.900000006</v>
      </c>
      <c r="AT64" s="61">
        <v>-7548604.3200000003</v>
      </c>
      <c r="AU64" s="61">
        <v>-7548604.3200000003</v>
      </c>
      <c r="AV64" s="61">
        <v>0</v>
      </c>
      <c r="AW64" s="61">
        <v>-7200926.2800000049</v>
      </c>
      <c r="AX64" s="61">
        <v>-7203906.3500000052</v>
      </c>
      <c r="AY64" s="61">
        <v>-36441656.110000007</v>
      </c>
      <c r="AZ64" s="61">
        <v>-36716950.25</v>
      </c>
      <c r="BA64" s="61">
        <v>-2201855.59</v>
      </c>
      <c r="BB64" s="61">
        <v>0</v>
      </c>
      <c r="BC64" s="61">
        <v>2477149.73</v>
      </c>
      <c r="BD64" s="61">
        <v>29237749.760000002</v>
      </c>
      <c r="BE64" s="61">
        <v>2980.0699999999488</v>
      </c>
      <c r="BF64" s="61">
        <v>376661.08999999997</v>
      </c>
      <c r="BG64" s="61">
        <v>402000</v>
      </c>
      <c r="BH64" s="61">
        <v>251.04</v>
      </c>
      <c r="BI64" s="61">
        <v>0</v>
      </c>
      <c r="BJ64" s="61">
        <v>-25589.95</v>
      </c>
      <c r="BK64" s="61">
        <v>-373681.02</v>
      </c>
      <c r="BL64" s="61">
        <v>0</v>
      </c>
      <c r="BM64" s="61">
        <v>0</v>
      </c>
      <c r="BN64" s="61">
        <v>0</v>
      </c>
      <c r="BO64" s="61">
        <v>-679205.90000000037</v>
      </c>
      <c r="BP64" s="61">
        <v>-679205.90000000037</v>
      </c>
      <c r="BQ64" s="61">
        <v>0</v>
      </c>
      <c r="BR64" s="61">
        <v>0</v>
      </c>
      <c r="BS64" s="61">
        <v>-57212827.400000006</v>
      </c>
      <c r="BT64" s="61">
        <v>-18025037.850000001</v>
      </c>
      <c r="BU64" s="61">
        <v>-8331493.5300000003</v>
      </c>
      <c r="BV64" s="61">
        <v>-1868109.16</v>
      </c>
      <c r="BW64" s="61">
        <v>0</v>
      </c>
      <c r="BX64" s="61">
        <v>-26597028.449999999</v>
      </c>
      <c r="BY64" s="61">
        <v>-2391158.41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-22589799.349999994</v>
      </c>
    </row>
    <row r="65" spans="1:90" ht="12.75" customHeight="1">
      <c r="A65" s="44" t="s">
        <v>115</v>
      </c>
      <c r="B65" s="59">
        <v>3006</v>
      </c>
      <c r="C65" s="60" t="s">
        <v>375</v>
      </c>
      <c r="D65" s="61">
        <v>73762143.180000007</v>
      </c>
      <c r="E65" s="61">
        <v>121404097.67000002</v>
      </c>
      <c r="F65" s="61">
        <v>121811693.49000001</v>
      </c>
      <c r="G65" s="61">
        <v>-407595.82</v>
      </c>
      <c r="H65" s="61">
        <v>0</v>
      </c>
      <c r="I65" s="61">
        <v>-47641954.49000001</v>
      </c>
      <c r="J65" s="61">
        <v>-47641954.49000001</v>
      </c>
      <c r="K65" s="61">
        <v>-191500959.27000001</v>
      </c>
      <c r="L65" s="61">
        <v>143859004.78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-60067526.229999997</v>
      </c>
      <c r="AT65" s="61">
        <v>-1374310.86</v>
      </c>
      <c r="AU65" s="61">
        <v>-1982326.86</v>
      </c>
      <c r="AV65" s="61">
        <v>608016</v>
      </c>
      <c r="AW65" s="61">
        <v>424280.04000000097</v>
      </c>
      <c r="AX65" s="61">
        <v>1010124.040000001</v>
      </c>
      <c r="AY65" s="61">
        <v>-8725377.1099999994</v>
      </c>
      <c r="AZ65" s="61">
        <v>-8169782.6099999994</v>
      </c>
      <c r="BA65" s="61">
        <v>-423393</v>
      </c>
      <c r="BB65" s="61">
        <v>-132201.5</v>
      </c>
      <c r="BC65" s="61">
        <v>0</v>
      </c>
      <c r="BD65" s="61">
        <v>9735501.1500000004</v>
      </c>
      <c r="BE65" s="61">
        <v>-585844</v>
      </c>
      <c r="BF65" s="61">
        <v>2029176</v>
      </c>
      <c r="BG65" s="61">
        <v>2007004</v>
      </c>
      <c r="BH65" s="61">
        <v>22172</v>
      </c>
      <c r="BI65" s="61">
        <v>0</v>
      </c>
      <c r="BJ65" s="61">
        <v>0</v>
      </c>
      <c r="BK65" s="61">
        <v>-2615020</v>
      </c>
      <c r="BL65" s="61">
        <v>0</v>
      </c>
      <c r="BM65" s="61">
        <v>0</v>
      </c>
      <c r="BN65" s="61">
        <v>0</v>
      </c>
      <c r="BO65" s="61">
        <v>-566541.44000000006</v>
      </c>
      <c r="BP65" s="61">
        <v>-566541.44000000006</v>
      </c>
      <c r="BQ65" s="61">
        <v>0</v>
      </c>
      <c r="BR65" s="61">
        <v>0</v>
      </c>
      <c r="BS65" s="61">
        <v>-58550953.969999999</v>
      </c>
      <c r="BT65" s="61">
        <v>-36061568.379999995</v>
      </c>
      <c r="BU65" s="61">
        <v>-16884465.59</v>
      </c>
      <c r="BV65" s="61">
        <v>-2277482.61</v>
      </c>
      <c r="BW65" s="61">
        <v>0</v>
      </c>
      <c r="BX65" s="61">
        <v>-727437.52</v>
      </c>
      <c r="BY65" s="61">
        <v>-2599999.87</v>
      </c>
      <c r="BZ65" s="61">
        <v>0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0</v>
      </c>
      <c r="CJ65" s="61">
        <v>0</v>
      </c>
      <c r="CK65" s="61">
        <v>0</v>
      </c>
      <c r="CL65" s="61">
        <v>13694616.95000001</v>
      </c>
    </row>
    <row r="66" spans="1:90" ht="12.75" customHeight="1">
      <c r="A66" s="44" t="s">
        <v>116</v>
      </c>
      <c r="B66" s="59">
        <v>3007</v>
      </c>
      <c r="C66" s="60" t="s">
        <v>375</v>
      </c>
      <c r="D66" s="61">
        <v>1401796.8900000006</v>
      </c>
      <c r="E66" s="61">
        <v>2701619.0100000002</v>
      </c>
      <c r="F66" s="61">
        <v>2739135.89</v>
      </c>
      <c r="G66" s="61">
        <v>-37516.879999999997</v>
      </c>
      <c r="H66" s="61">
        <v>0</v>
      </c>
      <c r="I66" s="61">
        <v>-1300075.9299999997</v>
      </c>
      <c r="J66" s="61">
        <v>-1234384.6999999997</v>
      </c>
      <c r="K66" s="61">
        <v>-4081339.78</v>
      </c>
      <c r="L66" s="61">
        <v>2846955.08</v>
      </c>
      <c r="M66" s="61">
        <v>-65691.23</v>
      </c>
      <c r="N66" s="61">
        <v>2750.7</v>
      </c>
      <c r="O66" s="61">
        <v>-68441.929999999993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253.81</v>
      </c>
      <c r="AK66" s="61">
        <v>253.81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-1776564.84</v>
      </c>
      <c r="AT66" s="61">
        <v>-702000</v>
      </c>
      <c r="AU66" s="61">
        <v>-702000</v>
      </c>
      <c r="AV66" s="61">
        <v>0</v>
      </c>
      <c r="AW66" s="61">
        <v>-497060.93000000005</v>
      </c>
      <c r="AX66" s="61">
        <v>-562933.58000000007</v>
      </c>
      <c r="AY66" s="61">
        <v>-4713091.33</v>
      </c>
      <c r="AZ66" s="61">
        <v>-3806628.56</v>
      </c>
      <c r="BA66" s="61">
        <v>-906462.77</v>
      </c>
      <c r="BB66" s="61">
        <v>0</v>
      </c>
      <c r="BC66" s="61">
        <v>0</v>
      </c>
      <c r="BD66" s="61">
        <v>4150157.75</v>
      </c>
      <c r="BE66" s="61">
        <v>65872.650000000023</v>
      </c>
      <c r="BF66" s="61">
        <v>515531.45</v>
      </c>
      <c r="BG66" s="61">
        <v>423115.96</v>
      </c>
      <c r="BH66" s="61">
        <v>92415.49</v>
      </c>
      <c r="BI66" s="61">
        <v>0</v>
      </c>
      <c r="BJ66" s="61">
        <v>0</v>
      </c>
      <c r="BK66" s="61">
        <v>-449658.8</v>
      </c>
      <c r="BL66" s="61">
        <v>0</v>
      </c>
      <c r="BM66" s="61">
        <v>0</v>
      </c>
      <c r="BN66" s="61">
        <v>0</v>
      </c>
      <c r="BO66" s="61">
        <v>-18262.53</v>
      </c>
      <c r="BP66" s="61">
        <v>-18342.75</v>
      </c>
      <c r="BQ66" s="61">
        <v>0</v>
      </c>
      <c r="BR66" s="61">
        <v>80.22</v>
      </c>
      <c r="BS66" s="61">
        <v>-560233.1</v>
      </c>
      <c r="BT66" s="61">
        <v>-408042.41</v>
      </c>
      <c r="BU66" s="61">
        <v>-141594.17000000001</v>
      </c>
      <c r="BV66" s="61">
        <v>-34925.72</v>
      </c>
      <c r="BW66" s="61">
        <v>0</v>
      </c>
      <c r="BX66" s="61">
        <v>0</v>
      </c>
      <c r="BY66" s="61">
        <v>0</v>
      </c>
      <c r="BZ66" s="61">
        <v>36413.81</v>
      </c>
      <c r="CA66" s="61">
        <v>-12084.61</v>
      </c>
      <c r="CB66" s="61">
        <v>991.71999999991385</v>
      </c>
      <c r="CC66" s="61">
        <v>991.71999999991385</v>
      </c>
      <c r="CD66" s="61">
        <v>-271549.08</v>
      </c>
      <c r="CE66" s="61">
        <v>272540.79999999993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-374767.94999999949</v>
      </c>
    </row>
    <row r="67" spans="1:90" ht="12.75" customHeight="1">
      <c r="A67" s="44" t="s">
        <v>117</v>
      </c>
      <c r="B67" s="59">
        <v>3008</v>
      </c>
      <c r="C67" s="60" t="s">
        <v>375</v>
      </c>
      <c r="D67" s="61">
        <v>73518499.200000018</v>
      </c>
      <c r="E67" s="61">
        <v>65009082.890000008</v>
      </c>
      <c r="F67" s="61">
        <v>68052189.650000006</v>
      </c>
      <c r="G67" s="61">
        <v>-3043106.76</v>
      </c>
      <c r="H67" s="61">
        <v>0</v>
      </c>
      <c r="I67" s="61">
        <v>-18117714.359999996</v>
      </c>
      <c r="J67" s="61">
        <v>-18117711.599999994</v>
      </c>
      <c r="K67" s="61">
        <v>-115155854.36</v>
      </c>
      <c r="L67" s="61">
        <v>97038142.760000005</v>
      </c>
      <c r="M67" s="61">
        <v>-2.76</v>
      </c>
      <c r="N67" s="61">
        <v>2.75</v>
      </c>
      <c r="O67" s="61">
        <v>-5.51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26627130.670000002</v>
      </c>
      <c r="AA67" s="61">
        <v>26627130.670000002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-33104990.22000004</v>
      </c>
      <c r="AT67" s="61">
        <v>34344.850000000093</v>
      </c>
      <c r="AU67" s="61">
        <v>-995655.14999999991</v>
      </c>
      <c r="AV67" s="61">
        <v>1030000</v>
      </c>
      <c r="AW67" s="61">
        <v>-7978944.9100000113</v>
      </c>
      <c r="AX67" s="61">
        <v>-5778944.9100000113</v>
      </c>
      <c r="AY67" s="61">
        <v>-79561837.870000005</v>
      </c>
      <c r="AZ67" s="61">
        <v>-80568024.560000002</v>
      </c>
      <c r="BA67" s="61">
        <v>1006186.6900000001</v>
      </c>
      <c r="BB67" s="61">
        <v>0</v>
      </c>
      <c r="BC67" s="61">
        <v>0</v>
      </c>
      <c r="BD67" s="61">
        <v>73782892.959999993</v>
      </c>
      <c r="BE67" s="61">
        <v>-2200000</v>
      </c>
      <c r="BF67" s="61">
        <v>21376615.260000002</v>
      </c>
      <c r="BG67" s="61">
        <v>21376615.260000002</v>
      </c>
      <c r="BH67" s="61">
        <v>0</v>
      </c>
      <c r="BI67" s="61">
        <v>0</v>
      </c>
      <c r="BJ67" s="61">
        <v>0</v>
      </c>
      <c r="BK67" s="61">
        <v>-23576615.260000002</v>
      </c>
      <c r="BL67" s="61">
        <v>0</v>
      </c>
      <c r="BM67" s="61">
        <v>0</v>
      </c>
      <c r="BN67" s="61">
        <v>0</v>
      </c>
      <c r="BO67" s="61">
        <v>-188899.16999999993</v>
      </c>
      <c r="BP67" s="61">
        <v>-188899.16999999993</v>
      </c>
      <c r="BQ67" s="61">
        <v>0</v>
      </c>
      <c r="BR67" s="61">
        <v>0</v>
      </c>
      <c r="BS67" s="61">
        <v>-24927162.350000028</v>
      </c>
      <c r="BT67" s="61">
        <v>-23756055.480000023</v>
      </c>
      <c r="BU67" s="61">
        <v>-711352.17</v>
      </c>
      <c r="BV67" s="61">
        <v>-102300.26</v>
      </c>
      <c r="BW67" s="61">
        <v>0</v>
      </c>
      <c r="BX67" s="61">
        <v>-21217.270000000004</v>
      </c>
      <c r="BY67" s="61">
        <v>-336237.17000000004</v>
      </c>
      <c r="BZ67" s="61">
        <v>0</v>
      </c>
      <c r="CA67" s="61">
        <v>0</v>
      </c>
      <c r="CB67" s="61">
        <v>-44328.64000000013</v>
      </c>
      <c r="CC67" s="61">
        <v>-44328.64000000013</v>
      </c>
      <c r="CD67" s="61">
        <v>-1898143.03</v>
      </c>
      <c r="CE67" s="61">
        <v>1853814.39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40413508.979999974</v>
      </c>
    </row>
    <row r="68" spans="1:90" ht="12.75" customHeight="1">
      <c r="A68" s="44" t="s">
        <v>118</v>
      </c>
      <c r="B68" s="59">
        <v>3009</v>
      </c>
      <c r="C68" s="60" t="s">
        <v>375</v>
      </c>
      <c r="D68" s="61">
        <v>52988579.685264483</v>
      </c>
      <c r="E68" s="61">
        <v>47805667.979999989</v>
      </c>
      <c r="F68" s="61">
        <v>49930667.979999989</v>
      </c>
      <c r="G68" s="61">
        <v>-2125000</v>
      </c>
      <c r="H68" s="61">
        <v>0</v>
      </c>
      <c r="I68" s="61">
        <v>-4860776.2479799911</v>
      </c>
      <c r="J68" s="61">
        <v>-4860776.2479799911</v>
      </c>
      <c r="K68" s="61">
        <v>-48971507.619999997</v>
      </c>
      <c r="L68" s="61">
        <v>44110731.372020006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10043687.953244489</v>
      </c>
      <c r="AA68" s="61">
        <v>7585815.2049697712</v>
      </c>
      <c r="AB68" s="61">
        <v>176609.35893222573</v>
      </c>
      <c r="AC68" s="61">
        <v>2281263.3893424915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-41757358.91271323</v>
      </c>
      <c r="AT68" s="61">
        <v>-1226080.7300004791</v>
      </c>
      <c r="AU68" s="61">
        <v>-1286916.2600004792</v>
      </c>
      <c r="AV68" s="61">
        <v>60835.53</v>
      </c>
      <c r="AW68" s="61">
        <v>-5375353.2513501495</v>
      </c>
      <c r="AX68" s="61">
        <v>-3659992.7409524173</v>
      </c>
      <c r="AY68" s="61">
        <v>-94233429.208587483</v>
      </c>
      <c r="AZ68" s="61">
        <v>-78008026.370000005</v>
      </c>
      <c r="BA68" s="61">
        <v>-16225402.838587482</v>
      </c>
      <c r="BB68" s="61">
        <v>0</v>
      </c>
      <c r="BC68" s="61">
        <v>0</v>
      </c>
      <c r="BD68" s="61">
        <v>90573436.467635065</v>
      </c>
      <c r="BE68" s="61">
        <v>-1715360.5103977323</v>
      </c>
      <c r="BF68" s="61">
        <v>52574528.004485086</v>
      </c>
      <c r="BG68" s="61">
        <v>42697800.364485085</v>
      </c>
      <c r="BH68" s="61">
        <v>9876727.6400000006</v>
      </c>
      <c r="BI68" s="61">
        <v>0</v>
      </c>
      <c r="BJ68" s="61">
        <v>0</v>
      </c>
      <c r="BK68" s="61">
        <v>-54289888.514882818</v>
      </c>
      <c r="BL68" s="61">
        <v>0</v>
      </c>
      <c r="BM68" s="61">
        <v>0</v>
      </c>
      <c r="BN68" s="61">
        <v>0</v>
      </c>
      <c r="BO68" s="61">
        <v>410.39999999992551</v>
      </c>
      <c r="BP68" s="61">
        <v>410.39999999992551</v>
      </c>
      <c r="BQ68" s="61">
        <v>0</v>
      </c>
      <c r="BR68" s="61">
        <v>0</v>
      </c>
      <c r="BS68" s="61">
        <v>-33257921.172911037</v>
      </c>
      <c r="BT68" s="61">
        <v>-20859695.765610762</v>
      </c>
      <c r="BU68" s="61">
        <v>-8102202.2152982261</v>
      </c>
      <c r="BV68" s="61">
        <v>-944700.51548002497</v>
      </c>
      <c r="BW68" s="61">
        <v>0</v>
      </c>
      <c r="BX68" s="61">
        <v>-523240.86852627783</v>
      </c>
      <c r="BY68" s="61">
        <v>-2233945.8771120929</v>
      </c>
      <c r="BZ68" s="61">
        <v>0</v>
      </c>
      <c r="CA68" s="61">
        <v>-594135.93088365102</v>
      </c>
      <c r="CB68" s="61">
        <v>-1898414.1584515683</v>
      </c>
      <c r="CC68" s="61">
        <v>-1898414.1584515683</v>
      </c>
      <c r="CD68" s="61">
        <v>-32675001.358451568</v>
      </c>
      <c r="CE68" s="61">
        <v>30776587.199999999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11231220.772551253</v>
      </c>
    </row>
    <row r="69" spans="1:90" ht="12.75" customHeight="1">
      <c r="A69" s="44" t="s">
        <v>119</v>
      </c>
      <c r="B69" s="59">
        <v>3011</v>
      </c>
      <c r="C69" s="60" t="s">
        <v>375</v>
      </c>
      <c r="D69" s="61">
        <v>30537363.595882386</v>
      </c>
      <c r="E69" s="61">
        <v>12815967.859374395</v>
      </c>
      <c r="F69" s="61">
        <v>14526904.817097997</v>
      </c>
      <c r="G69" s="61">
        <v>-1710936.9577236022</v>
      </c>
      <c r="H69" s="61">
        <v>0</v>
      </c>
      <c r="I69" s="61">
        <v>17721395.736507989</v>
      </c>
      <c r="J69" s="61">
        <v>16614403.090218991</v>
      </c>
      <c r="K69" s="61">
        <v>-41641927.062353991</v>
      </c>
      <c r="L69" s="61">
        <v>58256330.152572982</v>
      </c>
      <c r="M69" s="61">
        <v>1106992.6462889989</v>
      </c>
      <c r="N69" s="61">
        <v>2364456.1684929989</v>
      </c>
      <c r="O69" s="61">
        <v>-1257463.522204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-19431651.563961897</v>
      </c>
      <c r="AT69" s="61">
        <v>-5000</v>
      </c>
      <c r="AU69" s="61">
        <v>-5000</v>
      </c>
      <c r="AV69" s="61">
        <v>0</v>
      </c>
      <c r="AW69" s="61">
        <v>336727.89599999785</v>
      </c>
      <c r="AX69" s="61">
        <v>319418.29999999981</v>
      </c>
      <c r="AY69" s="61">
        <v>-3290912.6577504287</v>
      </c>
      <c r="AZ69" s="61">
        <v>-2770421.9699999997</v>
      </c>
      <c r="BA69" s="61">
        <v>-520490.68775042915</v>
      </c>
      <c r="BB69" s="61">
        <v>0</v>
      </c>
      <c r="BC69" s="61">
        <v>0</v>
      </c>
      <c r="BD69" s="61">
        <v>3610330.9577504285</v>
      </c>
      <c r="BE69" s="61">
        <v>17309.59599999804</v>
      </c>
      <c r="BF69" s="61">
        <v>1943177.733824268</v>
      </c>
      <c r="BG69" s="61">
        <v>1559835.8250000002</v>
      </c>
      <c r="BH69" s="61">
        <v>383341.90882426791</v>
      </c>
      <c r="BI69" s="61">
        <v>0</v>
      </c>
      <c r="BJ69" s="61">
        <v>0</v>
      </c>
      <c r="BK69" s="61">
        <v>-1925868.1378242699</v>
      </c>
      <c r="BL69" s="61">
        <v>2892867.9144321387</v>
      </c>
      <c r="BM69" s="61">
        <v>2892867.9144321387</v>
      </c>
      <c r="BN69" s="61">
        <v>0</v>
      </c>
      <c r="BO69" s="61">
        <v>-10512.218143999897</v>
      </c>
      <c r="BP69" s="61">
        <v>-10512.218143999897</v>
      </c>
      <c r="BQ69" s="61">
        <v>0</v>
      </c>
      <c r="BR69" s="61">
        <v>0</v>
      </c>
      <c r="BS69" s="61">
        <v>-22645735.156250034</v>
      </c>
      <c r="BT69" s="61">
        <v>-22886954.964357987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241219.80810795398</v>
      </c>
      <c r="CA69" s="61">
        <v>0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11105712.031920489</v>
      </c>
    </row>
    <row r="70" spans="1:90" ht="12.75" customHeight="1">
      <c r="A70" s="44" t="s">
        <v>120</v>
      </c>
      <c r="B70" s="59">
        <v>3012</v>
      </c>
      <c r="C70" s="60" t="s">
        <v>375</v>
      </c>
      <c r="D70" s="61">
        <v>12701.710000000001</v>
      </c>
      <c r="E70" s="61">
        <v>3229.89</v>
      </c>
      <c r="F70" s="61">
        <v>3229.89</v>
      </c>
      <c r="G70" s="61">
        <v>0</v>
      </c>
      <c r="H70" s="61">
        <v>0</v>
      </c>
      <c r="I70" s="61">
        <v>9471.8200000000015</v>
      </c>
      <c r="J70" s="61">
        <v>9471.8200000000015</v>
      </c>
      <c r="K70" s="61">
        <v>-12992.76</v>
      </c>
      <c r="L70" s="61">
        <v>22464.58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-11262.172352130641</v>
      </c>
      <c r="AT70" s="61">
        <v>0</v>
      </c>
      <c r="AU70" s="61">
        <v>0</v>
      </c>
      <c r="AV70" s="61">
        <v>0</v>
      </c>
      <c r="AW70" s="61">
        <v>-1526.9000000000015</v>
      </c>
      <c r="AX70" s="61">
        <v>-1526.9000000000015</v>
      </c>
      <c r="AY70" s="61">
        <v>-39530.800000000003</v>
      </c>
      <c r="AZ70" s="61">
        <v>-39530.800000000003</v>
      </c>
      <c r="BA70" s="61">
        <v>0</v>
      </c>
      <c r="BB70" s="61">
        <v>0</v>
      </c>
      <c r="BC70" s="61">
        <v>0</v>
      </c>
      <c r="BD70" s="61">
        <v>38003.9</v>
      </c>
      <c r="BE70" s="61">
        <v>0</v>
      </c>
      <c r="BF70" s="61">
        <v>0</v>
      </c>
      <c r="BG70" s="61">
        <v>0</v>
      </c>
      <c r="BH70" s="61">
        <v>0</v>
      </c>
      <c r="BI70" s="61">
        <v>0</v>
      </c>
      <c r="BJ70" s="61">
        <v>0</v>
      </c>
      <c r="BK70" s="61">
        <v>0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-9735.2723521306398</v>
      </c>
      <c r="BT70" s="61">
        <v>-2488.67</v>
      </c>
      <c r="BU70" s="61">
        <v>-4729.3144262497772</v>
      </c>
      <c r="BV70" s="61">
        <v>-2517.2879258808621</v>
      </c>
      <c r="BW70" s="61">
        <v>0</v>
      </c>
      <c r="BX70" s="61">
        <v>0</v>
      </c>
      <c r="BY70" s="61">
        <v>0</v>
      </c>
      <c r="BZ70" s="61">
        <v>0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1439.5376478693597</v>
      </c>
    </row>
    <row r="71" spans="1:90" ht="12.75" customHeight="1">
      <c r="A71" s="44" t="s">
        <v>121</v>
      </c>
      <c r="B71" s="59">
        <v>3016</v>
      </c>
      <c r="C71" s="60" t="s">
        <v>375</v>
      </c>
      <c r="D71" s="61">
        <v>146991765.03689572</v>
      </c>
      <c r="E71" s="61">
        <v>154728768.55689573</v>
      </c>
      <c r="F71" s="61">
        <v>159807302.37964416</v>
      </c>
      <c r="G71" s="61">
        <v>-5078533.8227484198</v>
      </c>
      <c r="H71" s="61">
        <v>0</v>
      </c>
      <c r="I71" s="61">
        <v>-11957440.570000011</v>
      </c>
      <c r="J71" s="61">
        <v>-12135466.050000012</v>
      </c>
      <c r="K71" s="61">
        <v>-322997685</v>
      </c>
      <c r="L71" s="61">
        <v>310862218.94999999</v>
      </c>
      <c r="M71" s="61">
        <v>178025.47999999998</v>
      </c>
      <c r="N71" s="61">
        <v>3094562.26</v>
      </c>
      <c r="O71" s="61">
        <v>-2916536.78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4220437.05</v>
      </c>
      <c r="AA71" s="61">
        <v>4220437.05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-104649478.73410703</v>
      </c>
      <c r="AT71" s="61">
        <v>-1650284.4199999475</v>
      </c>
      <c r="AU71" s="61">
        <v>-1650284.4199999475</v>
      </c>
      <c r="AV71" s="61">
        <v>0</v>
      </c>
      <c r="AW71" s="61">
        <v>3947123.8149999967</v>
      </c>
      <c r="AX71" s="61">
        <v>4435739.8399999961</v>
      </c>
      <c r="AY71" s="61">
        <v>-20451214.160000004</v>
      </c>
      <c r="AZ71" s="61">
        <v>-10746702.41</v>
      </c>
      <c r="BA71" s="61">
        <v>-9704511.7500000019</v>
      </c>
      <c r="BB71" s="61">
        <v>0</v>
      </c>
      <c r="BC71" s="61">
        <v>0</v>
      </c>
      <c r="BD71" s="61">
        <v>24886954</v>
      </c>
      <c r="BE71" s="61">
        <v>-488616.02499999944</v>
      </c>
      <c r="BF71" s="61">
        <v>4595295.9750000006</v>
      </c>
      <c r="BG71" s="61">
        <v>4351056.2750000004</v>
      </c>
      <c r="BH71" s="61">
        <v>244239.7</v>
      </c>
      <c r="BI71" s="61">
        <v>0</v>
      </c>
      <c r="BJ71" s="61">
        <v>0</v>
      </c>
      <c r="BK71" s="61">
        <v>-5083912</v>
      </c>
      <c r="BL71" s="61">
        <v>0</v>
      </c>
      <c r="BM71" s="61">
        <v>0</v>
      </c>
      <c r="BN71" s="61">
        <v>0</v>
      </c>
      <c r="BO71" s="61">
        <v>-2043147.9299999988</v>
      </c>
      <c r="BP71" s="61">
        <v>-2043147.9299999988</v>
      </c>
      <c r="BQ71" s="61">
        <v>0</v>
      </c>
      <c r="BR71" s="61">
        <v>0</v>
      </c>
      <c r="BS71" s="61">
        <v>-107782230.59910707</v>
      </c>
      <c r="BT71" s="61">
        <v>-70776365.915571705</v>
      </c>
      <c r="BU71" s="61">
        <v>-14668871.504679311</v>
      </c>
      <c r="BV71" s="61">
        <v>-1043427.7916557565</v>
      </c>
      <c r="BW71" s="61">
        <v>0</v>
      </c>
      <c r="BX71" s="61">
        <v>-18616767.878509056</v>
      </c>
      <c r="BY71" s="61">
        <v>-3139847.6186162592</v>
      </c>
      <c r="BZ71" s="61">
        <v>689940.68996376079</v>
      </c>
      <c r="CA71" s="61">
        <v>-226890.58003875733</v>
      </c>
      <c r="CB71" s="61">
        <v>2879060.3999999957</v>
      </c>
      <c r="CC71" s="61">
        <v>2588751.3799999952</v>
      </c>
      <c r="CD71" s="61">
        <v>-45846783.630000003</v>
      </c>
      <c r="CE71" s="61">
        <v>48435535.009999998</v>
      </c>
      <c r="CF71" s="61">
        <v>290309.02000000048</v>
      </c>
      <c r="CG71" s="61">
        <v>5177178.2300000004</v>
      </c>
      <c r="CH71" s="61">
        <v>-4886869.21</v>
      </c>
      <c r="CI71" s="61">
        <v>0</v>
      </c>
      <c r="CJ71" s="61">
        <v>0</v>
      </c>
      <c r="CK71" s="61">
        <v>0</v>
      </c>
      <c r="CL71" s="61">
        <v>42342286.30278869</v>
      </c>
    </row>
    <row r="72" spans="1:90" ht="12.75" customHeight="1">
      <c r="A72" s="44" t="s">
        <v>122</v>
      </c>
      <c r="B72" s="59">
        <v>3017</v>
      </c>
      <c r="C72" s="60" t="s">
        <v>375</v>
      </c>
      <c r="D72" s="61">
        <v>492240532.63</v>
      </c>
      <c r="E72" s="61">
        <v>521916551.59000003</v>
      </c>
      <c r="F72" s="61">
        <v>621046789.85000002</v>
      </c>
      <c r="G72" s="61">
        <v>-99130238.25999999</v>
      </c>
      <c r="H72" s="61">
        <v>0</v>
      </c>
      <c r="I72" s="61">
        <v>-102139730.91000001</v>
      </c>
      <c r="J72" s="61">
        <v>-101645715.36000001</v>
      </c>
      <c r="K72" s="61">
        <v>-502561886.13</v>
      </c>
      <c r="L72" s="61">
        <v>400916170.76999998</v>
      </c>
      <c r="M72" s="61">
        <v>-494015.55000000028</v>
      </c>
      <c r="N72" s="61">
        <v>3222973.61</v>
      </c>
      <c r="O72" s="61">
        <v>-3716989.16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72463711.950000003</v>
      </c>
      <c r="AA72" s="61">
        <v>72463711.950000003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-342144509.09000003</v>
      </c>
      <c r="AT72" s="61">
        <v>-68133123.829999998</v>
      </c>
      <c r="AU72" s="61">
        <v>-76724358.179999992</v>
      </c>
      <c r="AV72" s="61">
        <v>8591234.3499999996</v>
      </c>
      <c r="AW72" s="61">
        <v>-30927728.550000057</v>
      </c>
      <c r="AX72" s="61">
        <v>-45769722.940000057</v>
      </c>
      <c r="AY72" s="61">
        <v>-341866961.06000006</v>
      </c>
      <c r="AZ72" s="61">
        <v>-300116986.60000008</v>
      </c>
      <c r="BA72" s="61">
        <v>-41749974.460000001</v>
      </c>
      <c r="BB72" s="61">
        <v>0</v>
      </c>
      <c r="BC72" s="61">
        <v>0</v>
      </c>
      <c r="BD72" s="61">
        <v>296097238.12</v>
      </c>
      <c r="BE72" s="61">
        <v>14841994.390000001</v>
      </c>
      <c r="BF72" s="61">
        <v>112124151.64</v>
      </c>
      <c r="BG72" s="61">
        <v>93729976.900000006</v>
      </c>
      <c r="BH72" s="61">
        <v>18394174.739999998</v>
      </c>
      <c r="BI72" s="61">
        <v>0</v>
      </c>
      <c r="BJ72" s="61">
        <v>0</v>
      </c>
      <c r="BK72" s="61">
        <v>-97282157.25</v>
      </c>
      <c r="BL72" s="61">
        <v>0</v>
      </c>
      <c r="BM72" s="61">
        <v>0</v>
      </c>
      <c r="BN72" s="61">
        <v>0</v>
      </c>
      <c r="BO72" s="61">
        <v>-8603535.7799999993</v>
      </c>
      <c r="BP72" s="61">
        <v>-8603535.7799999993</v>
      </c>
      <c r="BQ72" s="61">
        <v>0</v>
      </c>
      <c r="BR72" s="61">
        <v>0</v>
      </c>
      <c r="BS72" s="61">
        <v>-176877763.15999997</v>
      </c>
      <c r="BT72" s="61">
        <v>-207364440.40000004</v>
      </c>
      <c r="BU72" s="61">
        <v>-34071720.419999994</v>
      </c>
      <c r="BV72" s="61">
        <v>-7304710.9700000007</v>
      </c>
      <c r="BW72" s="61">
        <v>0</v>
      </c>
      <c r="BX72" s="61">
        <v>-11017995.449999999</v>
      </c>
      <c r="BY72" s="61">
        <v>-10440476.27</v>
      </c>
      <c r="BZ72" s="61">
        <v>68489466.49000001</v>
      </c>
      <c r="CA72" s="61">
        <v>24832113.860000014</v>
      </c>
      <c r="CB72" s="61">
        <v>-57602357.769999981</v>
      </c>
      <c r="CC72" s="61">
        <v>-57602357.769999981</v>
      </c>
      <c r="CD72" s="61">
        <v>-199883554.28999999</v>
      </c>
      <c r="CE72" s="61">
        <v>142281196.52000001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150096023.53999996</v>
      </c>
    </row>
    <row r="73" spans="1:90" ht="12.75" customHeight="1">
      <c r="A73" s="44" t="s">
        <v>123</v>
      </c>
      <c r="B73" s="59">
        <v>3018</v>
      </c>
      <c r="C73" s="60" t="s">
        <v>375</v>
      </c>
      <c r="D73" s="61">
        <v>995212.14999999991</v>
      </c>
      <c r="E73" s="61">
        <v>846870.18</v>
      </c>
      <c r="F73" s="61">
        <v>848845.43</v>
      </c>
      <c r="G73" s="61">
        <v>-1975.25</v>
      </c>
      <c r="H73" s="61">
        <v>0</v>
      </c>
      <c r="I73" s="61">
        <v>76924.629999999888</v>
      </c>
      <c r="J73" s="61">
        <v>76924.629999999888</v>
      </c>
      <c r="K73" s="61">
        <v>-1885600.9500000002</v>
      </c>
      <c r="L73" s="61">
        <v>1962525.58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71417.34</v>
      </c>
      <c r="AA73" s="61">
        <v>0</v>
      </c>
      <c r="AB73" s="61">
        <v>0</v>
      </c>
      <c r="AC73" s="61">
        <v>71417.34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-13545413.839999996</v>
      </c>
      <c r="AT73" s="61">
        <v>-48018.540000000008</v>
      </c>
      <c r="AU73" s="61">
        <v>-73018.540000000008</v>
      </c>
      <c r="AV73" s="61">
        <v>25000</v>
      </c>
      <c r="AW73" s="61">
        <v>2406049.8700000029</v>
      </c>
      <c r="AX73" s="61">
        <v>3598074.3800000027</v>
      </c>
      <c r="AY73" s="61">
        <v>-17763936.82</v>
      </c>
      <c r="AZ73" s="61">
        <v>-17103927.800000001</v>
      </c>
      <c r="BA73" s="61">
        <v>-660009.02</v>
      </c>
      <c r="BB73" s="61">
        <v>0</v>
      </c>
      <c r="BC73" s="61">
        <v>0</v>
      </c>
      <c r="BD73" s="61">
        <v>21362011.200000003</v>
      </c>
      <c r="BE73" s="61">
        <v>-1192024.5099999998</v>
      </c>
      <c r="BF73" s="61">
        <v>5691274.25</v>
      </c>
      <c r="BG73" s="61">
        <v>5457320.79</v>
      </c>
      <c r="BH73" s="61">
        <v>233953.46</v>
      </c>
      <c r="BI73" s="61">
        <v>0</v>
      </c>
      <c r="BJ73" s="61">
        <v>0</v>
      </c>
      <c r="BK73" s="61">
        <v>-6883298.7599999998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-15903445.169999998</v>
      </c>
      <c r="BT73" s="61">
        <v>-221618.95</v>
      </c>
      <c r="BU73" s="61">
        <v>-9453797.4800000004</v>
      </c>
      <c r="BV73" s="61">
        <v>-721712.61</v>
      </c>
      <c r="BW73" s="61">
        <v>-105440.87</v>
      </c>
      <c r="BX73" s="61">
        <v>-3872376.08</v>
      </c>
      <c r="BY73" s="61">
        <v>-1528499.18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-12550201.689999996</v>
      </c>
    </row>
    <row r="74" spans="1:90" ht="13.5" customHeight="1">
      <c r="A74" s="44" t="s">
        <v>124</v>
      </c>
      <c r="B74" s="59">
        <v>4002</v>
      </c>
      <c r="C74" s="60" t="s">
        <v>376</v>
      </c>
      <c r="D74" s="61">
        <v>37656355.890000001</v>
      </c>
      <c r="E74" s="61">
        <v>21710577.899999999</v>
      </c>
      <c r="F74" s="61">
        <v>21435201</v>
      </c>
      <c r="G74" s="61">
        <v>275376.90000000002</v>
      </c>
      <c r="H74" s="61">
        <v>0</v>
      </c>
      <c r="I74" s="61">
        <v>2877630.4000000074</v>
      </c>
      <c r="J74" s="61">
        <v>3465218.0000000075</v>
      </c>
      <c r="K74" s="61">
        <v>-44602801.599999994</v>
      </c>
      <c r="L74" s="61">
        <v>48068019.600000001</v>
      </c>
      <c r="M74" s="61">
        <v>-587587.6</v>
      </c>
      <c r="N74" s="61">
        <v>-175592.28</v>
      </c>
      <c r="O74" s="61">
        <v>-411995.32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5250810.5200000005</v>
      </c>
      <c r="AA74" s="61">
        <v>3010766.25</v>
      </c>
      <c r="AB74" s="61">
        <v>759039.25999999989</v>
      </c>
      <c r="AC74" s="61">
        <v>841679.86</v>
      </c>
      <c r="AD74" s="61">
        <v>403508.95999999996</v>
      </c>
      <c r="AE74" s="61">
        <v>0</v>
      </c>
      <c r="AF74" s="61">
        <v>0</v>
      </c>
      <c r="AG74" s="61">
        <v>0</v>
      </c>
      <c r="AH74" s="61">
        <v>235816.19</v>
      </c>
      <c r="AI74" s="61">
        <v>0</v>
      </c>
      <c r="AJ74" s="61">
        <v>7817337.0700000003</v>
      </c>
      <c r="AK74" s="61">
        <v>7817337.0700000003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-16964507.459999986</v>
      </c>
      <c r="AT74" s="61">
        <v>-6333781.3499999996</v>
      </c>
      <c r="AU74" s="61">
        <v>-6335185.9699999997</v>
      </c>
      <c r="AV74" s="61">
        <v>1404.62</v>
      </c>
      <c r="AW74" s="61">
        <v>1184138.9600000144</v>
      </c>
      <c r="AX74" s="61">
        <v>2284891.6100000143</v>
      </c>
      <c r="AY74" s="61">
        <v>-82230509.849999994</v>
      </c>
      <c r="AZ74" s="61">
        <v>-100292903.55</v>
      </c>
      <c r="BA74" s="61">
        <v>18062393.699999999</v>
      </c>
      <c r="BB74" s="61">
        <v>0</v>
      </c>
      <c r="BC74" s="61">
        <v>0</v>
      </c>
      <c r="BD74" s="61">
        <v>84515401.460000008</v>
      </c>
      <c r="BE74" s="61">
        <v>-1100752.6499999999</v>
      </c>
      <c r="BF74" s="61">
        <v>369293.9700000002</v>
      </c>
      <c r="BG74" s="61">
        <v>1123104.7200000002</v>
      </c>
      <c r="BH74" s="61">
        <v>-753810.75</v>
      </c>
      <c r="BI74" s="61">
        <v>0</v>
      </c>
      <c r="BJ74" s="61">
        <v>0</v>
      </c>
      <c r="BK74" s="61">
        <v>-1470046.62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-11814865.069999998</v>
      </c>
      <c r="BT74" s="61">
        <v>-8109241.8899999997</v>
      </c>
      <c r="BU74" s="61">
        <v>-1592829.7</v>
      </c>
      <c r="BV74" s="61">
        <v>-425757.2</v>
      </c>
      <c r="BW74" s="61">
        <v>0</v>
      </c>
      <c r="BX74" s="61">
        <v>0</v>
      </c>
      <c r="BY74" s="61">
        <v>-100702.53</v>
      </c>
      <c r="BZ74" s="61">
        <v>-1.1499999999999999</v>
      </c>
      <c r="CA74" s="61">
        <v>-1586332.6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20691848.430000015</v>
      </c>
    </row>
    <row r="75" spans="1:90" ht="13.5" customHeight="1">
      <c r="A75" s="46" t="s">
        <v>125</v>
      </c>
      <c r="B75" s="62">
        <v>4003</v>
      </c>
      <c r="C75" s="60" t="s">
        <v>376</v>
      </c>
      <c r="D75" s="61">
        <v>7695496.9440287473</v>
      </c>
      <c r="E75" s="61">
        <v>16205819.650000002</v>
      </c>
      <c r="F75" s="61">
        <v>32411635.450000003</v>
      </c>
      <c r="G75" s="61">
        <v>-16205815.800000001</v>
      </c>
      <c r="H75" s="61">
        <v>0</v>
      </c>
      <c r="I75" s="61">
        <v>-9591118.8000000007</v>
      </c>
      <c r="J75" s="61">
        <v>-19177070.66</v>
      </c>
      <c r="K75" s="61">
        <v>-27094497.609999999</v>
      </c>
      <c r="L75" s="61">
        <v>7917426.9500000002</v>
      </c>
      <c r="M75" s="61">
        <v>9585951.8599999994</v>
      </c>
      <c r="N75" s="61">
        <v>13547256.33</v>
      </c>
      <c r="O75" s="61">
        <v>-3961304.47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1080796.0940287458</v>
      </c>
      <c r="AA75" s="61">
        <v>1080796.0940287458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-3956457.3397608427</v>
      </c>
      <c r="AT75" s="61">
        <v>-458299.73999999993</v>
      </c>
      <c r="AU75" s="61">
        <v>-978680.90999999992</v>
      </c>
      <c r="AV75" s="61">
        <v>520381.17</v>
      </c>
      <c r="AW75" s="61">
        <v>-2785450.2299999967</v>
      </c>
      <c r="AX75" s="61">
        <v>-12014237.049999997</v>
      </c>
      <c r="AY75" s="61">
        <v>-58928014.379999995</v>
      </c>
      <c r="AZ75" s="61">
        <v>-28183589.789999999</v>
      </c>
      <c r="BA75" s="61">
        <v>-30744424.59</v>
      </c>
      <c r="BB75" s="61">
        <v>0</v>
      </c>
      <c r="BC75" s="61">
        <v>0</v>
      </c>
      <c r="BD75" s="61">
        <v>46913777.329999998</v>
      </c>
      <c r="BE75" s="61">
        <v>9228786.8200000003</v>
      </c>
      <c r="BF75" s="61">
        <v>51967977.579999998</v>
      </c>
      <c r="BG75" s="61">
        <v>25584069.649999999</v>
      </c>
      <c r="BH75" s="61">
        <v>26383907.93</v>
      </c>
      <c r="BI75" s="61">
        <v>0</v>
      </c>
      <c r="BJ75" s="61">
        <v>0</v>
      </c>
      <c r="BK75" s="61">
        <v>-42739190.759999998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-712707.36976084614</v>
      </c>
      <c r="BT75" s="61">
        <v>-2516436.2000000002</v>
      </c>
      <c r="BU75" s="61">
        <v>-111678.9692345565</v>
      </c>
      <c r="BV75" s="61">
        <v>-70915.322165809688</v>
      </c>
      <c r="BW75" s="61">
        <v>0</v>
      </c>
      <c r="BX75" s="61">
        <v>0</v>
      </c>
      <c r="BY75" s="61">
        <v>-159.23397849676752</v>
      </c>
      <c r="BZ75" s="61">
        <v>1986528.2499999998</v>
      </c>
      <c r="CA75" s="61">
        <v>-45.894381982807261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3739039.6042679045</v>
      </c>
    </row>
    <row r="76" spans="1:90" ht="12.75" customHeight="1">
      <c r="A76" s="46" t="s">
        <v>126</v>
      </c>
      <c r="B76" s="62">
        <v>4004</v>
      </c>
      <c r="C76" s="60" t="s">
        <v>376</v>
      </c>
      <c r="D76" s="61">
        <v>32741754.249999996</v>
      </c>
      <c r="E76" s="61">
        <v>39461830.969999999</v>
      </c>
      <c r="F76" s="61">
        <v>47868943.780000001</v>
      </c>
      <c r="G76" s="61">
        <v>-8407112.8100000005</v>
      </c>
      <c r="H76" s="61">
        <v>0</v>
      </c>
      <c r="I76" s="61">
        <v>-10139602.140000001</v>
      </c>
      <c r="J76" s="61">
        <v>-10139602.140000001</v>
      </c>
      <c r="K76" s="61">
        <v>-41743604.390000001</v>
      </c>
      <c r="L76" s="61">
        <v>31604002.25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3419525.8600000003</v>
      </c>
      <c r="AA76" s="61">
        <v>2581756.25</v>
      </c>
      <c r="AB76" s="61">
        <v>305553.24000000005</v>
      </c>
      <c r="AC76" s="61">
        <v>487654.22000000003</v>
      </c>
      <c r="AD76" s="61">
        <v>44562.15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-0.44</v>
      </c>
      <c r="AK76" s="61">
        <v>-0.44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-29892952.789999995</v>
      </c>
      <c r="AT76" s="61">
        <v>-21261886.330000002</v>
      </c>
      <c r="AU76" s="61">
        <v>-21264061.120000001</v>
      </c>
      <c r="AV76" s="61">
        <v>2174.79</v>
      </c>
      <c r="AW76" s="61">
        <v>-645447.96999999625</v>
      </c>
      <c r="AX76" s="61">
        <v>-638610.74999999627</v>
      </c>
      <c r="AY76" s="61">
        <v>-20747271.519999996</v>
      </c>
      <c r="AZ76" s="61">
        <v>-24281123.069999997</v>
      </c>
      <c r="BA76" s="61">
        <v>-3466654.17</v>
      </c>
      <c r="BB76" s="61">
        <v>0</v>
      </c>
      <c r="BC76" s="61">
        <v>7000505.7199999997</v>
      </c>
      <c r="BD76" s="61">
        <v>20108660.77</v>
      </c>
      <c r="BE76" s="61">
        <v>-6837.2200000000012</v>
      </c>
      <c r="BF76" s="61">
        <v>150429.44</v>
      </c>
      <c r="BG76" s="61">
        <v>201187.06</v>
      </c>
      <c r="BH76" s="61">
        <v>0</v>
      </c>
      <c r="BI76" s="61">
        <v>0</v>
      </c>
      <c r="BJ76" s="61">
        <v>-50757.62</v>
      </c>
      <c r="BK76" s="61">
        <v>-157266.66</v>
      </c>
      <c r="BL76" s="61">
        <v>0</v>
      </c>
      <c r="BM76" s="61">
        <v>0</v>
      </c>
      <c r="BN76" s="61">
        <v>0</v>
      </c>
      <c r="BO76" s="61">
        <v>181255.8</v>
      </c>
      <c r="BP76" s="61">
        <v>181255.8</v>
      </c>
      <c r="BQ76" s="61">
        <v>0</v>
      </c>
      <c r="BR76" s="61">
        <v>0</v>
      </c>
      <c r="BS76" s="61">
        <v>-8166743.2300000004</v>
      </c>
      <c r="BT76" s="61">
        <v>-6727472.3799999999</v>
      </c>
      <c r="BU76" s="61">
        <v>-846589.69000000006</v>
      </c>
      <c r="BV76" s="61">
        <v>-194186.08</v>
      </c>
      <c r="BW76" s="61">
        <v>0</v>
      </c>
      <c r="BX76" s="61">
        <v>0</v>
      </c>
      <c r="BY76" s="61">
        <v>-398495.08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-131.06</v>
      </c>
      <c r="CJ76" s="61">
        <v>-131.06</v>
      </c>
      <c r="CK76" s="61">
        <v>0</v>
      </c>
      <c r="CL76" s="61">
        <v>2848801.4600000009</v>
      </c>
    </row>
    <row r="77" spans="1:90" ht="12.75" customHeight="1">
      <c r="A77" s="46" t="s">
        <v>127</v>
      </c>
      <c r="B77" s="62">
        <v>4005</v>
      </c>
      <c r="C77" s="60" t="s">
        <v>376</v>
      </c>
      <c r="D77" s="61">
        <v>5283777.71</v>
      </c>
      <c r="E77" s="61">
        <v>8170783.3200000003</v>
      </c>
      <c r="F77" s="61">
        <v>9090162.6600000001</v>
      </c>
      <c r="G77" s="61">
        <v>-919379.34</v>
      </c>
      <c r="H77" s="61">
        <v>0</v>
      </c>
      <c r="I77" s="61">
        <v>-4003742.9800000004</v>
      </c>
      <c r="J77" s="61">
        <v>-4003742.9800000004</v>
      </c>
      <c r="K77" s="61">
        <v>-8366437.9600000009</v>
      </c>
      <c r="L77" s="61">
        <v>4362694.9800000004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1116737.3700000001</v>
      </c>
      <c r="AA77" s="61">
        <v>721618.41</v>
      </c>
      <c r="AB77" s="61">
        <v>0</v>
      </c>
      <c r="AC77" s="61">
        <v>207762.86</v>
      </c>
      <c r="AD77" s="61">
        <v>187356.09999999998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-1683189.1600000006</v>
      </c>
      <c r="AT77" s="61">
        <v>-47736.119999999995</v>
      </c>
      <c r="AU77" s="61">
        <v>-50367.13</v>
      </c>
      <c r="AV77" s="61">
        <v>2631.01</v>
      </c>
      <c r="AW77" s="61">
        <v>-70718.660000000498</v>
      </c>
      <c r="AX77" s="61">
        <v>-123671.1400000006</v>
      </c>
      <c r="AY77" s="61">
        <v>-9233269.7800000012</v>
      </c>
      <c r="AZ77" s="61">
        <v>-160474.29</v>
      </c>
      <c r="BA77" s="61">
        <v>-12188268.190000001</v>
      </c>
      <c r="BB77" s="61">
        <v>0</v>
      </c>
      <c r="BC77" s="61">
        <v>3115472.7</v>
      </c>
      <c r="BD77" s="61">
        <v>9109598.6400000006</v>
      </c>
      <c r="BE77" s="61">
        <v>52952.480000000098</v>
      </c>
      <c r="BF77" s="61">
        <v>589799.42000000004</v>
      </c>
      <c r="BG77" s="61">
        <v>34615.879999999997</v>
      </c>
      <c r="BH77" s="61">
        <v>754192.56</v>
      </c>
      <c r="BI77" s="61">
        <v>0</v>
      </c>
      <c r="BJ77" s="61">
        <v>-199009.02</v>
      </c>
      <c r="BK77" s="61">
        <v>-536846.93999999994</v>
      </c>
      <c r="BL77" s="61">
        <v>0</v>
      </c>
      <c r="BM77" s="61">
        <v>0</v>
      </c>
      <c r="BN77" s="61">
        <v>0</v>
      </c>
      <c r="BO77" s="61">
        <v>15520.689999999999</v>
      </c>
      <c r="BP77" s="61">
        <v>15520.689999999999</v>
      </c>
      <c r="BQ77" s="61">
        <v>0</v>
      </c>
      <c r="BR77" s="61">
        <v>0</v>
      </c>
      <c r="BS77" s="61">
        <v>-1580255.07</v>
      </c>
      <c r="BT77" s="61">
        <v>-1458531.04</v>
      </c>
      <c r="BU77" s="61">
        <v>-61771.38</v>
      </c>
      <c r="BV77" s="61">
        <v>-13228.08</v>
      </c>
      <c r="BW77" s="61">
        <v>0</v>
      </c>
      <c r="BX77" s="61">
        <v>0</v>
      </c>
      <c r="BY77" s="61">
        <v>-46724.57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3600588.5499999993</v>
      </c>
    </row>
    <row r="78" spans="1:90" ht="12.75" customHeight="1">
      <c r="A78" s="47" t="s">
        <v>128</v>
      </c>
      <c r="B78" s="63">
        <v>9000</v>
      </c>
      <c r="C78" s="60" t="s">
        <v>377</v>
      </c>
      <c r="D78" s="64">
        <v>6652434429.1950607</v>
      </c>
      <c r="E78" s="64">
        <v>4541773707.0897837</v>
      </c>
      <c r="F78" s="64">
        <v>5003333941.9197826</v>
      </c>
      <c r="G78" s="64">
        <v>-452200178.49999994</v>
      </c>
      <c r="H78" s="64">
        <v>-9360056.3300000019</v>
      </c>
      <c r="I78" s="64">
        <v>-69306227.949999452</v>
      </c>
      <c r="J78" s="64">
        <v>-95056554.489999443</v>
      </c>
      <c r="K78" s="64">
        <v>-10701446671.49</v>
      </c>
      <c r="L78" s="64">
        <v>10606390117.000002</v>
      </c>
      <c r="M78" s="64">
        <v>23800641.299999967</v>
      </c>
      <c r="N78" s="64">
        <v>648246326.31000006</v>
      </c>
      <c r="O78" s="64">
        <v>-624445685.00999999</v>
      </c>
      <c r="P78" s="64">
        <v>1949685.2400000007</v>
      </c>
      <c r="Q78" s="64">
        <v>19936636.730000004</v>
      </c>
      <c r="R78" s="64">
        <v>-17986951.489999998</v>
      </c>
      <c r="S78" s="64">
        <v>-14057.960000000021</v>
      </c>
      <c r="T78" s="64">
        <v>1664.0299999999697</v>
      </c>
      <c r="U78" s="64">
        <v>-268035.53000000003</v>
      </c>
      <c r="V78" s="64">
        <v>269699.56</v>
      </c>
      <c r="W78" s="64">
        <v>-15721.989999999991</v>
      </c>
      <c r="X78" s="64">
        <v>144793.1</v>
      </c>
      <c r="Y78" s="64">
        <v>-160515.09</v>
      </c>
      <c r="Z78" s="64">
        <v>2172238457.0152798</v>
      </c>
      <c r="AA78" s="64">
        <v>1364623858.8691826</v>
      </c>
      <c r="AB78" s="64">
        <v>131695909.45372356</v>
      </c>
      <c r="AC78" s="64">
        <v>569750918.14656746</v>
      </c>
      <c r="AD78" s="64">
        <v>69415135.986359119</v>
      </c>
      <c r="AE78" s="64">
        <v>30717574.598263327</v>
      </c>
      <c r="AF78" s="64">
        <v>2579554.5624951981</v>
      </c>
      <c r="AG78" s="64">
        <v>1530592.8513127193</v>
      </c>
      <c r="AH78" s="64">
        <v>2057925.3000000003</v>
      </c>
      <c r="AI78" s="64">
        <v>-133012.75262432249</v>
      </c>
      <c r="AJ78" s="64">
        <v>5835362.7599999998</v>
      </c>
      <c r="AK78" s="64">
        <v>5835362.7599999998</v>
      </c>
      <c r="AL78" s="64">
        <v>0</v>
      </c>
      <c r="AM78" s="64">
        <v>1907188.2400000002</v>
      </c>
      <c r="AN78" s="64">
        <v>1669364.9100000001</v>
      </c>
      <c r="AO78" s="64">
        <v>114787</v>
      </c>
      <c r="AP78" s="64">
        <v>0</v>
      </c>
      <c r="AQ78" s="64">
        <v>0</v>
      </c>
      <c r="AR78" s="64">
        <v>123036.33</v>
      </c>
      <c r="AS78" s="64">
        <v>-3036366224.0749245</v>
      </c>
      <c r="AT78" s="64">
        <v>-115047273.72</v>
      </c>
      <c r="AU78" s="64">
        <v>-153101330.55000004</v>
      </c>
      <c r="AV78" s="64">
        <v>38054056.830000006</v>
      </c>
      <c r="AW78" s="64">
        <v>-93187290.771999955</v>
      </c>
      <c r="AX78" s="64">
        <v>-70918693.193663418</v>
      </c>
      <c r="AY78" s="64">
        <v>-1483947198.843663</v>
      </c>
      <c r="AZ78" s="64">
        <v>-908212908.60105181</v>
      </c>
      <c r="BA78" s="64">
        <v>-900770461.04769373</v>
      </c>
      <c r="BB78" s="64">
        <v>-35800</v>
      </c>
      <c r="BC78" s="64">
        <v>325071970.80508167</v>
      </c>
      <c r="BD78" s="64">
        <v>1413028505.6499999</v>
      </c>
      <c r="BE78" s="64">
        <v>-22268597.578336515</v>
      </c>
      <c r="BF78" s="64">
        <v>427775972.1716634</v>
      </c>
      <c r="BG78" s="64">
        <v>336334127.27742004</v>
      </c>
      <c r="BH78" s="64">
        <v>193985419.67932519</v>
      </c>
      <c r="BI78" s="64">
        <v>0</v>
      </c>
      <c r="BJ78" s="64">
        <v>-102543574.78508174</v>
      </c>
      <c r="BK78" s="64">
        <v>-450044569.75</v>
      </c>
      <c r="BL78" s="64">
        <v>1828135.6600000001</v>
      </c>
      <c r="BM78" s="64">
        <v>1828135.6600000001</v>
      </c>
      <c r="BN78" s="64">
        <v>0</v>
      </c>
      <c r="BO78" s="64">
        <v>-12273382.620000001</v>
      </c>
      <c r="BP78" s="64">
        <v>-12273382.620000001</v>
      </c>
      <c r="BQ78" s="64">
        <v>0</v>
      </c>
      <c r="BR78" s="64">
        <v>0</v>
      </c>
      <c r="BS78" s="64">
        <v>-2725858907.6809578</v>
      </c>
      <c r="BT78" s="64">
        <v>-1710901938.192944</v>
      </c>
      <c r="BU78" s="64">
        <v>-623143542.64449859</v>
      </c>
      <c r="BV78" s="64">
        <v>-149154215.57270601</v>
      </c>
      <c r="BW78" s="64">
        <v>-40013.07</v>
      </c>
      <c r="BX78" s="64">
        <v>-74854858.291812718</v>
      </c>
      <c r="BY78" s="64">
        <v>-86101863.146879181</v>
      </c>
      <c r="BZ78" s="64">
        <v>143392314.64999998</v>
      </c>
      <c r="CA78" s="64">
        <v>-225054791.41211781</v>
      </c>
      <c r="CB78" s="64">
        <v>-15251309.860000003</v>
      </c>
      <c r="CC78" s="64">
        <v>-15242255.150000002</v>
      </c>
      <c r="CD78" s="64">
        <v>-54404357.170000002</v>
      </c>
      <c r="CE78" s="64">
        <v>39162102.019999996</v>
      </c>
      <c r="CF78" s="64">
        <v>-9054.7099999999919</v>
      </c>
      <c r="CG78" s="64">
        <v>194912.73</v>
      </c>
      <c r="CH78" s="64">
        <v>-203967.44</v>
      </c>
      <c r="CI78" s="64">
        <v>-76576195.081966549</v>
      </c>
      <c r="CJ78" s="64">
        <v>-76576195.081966549</v>
      </c>
      <c r="CK78" s="64">
        <v>0</v>
      </c>
      <c r="CL78" s="64">
        <v>3616068205.1201382</v>
      </c>
    </row>
    <row r="79" spans="1:90" ht="12.75" customHeight="1">
      <c r="A79" s="47" t="s">
        <v>129</v>
      </c>
      <c r="B79" s="63">
        <v>9001</v>
      </c>
      <c r="C79" s="60" t="s">
        <v>378</v>
      </c>
      <c r="D79" s="64">
        <v>1050562124.2380426</v>
      </c>
      <c r="E79" s="64">
        <v>967822804.29627013</v>
      </c>
      <c r="F79" s="64">
        <v>1079444570.6967421</v>
      </c>
      <c r="G79" s="64">
        <v>-111621766.400472</v>
      </c>
      <c r="H79" s="64">
        <v>0</v>
      </c>
      <c r="I79" s="64">
        <v>-152147510.36147204</v>
      </c>
      <c r="J79" s="64">
        <v>-152621933.32776102</v>
      </c>
      <c r="K79" s="64">
        <v>-1351564247.182354</v>
      </c>
      <c r="L79" s="64">
        <v>1198942313.8545928</v>
      </c>
      <c r="M79" s="64">
        <v>474422.96628899855</v>
      </c>
      <c r="N79" s="64">
        <v>8792988.2984929979</v>
      </c>
      <c r="O79" s="64">
        <v>-8318565.3322040001</v>
      </c>
      <c r="P79" s="64">
        <v>0</v>
      </c>
      <c r="Q79" s="64">
        <v>0</v>
      </c>
      <c r="R79" s="64">
        <v>0</v>
      </c>
      <c r="S79" s="64">
        <v>222075.81000000006</v>
      </c>
      <c r="T79" s="64">
        <v>531857.81000000006</v>
      </c>
      <c r="U79" s="64">
        <v>0</v>
      </c>
      <c r="V79" s="64">
        <v>531857.81000000006</v>
      </c>
      <c r="W79" s="64">
        <v>-309782</v>
      </c>
      <c r="X79" s="64">
        <v>0</v>
      </c>
      <c r="Y79" s="64">
        <v>-309782</v>
      </c>
      <c r="Z79" s="64">
        <v>234664500.6832445</v>
      </c>
      <c r="AA79" s="64">
        <v>232922741.87496978</v>
      </c>
      <c r="AB79" s="64">
        <v>176614.76893222574</v>
      </c>
      <c r="AC79" s="64">
        <v>1301309.0193424916</v>
      </c>
      <c r="AD79" s="64">
        <v>266139.69999999995</v>
      </c>
      <c r="AE79" s="64">
        <v>0</v>
      </c>
      <c r="AF79" s="64">
        <v>0</v>
      </c>
      <c r="AG79" s="64">
        <v>203.72</v>
      </c>
      <c r="AH79" s="64">
        <v>0</v>
      </c>
      <c r="AI79" s="64">
        <v>-2508.4</v>
      </c>
      <c r="AJ79" s="64">
        <v>253.81</v>
      </c>
      <c r="AK79" s="64">
        <v>253.81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-713727629.62186503</v>
      </c>
      <c r="AT79" s="64">
        <v>-81404968.480000436</v>
      </c>
      <c r="AU79" s="64">
        <v>-91720987.490000427</v>
      </c>
      <c r="AV79" s="64">
        <v>10316019.01</v>
      </c>
      <c r="AW79" s="64">
        <v>-46704170.78557089</v>
      </c>
      <c r="AX79" s="64">
        <v>-55020911.796173155</v>
      </c>
      <c r="AY79" s="64">
        <v>-627684543.35155869</v>
      </c>
      <c r="AZ79" s="64">
        <v>-560576219.00000012</v>
      </c>
      <c r="BA79" s="64">
        <v>-69453272.58155857</v>
      </c>
      <c r="BB79" s="64">
        <v>-132201.5</v>
      </c>
      <c r="BC79" s="64">
        <v>2477149.73</v>
      </c>
      <c r="BD79" s="64">
        <v>572663631.55538559</v>
      </c>
      <c r="BE79" s="64">
        <v>8316741.0106022675</v>
      </c>
      <c r="BF79" s="64">
        <v>202164303.19330937</v>
      </c>
      <c r="BG79" s="64">
        <v>174905918.1644851</v>
      </c>
      <c r="BH79" s="64">
        <v>27283974.978824265</v>
      </c>
      <c r="BI79" s="64">
        <v>0</v>
      </c>
      <c r="BJ79" s="64">
        <v>-25589.95</v>
      </c>
      <c r="BK79" s="64">
        <v>-193847562.18270707</v>
      </c>
      <c r="BL79" s="64">
        <v>2892867.9144321387</v>
      </c>
      <c r="BM79" s="64">
        <v>2891554.9144321387</v>
      </c>
      <c r="BN79" s="64">
        <v>1313</v>
      </c>
      <c r="BO79" s="64">
        <v>-12255697.188144</v>
      </c>
      <c r="BP79" s="64">
        <v>-12255777.408143999</v>
      </c>
      <c r="BQ79" s="64">
        <v>0</v>
      </c>
      <c r="BR79" s="64">
        <v>80.22</v>
      </c>
      <c r="BS79" s="64">
        <v>-520055097.36413038</v>
      </c>
      <c r="BT79" s="64">
        <v>-404270004.31554049</v>
      </c>
      <c r="BU79" s="64">
        <v>-101764695.11782201</v>
      </c>
      <c r="BV79" s="64">
        <v>-17646696.469895583</v>
      </c>
      <c r="BW79" s="64">
        <v>-105440.87</v>
      </c>
      <c r="BX79" s="64">
        <v>-62061432.907035306</v>
      </c>
      <c r="BY79" s="64">
        <v>-27439846.470986348</v>
      </c>
      <c r="BZ79" s="64">
        <v>69457153.798071727</v>
      </c>
      <c r="CA79" s="64">
        <v>23775864.989077605</v>
      </c>
      <c r="CB79" s="64">
        <v>-56201038.97845155</v>
      </c>
      <c r="CC79" s="64">
        <v>-56491347.998451553</v>
      </c>
      <c r="CD79" s="64">
        <v>-285464827.93845159</v>
      </c>
      <c r="CE79" s="64">
        <v>228973479.94000003</v>
      </c>
      <c r="CF79" s="64">
        <v>290309.02000000048</v>
      </c>
      <c r="CG79" s="64">
        <v>5177178.2300000004</v>
      </c>
      <c r="CH79" s="64">
        <v>-4886869.21</v>
      </c>
      <c r="CI79" s="64">
        <v>475.26</v>
      </c>
      <c r="CJ79" s="64">
        <v>475.26</v>
      </c>
      <c r="CK79" s="64">
        <v>0</v>
      </c>
      <c r="CL79" s="64">
        <v>336834494.6161775</v>
      </c>
    </row>
    <row r="80" spans="1:90" ht="12.75" customHeight="1">
      <c r="A80" s="47" t="s">
        <v>131</v>
      </c>
      <c r="B80" s="63">
        <v>9002</v>
      </c>
      <c r="C80" s="60" t="s">
        <v>379</v>
      </c>
      <c r="D80" s="64">
        <v>83377384.794028744</v>
      </c>
      <c r="E80" s="64">
        <v>85549011.840000004</v>
      </c>
      <c r="F80" s="64">
        <v>110805942.89</v>
      </c>
      <c r="G80" s="64">
        <v>-25256931.050000001</v>
      </c>
      <c r="H80" s="64">
        <v>0</v>
      </c>
      <c r="I80" s="64">
        <v>-20856833.519999992</v>
      </c>
      <c r="J80" s="64">
        <v>-29855197.779999994</v>
      </c>
      <c r="K80" s="64">
        <v>-121807341.56</v>
      </c>
      <c r="L80" s="64">
        <v>91952143.780000016</v>
      </c>
      <c r="M80" s="64">
        <v>8998364.2599999998</v>
      </c>
      <c r="N80" s="64">
        <v>13371664.050000001</v>
      </c>
      <c r="O80" s="64">
        <v>-4373299.79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10867869.844028749</v>
      </c>
      <c r="AA80" s="64">
        <v>7394937.0040287459</v>
      </c>
      <c r="AB80" s="64">
        <v>1064592.5</v>
      </c>
      <c r="AC80" s="64">
        <v>1537096.94</v>
      </c>
      <c r="AD80" s="64">
        <v>635427.21</v>
      </c>
      <c r="AE80" s="64">
        <v>0</v>
      </c>
      <c r="AF80" s="64">
        <v>0</v>
      </c>
      <c r="AG80" s="64">
        <v>0</v>
      </c>
      <c r="AH80" s="64">
        <v>235816.19</v>
      </c>
      <c r="AI80" s="64">
        <v>0</v>
      </c>
      <c r="AJ80" s="64">
        <v>7817336.6299999999</v>
      </c>
      <c r="AK80" s="64">
        <v>7817336.6299999999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-52497106.749760829</v>
      </c>
      <c r="AT80" s="64">
        <v>-28101703.540000003</v>
      </c>
      <c r="AU80" s="64">
        <v>-28628295.129999999</v>
      </c>
      <c r="AV80" s="64">
        <v>526591.59</v>
      </c>
      <c r="AW80" s="64">
        <v>-2317477.8999999794</v>
      </c>
      <c r="AX80" s="64">
        <v>-10491627.32999998</v>
      </c>
      <c r="AY80" s="64">
        <v>-171139065.53</v>
      </c>
      <c r="AZ80" s="64">
        <v>-152918090.69999999</v>
      </c>
      <c r="BA80" s="64">
        <v>-28336953.25</v>
      </c>
      <c r="BB80" s="64">
        <v>0</v>
      </c>
      <c r="BC80" s="64">
        <v>10115978.42</v>
      </c>
      <c r="BD80" s="64">
        <v>160647438.19999999</v>
      </c>
      <c r="BE80" s="64">
        <v>8174149.4300000006</v>
      </c>
      <c r="BF80" s="64">
        <v>53077500.409999996</v>
      </c>
      <c r="BG80" s="64">
        <v>26942977.309999995</v>
      </c>
      <c r="BH80" s="64">
        <v>26384289.739999998</v>
      </c>
      <c r="BI80" s="64">
        <v>0</v>
      </c>
      <c r="BJ80" s="64">
        <v>-249766.63999999998</v>
      </c>
      <c r="BK80" s="64">
        <v>-44903350.979999989</v>
      </c>
      <c r="BL80" s="64">
        <v>0</v>
      </c>
      <c r="BM80" s="64">
        <v>0</v>
      </c>
      <c r="BN80" s="64">
        <v>0</v>
      </c>
      <c r="BO80" s="64">
        <v>196776.49</v>
      </c>
      <c r="BP80" s="64">
        <v>196776.49</v>
      </c>
      <c r="BQ80" s="64">
        <v>0</v>
      </c>
      <c r="BR80" s="64">
        <v>0</v>
      </c>
      <c r="BS80" s="64">
        <v>-22274570.739760846</v>
      </c>
      <c r="BT80" s="64">
        <v>-18811681.509999998</v>
      </c>
      <c r="BU80" s="64">
        <v>-2612869.7392345564</v>
      </c>
      <c r="BV80" s="64">
        <v>-704086.68216580967</v>
      </c>
      <c r="BW80" s="64">
        <v>0</v>
      </c>
      <c r="BX80" s="64">
        <v>0</v>
      </c>
      <c r="BY80" s="64">
        <v>-546081.4139784968</v>
      </c>
      <c r="BZ80" s="64">
        <v>1986527.0999999999</v>
      </c>
      <c r="CA80" s="64">
        <v>-1586378.4943819828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-131.06</v>
      </c>
      <c r="CJ80" s="64">
        <v>-131.06</v>
      </c>
      <c r="CK80" s="64">
        <v>0</v>
      </c>
      <c r="CL80" s="64">
        <v>30880278.044267919</v>
      </c>
    </row>
    <row r="81" spans="1:90" ht="12.75" customHeight="1">
      <c r="A81" s="47" t="s">
        <v>133</v>
      </c>
      <c r="B81" s="63">
        <v>9003</v>
      </c>
      <c r="C81" s="60" t="s">
        <v>380</v>
      </c>
      <c r="D81" s="64">
        <v>7702996553.4331036</v>
      </c>
      <c r="E81" s="64">
        <v>5509596511.386054</v>
      </c>
      <c r="F81" s="64">
        <v>6082778512.6165247</v>
      </c>
      <c r="G81" s="64">
        <v>-563821944.90047193</v>
      </c>
      <c r="H81" s="64">
        <v>-9360056.3300000019</v>
      </c>
      <c r="I81" s="64">
        <v>-221453738.31147149</v>
      </c>
      <c r="J81" s="64">
        <v>-247678487.81776047</v>
      </c>
      <c r="K81" s="64">
        <v>-12053010918.672354</v>
      </c>
      <c r="L81" s="64">
        <v>11805332430.854595</v>
      </c>
      <c r="M81" s="64">
        <v>24275064.266288966</v>
      </c>
      <c r="N81" s="64">
        <v>657039314.60849309</v>
      </c>
      <c r="O81" s="64">
        <v>-632764250.34220397</v>
      </c>
      <c r="P81" s="64">
        <v>1949685.2400000007</v>
      </c>
      <c r="Q81" s="64">
        <v>19936636.730000004</v>
      </c>
      <c r="R81" s="64">
        <v>-17986951.489999998</v>
      </c>
      <c r="S81" s="64">
        <v>208017.85000000003</v>
      </c>
      <c r="T81" s="64">
        <v>533521.84000000008</v>
      </c>
      <c r="U81" s="64">
        <v>-268035.53000000003</v>
      </c>
      <c r="V81" s="64">
        <v>801557.37000000011</v>
      </c>
      <c r="W81" s="64">
        <v>-325503.99</v>
      </c>
      <c r="X81" s="64">
        <v>144793.1</v>
      </c>
      <c r="Y81" s="64">
        <v>-470297.08999999997</v>
      </c>
      <c r="Z81" s="64">
        <v>2406902957.6985245</v>
      </c>
      <c r="AA81" s="64">
        <v>1597546600.7441523</v>
      </c>
      <c r="AB81" s="64">
        <v>131872524.22265579</v>
      </c>
      <c r="AC81" s="64">
        <v>571052227.16591001</v>
      </c>
      <c r="AD81" s="64">
        <v>69681275.686359122</v>
      </c>
      <c r="AE81" s="64">
        <v>30717574.598263327</v>
      </c>
      <c r="AF81" s="64">
        <v>2579554.5624951981</v>
      </c>
      <c r="AG81" s="64">
        <v>1530796.5713127193</v>
      </c>
      <c r="AH81" s="64">
        <v>2057925.3000000003</v>
      </c>
      <c r="AI81" s="64">
        <v>-135521.15262432248</v>
      </c>
      <c r="AJ81" s="64">
        <v>5835616.5699999994</v>
      </c>
      <c r="AK81" s="64">
        <v>5835616.5699999994</v>
      </c>
      <c r="AL81" s="64">
        <v>0</v>
      </c>
      <c r="AM81" s="64">
        <v>1907188.2400000002</v>
      </c>
      <c r="AN81" s="64">
        <v>1669364.9100000001</v>
      </c>
      <c r="AO81" s="64">
        <v>114787</v>
      </c>
      <c r="AP81" s="64">
        <v>0</v>
      </c>
      <c r="AQ81" s="64">
        <v>0</v>
      </c>
      <c r="AR81" s="64">
        <v>123036.33</v>
      </c>
      <c r="AS81" s="64">
        <v>-3750093853.6967897</v>
      </c>
      <c r="AT81" s="64">
        <v>-196452242.20000044</v>
      </c>
      <c r="AU81" s="64">
        <v>-244822318.04000047</v>
      </c>
      <c r="AV81" s="64">
        <v>48370075.840000004</v>
      </c>
      <c r="AW81" s="64">
        <v>-139891461.55757084</v>
      </c>
      <c r="AX81" s="64">
        <v>-125939604.98983657</v>
      </c>
      <c r="AY81" s="64">
        <v>-2111631742.1952217</v>
      </c>
      <c r="AZ81" s="64">
        <v>-1468789127.6010518</v>
      </c>
      <c r="BA81" s="64">
        <v>-970223733.62925231</v>
      </c>
      <c r="BB81" s="64">
        <v>-168001.5</v>
      </c>
      <c r="BC81" s="64">
        <v>327549120.53508168</v>
      </c>
      <c r="BD81" s="64">
        <v>1985692137.2053854</v>
      </c>
      <c r="BE81" s="64">
        <v>-13951856.567734247</v>
      </c>
      <c r="BF81" s="64">
        <v>629940275.36497283</v>
      </c>
      <c r="BG81" s="64">
        <v>511240045.44190514</v>
      </c>
      <c r="BH81" s="64">
        <v>221269394.65814945</v>
      </c>
      <c r="BI81" s="64">
        <v>0</v>
      </c>
      <c r="BJ81" s="64">
        <v>-102569164.73508175</v>
      </c>
      <c r="BK81" s="64">
        <v>-643892131.93270707</v>
      </c>
      <c r="BL81" s="64">
        <v>4721003.5744321384</v>
      </c>
      <c r="BM81" s="64">
        <v>4719690.5744321384</v>
      </c>
      <c r="BN81" s="64">
        <v>1313</v>
      </c>
      <c r="BO81" s="64">
        <v>-24529079.808144003</v>
      </c>
      <c r="BP81" s="64">
        <v>-24529160.028144002</v>
      </c>
      <c r="BQ81" s="64">
        <v>0</v>
      </c>
      <c r="BR81" s="64">
        <v>80.22</v>
      </c>
      <c r="BS81" s="64">
        <v>-3245914005.0450883</v>
      </c>
      <c r="BT81" s="64">
        <v>-2115171942.5084846</v>
      </c>
      <c r="BU81" s="64">
        <v>-724908237.76232064</v>
      </c>
      <c r="BV81" s="64">
        <v>-166800912.04260159</v>
      </c>
      <c r="BW81" s="64">
        <v>-145453.94</v>
      </c>
      <c r="BX81" s="64">
        <v>-136916291.19884801</v>
      </c>
      <c r="BY81" s="64">
        <v>-113541709.61786553</v>
      </c>
      <c r="BZ81" s="64">
        <v>212849468.44807172</v>
      </c>
      <c r="CA81" s="64">
        <v>-201278926.42304021</v>
      </c>
      <c r="CB81" s="64">
        <v>-71452348.838451549</v>
      </c>
      <c r="CC81" s="64">
        <v>-71733603.148451552</v>
      </c>
      <c r="CD81" s="64">
        <v>-339869185.1084516</v>
      </c>
      <c r="CE81" s="64">
        <v>268135581.96000004</v>
      </c>
      <c r="CF81" s="64">
        <v>281254.31000000052</v>
      </c>
      <c r="CG81" s="64">
        <v>5372090.9600000009</v>
      </c>
      <c r="CH81" s="64">
        <v>-5090836.6500000004</v>
      </c>
      <c r="CI81" s="64">
        <v>-76575719.821966544</v>
      </c>
      <c r="CJ81" s="64">
        <v>-76575719.821966544</v>
      </c>
      <c r="CK81" s="64">
        <v>0</v>
      </c>
      <c r="CL81" s="64">
        <v>3952902699.7363157</v>
      </c>
    </row>
    <row r="82" spans="1:90">
      <c r="A82" s="48" t="s">
        <v>135</v>
      </c>
      <c r="B82" s="65"/>
      <c r="C82" s="60" t="s">
        <v>381</v>
      </c>
      <c r="D82" s="64">
        <v>7786373938.2271318</v>
      </c>
      <c r="E82" s="64">
        <v>5595145523.2260542</v>
      </c>
      <c r="F82" s="64">
        <v>6193584455.506525</v>
      </c>
      <c r="G82" s="64">
        <v>-589078875.95047188</v>
      </c>
      <c r="H82" s="64">
        <v>-9360056.3300000019</v>
      </c>
      <c r="I82" s="64">
        <v>-242310571.83147147</v>
      </c>
      <c r="J82" s="64">
        <v>-277533685.59776044</v>
      </c>
      <c r="K82" s="64">
        <v>-12174818260.232353</v>
      </c>
      <c r="L82" s="64">
        <v>11897284574.634596</v>
      </c>
      <c r="M82" s="64">
        <v>33273428.526288964</v>
      </c>
      <c r="N82" s="64">
        <v>670410978.65849304</v>
      </c>
      <c r="O82" s="64">
        <v>-637137550.13220394</v>
      </c>
      <c r="P82" s="64">
        <v>1949685.2400000007</v>
      </c>
      <c r="Q82" s="64">
        <v>19936636.730000004</v>
      </c>
      <c r="R82" s="64">
        <v>-17986951.489999998</v>
      </c>
      <c r="S82" s="64">
        <v>208017.85000000003</v>
      </c>
      <c r="T82" s="64">
        <v>533521.84000000008</v>
      </c>
      <c r="U82" s="64">
        <v>-268035.53000000003</v>
      </c>
      <c r="V82" s="64">
        <v>801557.37000000011</v>
      </c>
      <c r="W82" s="64">
        <v>-325503.99</v>
      </c>
      <c r="X82" s="64">
        <v>144793.1</v>
      </c>
      <c r="Y82" s="64">
        <v>-470297.08999999997</v>
      </c>
      <c r="Z82" s="64">
        <v>2417770827.5425534</v>
      </c>
      <c r="AA82" s="64">
        <v>1604941537.7481811</v>
      </c>
      <c r="AB82" s="64">
        <v>132937116.72265579</v>
      </c>
      <c r="AC82" s="64">
        <v>572589324.10591006</v>
      </c>
      <c r="AD82" s="64">
        <v>70316702.896359116</v>
      </c>
      <c r="AE82" s="64">
        <v>30717574.598263327</v>
      </c>
      <c r="AF82" s="64">
        <v>2579554.5624951981</v>
      </c>
      <c r="AG82" s="64">
        <v>1530796.5713127193</v>
      </c>
      <c r="AH82" s="64">
        <v>2293741.4900000002</v>
      </c>
      <c r="AI82" s="64">
        <v>-135521.15262432248</v>
      </c>
      <c r="AJ82" s="64">
        <v>13652953.199999999</v>
      </c>
      <c r="AK82" s="64">
        <v>13652953.199999999</v>
      </c>
      <c r="AL82" s="64">
        <v>0</v>
      </c>
      <c r="AM82" s="64">
        <v>1907188.2400000002</v>
      </c>
      <c r="AN82" s="64">
        <v>1669364.9100000001</v>
      </c>
      <c r="AO82" s="64">
        <v>114787</v>
      </c>
      <c r="AP82" s="64">
        <v>0</v>
      </c>
      <c r="AQ82" s="64">
        <v>0</v>
      </c>
      <c r="AR82" s="64">
        <v>123036.33</v>
      </c>
      <c r="AS82" s="64">
        <v>-3802590960.4465504</v>
      </c>
      <c r="AT82" s="64">
        <v>-224553945.74000043</v>
      </c>
      <c r="AU82" s="64">
        <v>-273450613.17000049</v>
      </c>
      <c r="AV82" s="64">
        <v>48896667.430000007</v>
      </c>
      <c r="AW82" s="64">
        <v>-142208939.45757082</v>
      </c>
      <c r="AX82" s="64">
        <v>-136431232.31983656</v>
      </c>
      <c r="AY82" s="64">
        <v>-2282770807.7252216</v>
      </c>
      <c r="AZ82" s="64">
        <v>-1621707218.3010519</v>
      </c>
      <c r="BA82" s="64">
        <v>-998560686.87925231</v>
      </c>
      <c r="BB82" s="64">
        <v>-168001.5</v>
      </c>
      <c r="BC82" s="64">
        <v>337665098.9550817</v>
      </c>
      <c r="BD82" s="64">
        <v>2146339575.4053855</v>
      </c>
      <c r="BE82" s="64">
        <v>-5777707.1377342464</v>
      </c>
      <c r="BF82" s="64">
        <v>683017775.7749728</v>
      </c>
      <c r="BG82" s="64">
        <v>538183022.75190508</v>
      </c>
      <c r="BH82" s="64">
        <v>247653684.39814946</v>
      </c>
      <c r="BI82" s="64">
        <v>0</v>
      </c>
      <c r="BJ82" s="64">
        <v>-102818931.37508175</v>
      </c>
      <c r="BK82" s="64">
        <v>-688795482.91270709</v>
      </c>
      <c r="BL82" s="64">
        <v>4721003.5744321384</v>
      </c>
      <c r="BM82" s="64">
        <v>4719690.5744321384</v>
      </c>
      <c r="BN82" s="64">
        <v>1313</v>
      </c>
      <c r="BO82" s="64">
        <v>-24332303.318144005</v>
      </c>
      <c r="BP82" s="64">
        <v>-24332383.538144004</v>
      </c>
      <c r="BQ82" s="64">
        <v>0</v>
      </c>
      <c r="BR82" s="64">
        <v>80.22</v>
      </c>
      <c r="BS82" s="64">
        <v>-3268188575.7848492</v>
      </c>
      <c r="BT82" s="64">
        <v>-2133983624.0184846</v>
      </c>
      <c r="BU82" s="64">
        <v>-727521107.5015552</v>
      </c>
      <c r="BV82" s="64">
        <v>-167504998.72476739</v>
      </c>
      <c r="BW82" s="64">
        <v>-145453.94</v>
      </c>
      <c r="BX82" s="64">
        <v>-136916291.19884801</v>
      </c>
      <c r="BY82" s="64">
        <v>-114087791.03184403</v>
      </c>
      <c r="BZ82" s="64">
        <v>214835995.54807171</v>
      </c>
      <c r="CA82" s="64">
        <v>-202865304.91742221</v>
      </c>
      <c r="CB82" s="64">
        <v>-71452348.838451549</v>
      </c>
      <c r="CC82" s="64">
        <v>-71733603.148451552</v>
      </c>
      <c r="CD82" s="64">
        <v>-339869185.1084516</v>
      </c>
      <c r="CE82" s="64">
        <v>268135581.96000004</v>
      </c>
      <c r="CF82" s="64">
        <v>281254.31000000052</v>
      </c>
      <c r="CG82" s="64">
        <v>5372090.9600000009</v>
      </c>
      <c r="CH82" s="64">
        <v>-5090836.6500000004</v>
      </c>
      <c r="CI82" s="64">
        <v>-76575850.881966546</v>
      </c>
      <c r="CJ82" s="64">
        <v>-76575850.881966546</v>
      </c>
      <c r="CK82" s="64">
        <v>0</v>
      </c>
      <c r="CL82" s="64">
        <v>3983782977.7805839</v>
      </c>
    </row>
    <row r="83" spans="1:90" ht="12.75" customHeight="1"/>
  </sheetData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33</vt:i4>
      </vt:variant>
      <vt:variant>
        <vt:lpstr>Adlandırılmış Aralıklar</vt:lpstr>
      </vt:variant>
      <vt:variant>
        <vt:i4>4</vt:i4>
      </vt:variant>
    </vt:vector>
  </HeadingPairs>
  <TitlesOfParts>
    <vt:vector size="37" baseType="lpstr">
      <vt:lpstr>Gelir Tablosu</vt:lpstr>
      <vt:lpstr>Branş Kırılımlı Analiz</vt:lpstr>
      <vt:lpstr>Hayatdışı Branşlar</vt:lpstr>
      <vt:lpstr>Hayat Branşlar</vt:lpstr>
      <vt:lpstr>HAYATDISI</vt:lpstr>
      <vt:lpstr>HAYAT</vt:lpstr>
      <vt:lpstr>EMEKLİLİK</vt:lpstr>
      <vt:lpstr>MALI</vt:lpstr>
      <vt:lpstr>KAZA</vt:lpstr>
      <vt:lpstr>HASTALIK-SAĞLIK</vt:lpstr>
      <vt:lpstr>KARA ARAÇLARI</vt:lpstr>
      <vt:lpstr>KASKO</vt:lpstr>
      <vt:lpstr>RAYLI ARAÇLAR</vt:lpstr>
      <vt:lpstr>HAVA ARAÇLARI</vt:lpstr>
      <vt:lpstr>SU ARAÇLARI</vt:lpstr>
      <vt:lpstr>NAKLİYAT</vt:lpstr>
      <vt:lpstr>YANGIN VE DOĞAL AFETLER</vt:lpstr>
      <vt:lpstr>GENEL ZARARLAR</vt:lpstr>
      <vt:lpstr>KARA ARAÇLARI SORUMLULUK</vt:lpstr>
      <vt:lpstr>TRAFİK</vt:lpstr>
      <vt:lpstr>HAVA ARAÇLARI SORUMLULUK</vt:lpstr>
      <vt:lpstr>SU ARAÇLARI SORUMLULUK</vt:lpstr>
      <vt:lpstr>GENEL SORUMLULUK</vt:lpstr>
      <vt:lpstr>KREDİ</vt:lpstr>
      <vt:lpstr>KEFALET</vt:lpstr>
      <vt:lpstr>FİNANSAL KAYIPLAR</vt:lpstr>
      <vt:lpstr>HUKUKSAL KORUMA</vt:lpstr>
      <vt:lpstr>DESTEK</vt:lpstr>
      <vt:lpstr>DEV. DEST. TARIM SİGORTALARI</vt:lpstr>
      <vt:lpstr>MÜHENDİSLİK SİGORTALARI</vt:lpstr>
      <vt:lpstr>HAYAT TOPLAM</vt:lpstr>
      <vt:lpstr>H-HASTALIK SAĞLIK</vt:lpstr>
      <vt:lpstr>HAYAT GRUBU TOPLAM</vt:lpstr>
      <vt:lpstr>AnaBranşlar</vt:lpstr>
      <vt:lpstr>HAnaBranşlar</vt:lpstr>
      <vt:lpstr>HDAnaBranşlar</vt:lpstr>
      <vt:lpstr>Şirketler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Güner Ayyildiz</dc:creator>
  <cp:lastModifiedBy>Güner Ayyildiz</cp:lastModifiedBy>
  <dcterms:created xsi:type="dcterms:W3CDTF">2026-06-17T13:47:28Z</dcterms:created>
  <dcterms:modified xsi:type="dcterms:W3CDTF">2026-06-18T11:02:59Z</dcterms:modified>
</cp:coreProperties>
</file>